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orgePatino/Downloads/"/>
    </mc:Choice>
  </mc:AlternateContent>
  <xr:revisionPtr revIDLastSave="0" documentId="13_ncr:1_{71D75A9B-10E9-DB44-BB0E-57737DBE29A0}" xr6:coauthVersionLast="47" xr6:coauthVersionMax="47" xr10:uidLastSave="{00000000-0000-0000-0000-000000000000}"/>
  <bookViews>
    <workbookView xWindow="38400" yWindow="0" windowWidth="38400" windowHeight="21600" xr2:uid="{00000000-000D-0000-FFFF-FFFF00000000}"/>
  </bookViews>
  <sheets>
    <sheet name="ASIGNACION DE PUNTAJE OPCION 2" sheetId="1" r:id="rId1"/>
    <sheet name="ADJUDICACION OPCION 2" sheetId="2" r:id="rId2"/>
  </sheets>
  <definedNames>
    <definedName name="_xlnm._FilterDatabase" localSheetId="1" hidden="1">'ADJUDICACION OPCION 2'!$A$7:$C$19</definedName>
    <definedName name="_xlnm._FilterDatabase" localSheetId="0" hidden="1">'ASIGNACION DE PUNTAJE OPCION 2'!$A$8:$RZ$84</definedName>
    <definedName name="fk">'ASIGNACION DE PUNTAJE OPCION 2'!$AK$8</definedName>
    <definedName name="_xlnm.Print_Titles" localSheetId="0">'ASIGNACION DE PUNTAJE OPCION 2'!$8:$8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E9" i="1" l="1"/>
  <c r="OF9" i="1"/>
  <c r="OE10" i="1"/>
  <c r="OF10" i="1"/>
  <c r="OE11" i="1"/>
  <c r="OF11" i="1"/>
  <c r="OE12" i="1"/>
  <c r="OF12" i="1"/>
  <c r="OE13" i="1"/>
  <c r="OF13" i="1"/>
  <c r="OE14" i="1"/>
  <c r="OF14" i="1"/>
  <c r="OE15" i="1"/>
  <c r="OF15" i="1"/>
  <c r="OE16" i="1"/>
  <c r="OF16" i="1"/>
  <c r="OE17" i="1"/>
  <c r="OF17" i="1"/>
  <c r="OE18" i="1"/>
  <c r="OF18" i="1"/>
  <c r="OE19" i="1"/>
  <c r="OF19" i="1"/>
  <c r="OE20" i="1"/>
  <c r="OF20" i="1"/>
  <c r="OE21" i="1"/>
  <c r="OF21" i="1"/>
  <c r="OE22" i="1"/>
  <c r="OF22" i="1"/>
  <c r="OE23" i="1"/>
  <c r="OF23" i="1"/>
  <c r="OE24" i="1"/>
  <c r="OF24" i="1"/>
  <c r="OE25" i="1"/>
  <c r="OF25" i="1"/>
  <c r="OE26" i="1"/>
  <c r="OF26" i="1"/>
  <c r="OE27" i="1"/>
  <c r="OF27" i="1"/>
  <c r="OE28" i="1"/>
  <c r="OF28" i="1"/>
  <c r="OE29" i="1"/>
  <c r="OF29" i="1"/>
  <c r="OE30" i="1"/>
  <c r="OF30" i="1"/>
  <c r="OE31" i="1"/>
  <c r="OF31" i="1"/>
  <c r="OE32" i="1"/>
  <c r="OF32" i="1"/>
  <c r="OE33" i="1"/>
  <c r="OF33" i="1"/>
  <c r="OE34" i="1"/>
  <c r="OF34" i="1"/>
  <c r="OE35" i="1"/>
  <c r="OF35" i="1"/>
  <c r="OE36" i="1"/>
  <c r="OF36" i="1"/>
  <c r="OE37" i="1"/>
  <c r="OF37" i="1"/>
  <c r="OE38" i="1"/>
  <c r="OF38" i="1"/>
  <c r="OE39" i="1"/>
  <c r="OF39" i="1"/>
  <c r="OE40" i="1"/>
  <c r="OF40" i="1"/>
  <c r="OE41" i="1"/>
  <c r="OF41" i="1"/>
  <c r="OE42" i="1"/>
  <c r="OF42" i="1"/>
  <c r="OE43" i="1"/>
  <c r="OF43" i="1"/>
  <c r="OE44" i="1"/>
  <c r="OF44" i="1"/>
  <c r="OE45" i="1"/>
  <c r="OF45" i="1"/>
  <c r="OE46" i="1"/>
  <c r="OF46" i="1"/>
  <c r="OE47" i="1"/>
  <c r="OF47" i="1"/>
  <c r="OE48" i="1"/>
  <c r="OF48" i="1"/>
  <c r="OE49" i="1"/>
  <c r="OF49" i="1"/>
  <c r="OE50" i="1"/>
  <c r="OF50" i="1"/>
  <c r="OE51" i="1"/>
  <c r="OF51" i="1"/>
  <c r="OE52" i="1"/>
  <c r="OF52" i="1"/>
  <c r="OE53" i="1"/>
  <c r="OF53" i="1"/>
  <c r="OE54" i="1"/>
  <c r="OF54" i="1"/>
  <c r="OE55" i="1"/>
  <c r="OF55" i="1"/>
  <c r="OE56" i="1"/>
  <c r="OF56" i="1"/>
  <c r="OE57" i="1"/>
  <c r="OF57" i="1"/>
  <c r="OE58" i="1"/>
  <c r="OF58" i="1"/>
  <c r="OE59" i="1"/>
  <c r="OF59" i="1"/>
  <c r="OE60" i="1"/>
  <c r="OF60" i="1"/>
  <c r="OE61" i="1"/>
  <c r="OF61" i="1"/>
  <c r="OE62" i="1"/>
  <c r="OF62" i="1"/>
  <c r="OE63" i="1"/>
  <c r="OF63" i="1"/>
  <c r="OE64" i="1"/>
  <c r="OF64" i="1"/>
  <c r="OE65" i="1"/>
  <c r="OF65" i="1"/>
  <c r="OE66" i="1"/>
  <c r="OF66" i="1"/>
  <c r="OE67" i="1"/>
  <c r="OF67" i="1"/>
  <c r="OE68" i="1"/>
  <c r="OF68" i="1"/>
  <c r="OE69" i="1"/>
  <c r="OF69" i="1"/>
  <c r="OE70" i="1"/>
  <c r="OF70" i="1"/>
  <c r="OE71" i="1"/>
  <c r="OF71" i="1"/>
  <c r="OE72" i="1"/>
  <c r="OF72" i="1"/>
  <c r="OE73" i="1"/>
  <c r="OF73" i="1"/>
  <c r="OE74" i="1"/>
  <c r="OF74" i="1"/>
  <c r="OE75" i="1"/>
  <c r="OF75" i="1"/>
  <c r="OE76" i="1"/>
  <c r="OF76" i="1"/>
  <c r="OE77" i="1"/>
  <c r="OF77" i="1"/>
  <c r="OE78" i="1"/>
  <c r="OF78" i="1"/>
  <c r="OE79" i="1"/>
  <c r="OF79" i="1"/>
  <c r="OE80" i="1"/>
  <c r="OF80" i="1"/>
  <c r="OE81" i="1"/>
  <c r="OF81" i="1"/>
  <c r="OE82" i="1"/>
  <c r="OF82" i="1"/>
  <c r="OE83" i="1"/>
  <c r="OF83" i="1"/>
  <c r="AS16" i="1" l="1"/>
  <c r="EW16" i="1"/>
  <c r="HZ16" i="1" l="1"/>
  <c r="MM16" i="1" s="1"/>
  <c r="QS16" i="1" s="1"/>
  <c r="PI64" i="1"/>
  <c r="PJ9" i="1" l="1"/>
  <c r="PK9" i="1"/>
  <c r="PL9" i="1"/>
  <c r="PM9" i="1"/>
  <c r="PN9" i="1"/>
  <c r="PO9" i="1"/>
  <c r="PP9" i="1"/>
  <c r="PQ9" i="1"/>
  <c r="PR9" i="1"/>
  <c r="PS9" i="1"/>
  <c r="PT9" i="1"/>
  <c r="PU9" i="1"/>
  <c r="PV9" i="1"/>
  <c r="PW9" i="1"/>
  <c r="PX9" i="1"/>
  <c r="PY9" i="1"/>
  <c r="PZ9" i="1"/>
  <c r="QA9" i="1"/>
  <c r="QB9" i="1"/>
  <c r="QC9" i="1"/>
  <c r="QD9" i="1"/>
  <c r="QE9" i="1"/>
  <c r="QF9" i="1"/>
  <c r="QG9" i="1"/>
  <c r="QH9" i="1"/>
  <c r="PJ10" i="1"/>
  <c r="PK10" i="1"/>
  <c r="PL10" i="1"/>
  <c r="PM10" i="1"/>
  <c r="PN10" i="1"/>
  <c r="PO10" i="1"/>
  <c r="PP10" i="1"/>
  <c r="PQ10" i="1"/>
  <c r="PR10" i="1"/>
  <c r="PS10" i="1"/>
  <c r="PT10" i="1"/>
  <c r="PU10" i="1"/>
  <c r="PV10" i="1"/>
  <c r="PW10" i="1"/>
  <c r="PX10" i="1"/>
  <c r="PY10" i="1"/>
  <c r="PZ10" i="1"/>
  <c r="QA10" i="1"/>
  <c r="QB10" i="1"/>
  <c r="QC10" i="1"/>
  <c r="QD10" i="1"/>
  <c r="QE10" i="1"/>
  <c r="QF10" i="1"/>
  <c r="QG10" i="1"/>
  <c r="QH10" i="1"/>
  <c r="PJ11" i="1"/>
  <c r="PK11" i="1"/>
  <c r="PL11" i="1"/>
  <c r="PM11" i="1"/>
  <c r="PN11" i="1"/>
  <c r="PO11" i="1"/>
  <c r="PP11" i="1"/>
  <c r="PQ11" i="1"/>
  <c r="PR11" i="1"/>
  <c r="PS11" i="1"/>
  <c r="PT11" i="1"/>
  <c r="PU11" i="1"/>
  <c r="PV11" i="1"/>
  <c r="PW11" i="1"/>
  <c r="PX11" i="1"/>
  <c r="PY11" i="1"/>
  <c r="PZ11" i="1"/>
  <c r="QA11" i="1"/>
  <c r="QB11" i="1"/>
  <c r="QC11" i="1"/>
  <c r="QD11" i="1"/>
  <c r="QE11" i="1"/>
  <c r="QF11" i="1"/>
  <c r="QG11" i="1"/>
  <c r="QH11" i="1"/>
  <c r="PJ12" i="1"/>
  <c r="PK12" i="1"/>
  <c r="PL12" i="1"/>
  <c r="PM12" i="1"/>
  <c r="PN12" i="1"/>
  <c r="PO12" i="1"/>
  <c r="PP12" i="1"/>
  <c r="PQ12" i="1"/>
  <c r="PR12" i="1"/>
  <c r="PS12" i="1"/>
  <c r="PT12" i="1"/>
  <c r="PU12" i="1"/>
  <c r="PV12" i="1"/>
  <c r="PW12" i="1"/>
  <c r="PX12" i="1"/>
  <c r="PY12" i="1"/>
  <c r="PZ12" i="1"/>
  <c r="QA12" i="1"/>
  <c r="QB12" i="1"/>
  <c r="QC12" i="1"/>
  <c r="QD12" i="1"/>
  <c r="QE12" i="1"/>
  <c r="QF12" i="1"/>
  <c r="QG12" i="1"/>
  <c r="QH12" i="1"/>
  <c r="PJ13" i="1"/>
  <c r="PK13" i="1"/>
  <c r="PL13" i="1"/>
  <c r="PM13" i="1"/>
  <c r="PN13" i="1"/>
  <c r="PO13" i="1"/>
  <c r="PP13" i="1"/>
  <c r="PQ13" i="1"/>
  <c r="PR13" i="1"/>
  <c r="PS13" i="1"/>
  <c r="PT13" i="1"/>
  <c r="PU13" i="1"/>
  <c r="PV13" i="1"/>
  <c r="PW13" i="1"/>
  <c r="PX13" i="1"/>
  <c r="PY13" i="1"/>
  <c r="PZ13" i="1"/>
  <c r="QA13" i="1"/>
  <c r="QB13" i="1"/>
  <c r="QC13" i="1"/>
  <c r="QD13" i="1"/>
  <c r="QE13" i="1"/>
  <c r="QF13" i="1"/>
  <c r="QG13" i="1"/>
  <c r="QH13" i="1"/>
  <c r="PJ14" i="1"/>
  <c r="PK14" i="1"/>
  <c r="PL14" i="1"/>
  <c r="PM14" i="1"/>
  <c r="PN14" i="1"/>
  <c r="PO14" i="1"/>
  <c r="PP14" i="1"/>
  <c r="PQ14" i="1"/>
  <c r="PR14" i="1"/>
  <c r="PS14" i="1"/>
  <c r="PT14" i="1"/>
  <c r="PU14" i="1"/>
  <c r="PV14" i="1"/>
  <c r="PW14" i="1"/>
  <c r="PX14" i="1"/>
  <c r="PY14" i="1"/>
  <c r="PZ14" i="1"/>
  <c r="QA14" i="1"/>
  <c r="QB14" i="1"/>
  <c r="QC14" i="1"/>
  <c r="QD14" i="1"/>
  <c r="QE14" i="1"/>
  <c r="QF14" i="1"/>
  <c r="QG14" i="1"/>
  <c r="QH14" i="1"/>
  <c r="PJ15" i="1"/>
  <c r="PK15" i="1"/>
  <c r="PL15" i="1"/>
  <c r="PM15" i="1"/>
  <c r="PN15" i="1"/>
  <c r="PO15" i="1"/>
  <c r="PP15" i="1"/>
  <c r="PQ15" i="1"/>
  <c r="PR15" i="1"/>
  <c r="PS15" i="1"/>
  <c r="PT15" i="1"/>
  <c r="PU15" i="1"/>
  <c r="PV15" i="1"/>
  <c r="PW15" i="1"/>
  <c r="PX15" i="1"/>
  <c r="PY15" i="1"/>
  <c r="PZ15" i="1"/>
  <c r="QA15" i="1"/>
  <c r="QB15" i="1"/>
  <c r="QC15" i="1"/>
  <c r="QD15" i="1"/>
  <c r="QE15" i="1"/>
  <c r="QF15" i="1"/>
  <c r="QG15" i="1"/>
  <c r="QH15" i="1"/>
  <c r="PJ16" i="1"/>
  <c r="PK16" i="1"/>
  <c r="PL16" i="1"/>
  <c r="PM16" i="1"/>
  <c r="PN16" i="1"/>
  <c r="PO16" i="1"/>
  <c r="PP16" i="1"/>
  <c r="PQ16" i="1"/>
  <c r="PR16" i="1"/>
  <c r="PS16" i="1"/>
  <c r="PT16" i="1"/>
  <c r="PU16" i="1"/>
  <c r="PV16" i="1"/>
  <c r="PW16" i="1"/>
  <c r="PX16" i="1"/>
  <c r="PY16" i="1"/>
  <c r="PZ16" i="1"/>
  <c r="QA16" i="1"/>
  <c r="QB16" i="1"/>
  <c r="QC16" i="1"/>
  <c r="QD16" i="1"/>
  <c r="QE16" i="1"/>
  <c r="QF16" i="1"/>
  <c r="QG16" i="1"/>
  <c r="QH16" i="1"/>
  <c r="PJ17" i="1"/>
  <c r="PK17" i="1"/>
  <c r="PL17" i="1"/>
  <c r="PM17" i="1"/>
  <c r="PN17" i="1"/>
  <c r="PO17" i="1"/>
  <c r="PP17" i="1"/>
  <c r="PQ17" i="1"/>
  <c r="PR17" i="1"/>
  <c r="PS17" i="1"/>
  <c r="PT17" i="1"/>
  <c r="PU17" i="1"/>
  <c r="PV17" i="1"/>
  <c r="PW17" i="1"/>
  <c r="PX17" i="1"/>
  <c r="PY17" i="1"/>
  <c r="PZ17" i="1"/>
  <c r="QA17" i="1"/>
  <c r="QB17" i="1"/>
  <c r="QC17" i="1"/>
  <c r="QD17" i="1"/>
  <c r="QE17" i="1"/>
  <c r="QF17" i="1"/>
  <c r="QG17" i="1"/>
  <c r="QH17" i="1"/>
  <c r="PJ18" i="1"/>
  <c r="PK18" i="1"/>
  <c r="PL18" i="1"/>
  <c r="PM18" i="1"/>
  <c r="PN18" i="1"/>
  <c r="PO18" i="1"/>
  <c r="PP18" i="1"/>
  <c r="PQ18" i="1"/>
  <c r="PR18" i="1"/>
  <c r="PS18" i="1"/>
  <c r="PT18" i="1"/>
  <c r="PU18" i="1"/>
  <c r="PV18" i="1"/>
  <c r="PW18" i="1"/>
  <c r="PX18" i="1"/>
  <c r="PY18" i="1"/>
  <c r="PZ18" i="1"/>
  <c r="QA18" i="1"/>
  <c r="QB18" i="1"/>
  <c r="QC18" i="1"/>
  <c r="QD18" i="1"/>
  <c r="QE18" i="1"/>
  <c r="QF18" i="1"/>
  <c r="QG18" i="1"/>
  <c r="QH18" i="1"/>
  <c r="PJ19" i="1"/>
  <c r="PK19" i="1"/>
  <c r="PL19" i="1"/>
  <c r="PM19" i="1"/>
  <c r="PN19" i="1"/>
  <c r="PO19" i="1"/>
  <c r="PP19" i="1"/>
  <c r="PQ19" i="1"/>
  <c r="PR19" i="1"/>
  <c r="PS19" i="1"/>
  <c r="PT19" i="1"/>
  <c r="PU19" i="1"/>
  <c r="PV19" i="1"/>
  <c r="PW19" i="1"/>
  <c r="PX19" i="1"/>
  <c r="PY19" i="1"/>
  <c r="PZ19" i="1"/>
  <c r="QA19" i="1"/>
  <c r="QB19" i="1"/>
  <c r="QC19" i="1"/>
  <c r="QD19" i="1"/>
  <c r="QE19" i="1"/>
  <c r="QF19" i="1"/>
  <c r="QG19" i="1"/>
  <c r="QH19" i="1"/>
  <c r="PJ20" i="1"/>
  <c r="PK20" i="1"/>
  <c r="PL20" i="1"/>
  <c r="PM20" i="1"/>
  <c r="PN20" i="1"/>
  <c r="PO20" i="1"/>
  <c r="PP20" i="1"/>
  <c r="PQ20" i="1"/>
  <c r="PR20" i="1"/>
  <c r="PS20" i="1"/>
  <c r="PT20" i="1"/>
  <c r="PU20" i="1"/>
  <c r="PV20" i="1"/>
  <c r="PW20" i="1"/>
  <c r="PX20" i="1"/>
  <c r="PY20" i="1"/>
  <c r="PZ20" i="1"/>
  <c r="QA20" i="1"/>
  <c r="QB20" i="1"/>
  <c r="QC20" i="1"/>
  <c r="QD20" i="1"/>
  <c r="QE20" i="1"/>
  <c r="QF20" i="1"/>
  <c r="QG20" i="1"/>
  <c r="QH20" i="1"/>
  <c r="PJ21" i="1"/>
  <c r="PK21" i="1"/>
  <c r="PL21" i="1"/>
  <c r="PM21" i="1"/>
  <c r="PN21" i="1"/>
  <c r="PO21" i="1"/>
  <c r="PP21" i="1"/>
  <c r="PQ21" i="1"/>
  <c r="PR21" i="1"/>
  <c r="PS21" i="1"/>
  <c r="PT21" i="1"/>
  <c r="PU21" i="1"/>
  <c r="PV21" i="1"/>
  <c r="PW21" i="1"/>
  <c r="PX21" i="1"/>
  <c r="PY21" i="1"/>
  <c r="PZ21" i="1"/>
  <c r="QA21" i="1"/>
  <c r="QB21" i="1"/>
  <c r="QC21" i="1"/>
  <c r="QD21" i="1"/>
  <c r="QE21" i="1"/>
  <c r="QF21" i="1"/>
  <c r="QG21" i="1"/>
  <c r="QH21" i="1"/>
  <c r="PJ22" i="1"/>
  <c r="PK22" i="1"/>
  <c r="PL22" i="1"/>
  <c r="PM22" i="1"/>
  <c r="PN22" i="1"/>
  <c r="PO22" i="1"/>
  <c r="PP22" i="1"/>
  <c r="PQ22" i="1"/>
  <c r="PR22" i="1"/>
  <c r="PS22" i="1"/>
  <c r="PT22" i="1"/>
  <c r="PU22" i="1"/>
  <c r="PV22" i="1"/>
  <c r="PW22" i="1"/>
  <c r="PX22" i="1"/>
  <c r="PY22" i="1"/>
  <c r="PZ22" i="1"/>
  <c r="QA22" i="1"/>
  <c r="QB22" i="1"/>
  <c r="QC22" i="1"/>
  <c r="QD22" i="1"/>
  <c r="QE22" i="1"/>
  <c r="QF22" i="1"/>
  <c r="QG22" i="1"/>
  <c r="QH22" i="1"/>
  <c r="PJ23" i="1"/>
  <c r="PK23" i="1"/>
  <c r="PL23" i="1"/>
  <c r="PM23" i="1"/>
  <c r="PN23" i="1"/>
  <c r="PO23" i="1"/>
  <c r="PP23" i="1"/>
  <c r="PQ23" i="1"/>
  <c r="PR23" i="1"/>
  <c r="PS23" i="1"/>
  <c r="PT23" i="1"/>
  <c r="PU23" i="1"/>
  <c r="PV23" i="1"/>
  <c r="PW23" i="1"/>
  <c r="PX23" i="1"/>
  <c r="PY23" i="1"/>
  <c r="PZ23" i="1"/>
  <c r="QA23" i="1"/>
  <c r="QB23" i="1"/>
  <c r="QC23" i="1"/>
  <c r="QD23" i="1"/>
  <c r="QE23" i="1"/>
  <c r="QF23" i="1"/>
  <c r="QG23" i="1"/>
  <c r="QH23" i="1"/>
  <c r="PJ24" i="1"/>
  <c r="PK24" i="1"/>
  <c r="PL24" i="1"/>
  <c r="PM24" i="1"/>
  <c r="PN24" i="1"/>
  <c r="PO24" i="1"/>
  <c r="PP24" i="1"/>
  <c r="PQ24" i="1"/>
  <c r="PR24" i="1"/>
  <c r="PS24" i="1"/>
  <c r="PT24" i="1"/>
  <c r="PU24" i="1"/>
  <c r="PV24" i="1"/>
  <c r="PW24" i="1"/>
  <c r="PX24" i="1"/>
  <c r="PY24" i="1"/>
  <c r="PZ24" i="1"/>
  <c r="QA24" i="1"/>
  <c r="QB24" i="1"/>
  <c r="QC24" i="1"/>
  <c r="QD24" i="1"/>
  <c r="QE24" i="1"/>
  <c r="QF24" i="1"/>
  <c r="QG24" i="1"/>
  <c r="QH24" i="1"/>
  <c r="PJ25" i="1"/>
  <c r="PK25" i="1"/>
  <c r="PL25" i="1"/>
  <c r="PM25" i="1"/>
  <c r="PN25" i="1"/>
  <c r="PO25" i="1"/>
  <c r="PP25" i="1"/>
  <c r="PQ25" i="1"/>
  <c r="PR25" i="1"/>
  <c r="PS25" i="1"/>
  <c r="PT25" i="1"/>
  <c r="PU25" i="1"/>
  <c r="PV25" i="1"/>
  <c r="PW25" i="1"/>
  <c r="PX25" i="1"/>
  <c r="PY25" i="1"/>
  <c r="PZ25" i="1"/>
  <c r="QA25" i="1"/>
  <c r="QB25" i="1"/>
  <c r="QC25" i="1"/>
  <c r="QD25" i="1"/>
  <c r="QE25" i="1"/>
  <c r="QF25" i="1"/>
  <c r="QG25" i="1"/>
  <c r="QH25" i="1"/>
  <c r="PJ26" i="1"/>
  <c r="PK26" i="1"/>
  <c r="PL26" i="1"/>
  <c r="PM26" i="1"/>
  <c r="PN26" i="1"/>
  <c r="PO26" i="1"/>
  <c r="PP26" i="1"/>
  <c r="PQ26" i="1"/>
  <c r="PR26" i="1"/>
  <c r="PS26" i="1"/>
  <c r="PT26" i="1"/>
  <c r="PU26" i="1"/>
  <c r="PV26" i="1"/>
  <c r="PW26" i="1"/>
  <c r="PX26" i="1"/>
  <c r="PY26" i="1"/>
  <c r="PZ26" i="1"/>
  <c r="QA26" i="1"/>
  <c r="QB26" i="1"/>
  <c r="QC26" i="1"/>
  <c r="QD26" i="1"/>
  <c r="QE26" i="1"/>
  <c r="QF26" i="1"/>
  <c r="QG26" i="1"/>
  <c r="QH26" i="1"/>
  <c r="PJ27" i="1"/>
  <c r="PK27" i="1"/>
  <c r="PL27" i="1"/>
  <c r="PM27" i="1"/>
  <c r="PN27" i="1"/>
  <c r="PO27" i="1"/>
  <c r="PP27" i="1"/>
  <c r="PQ27" i="1"/>
  <c r="PR27" i="1"/>
  <c r="PS27" i="1"/>
  <c r="PT27" i="1"/>
  <c r="PU27" i="1"/>
  <c r="PV27" i="1"/>
  <c r="PW27" i="1"/>
  <c r="PX27" i="1"/>
  <c r="PY27" i="1"/>
  <c r="PZ27" i="1"/>
  <c r="QA27" i="1"/>
  <c r="QB27" i="1"/>
  <c r="QC27" i="1"/>
  <c r="QD27" i="1"/>
  <c r="QE27" i="1"/>
  <c r="QF27" i="1"/>
  <c r="QG27" i="1"/>
  <c r="QH27" i="1"/>
  <c r="PJ28" i="1"/>
  <c r="PK28" i="1"/>
  <c r="PL28" i="1"/>
  <c r="PM28" i="1"/>
  <c r="PN28" i="1"/>
  <c r="PO28" i="1"/>
  <c r="PP28" i="1"/>
  <c r="PQ28" i="1"/>
  <c r="PR28" i="1"/>
  <c r="PS28" i="1"/>
  <c r="PT28" i="1"/>
  <c r="PU28" i="1"/>
  <c r="PV28" i="1"/>
  <c r="PW28" i="1"/>
  <c r="PX28" i="1"/>
  <c r="PY28" i="1"/>
  <c r="PZ28" i="1"/>
  <c r="QA28" i="1"/>
  <c r="QB28" i="1"/>
  <c r="QC28" i="1"/>
  <c r="QD28" i="1"/>
  <c r="QE28" i="1"/>
  <c r="QF28" i="1"/>
  <c r="QG28" i="1"/>
  <c r="QH28" i="1"/>
  <c r="PJ29" i="1"/>
  <c r="PK29" i="1"/>
  <c r="PL29" i="1"/>
  <c r="PM29" i="1"/>
  <c r="PN29" i="1"/>
  <c r="PO29" i="1"/>
  <c r="PP29" i="1"/>
  <c r="PQ29" i="1"/>
  <c r="PR29" i="1"/>
  <c r="PS29" i="1"/>
  <c r="PT29" i="1"/>
  <c r="PU29" i="1"/>
  <c r="PV29" i="1"/>
  <c r="PW29" i="1"/>
  <c r="PX29" i="1"/>
  <c r="PY29" i="1"/>
  <c r="PZ29" i="1"/>
  <c r="QA29" i="1"/>
  <c r="QB29" i="1"/>
  <c r="QC29" i="1"/>
  <c r="QD29" i="1"/>
  <c r="QE29" i="1"/>
  <c r="QF29" i="1"/>
  <c r="QG29" i="1"/>
  <c r="QH29" i="1"/>
  <c r="PJ30" i="1"/>
  <c r="PK30" i="1"/>
  <c r="PL30" i="1"/>
  <c r="PM30" i="1"/>
  <c r="PN30" i="1"/>
  <c r="PO30" i="1"/>
  <c r="PP30" i="1"/>
  <c r="PQ30" i="1"/>
  <c r="PR30" i="1"/>
  <c r="PS30" i="1"/>
  <c r="PT30" i="1"/>
  <c r="PU30" i="1"/>
  <c r="PV30" i="1"/>
  <c r="PW30" i="1"/>
  <c r="PX30" i="1"/>
  <c r="PY30" i="1"/>
  <c r="PZ30" i="1"/>
  <c r="QA30" i="1"/>
  <c r="QB30" i="1"/>
  <c r="QC30" i="1"/>
  <c r="QD30" i="1"/>
  <c r="QE30" i="1"/>
  <c r="QF30" i="1"/>
  <c r="QG30" i="1"/>
  <c r="QH30" i="1"/>
  <c r="PJ31" i="1"/>
  <c r="PK31" i="1"/>
  <c r="PL31" i="1"/>
  <c r="PM31" i="1"/>
  <c r="PN31" i="1"/>
  <c r="PO31" i="1"/>
  <c r="PP31" i="1"/>
  <c r="PQ31" i="1"/>
  <c r="PR31" i="1"/>
  <c r="PS31" i="1"/>
  <c r="PT31" i="1"/>
  <c r="PU31" i="1"/>
  <c r="PV31" i="1"/>
  <c r="PW31" i="1"/>
  <c r="PX31" i="1"/>
  <c r="PY31" i="1"/>
  <c r="PZ31" i="1"/>
  <c r="QA31" i="1"/>
  <c r="QB31" i="1"/>
  <c r="QC31" i="1"/>
  <c r="QD31" i="1"/>
  <c r="QE31" i="1"/>
  <c r="QF31" i="1"/>
  <c r="QG31" i="1"/>
  <c r="QH31" i="1"/>
  <c r="PJ32" i="1"/>
  <c r="PK32" i="1"/>
  <c r="PL32" i="1"/>
  <c r="PM32" i="1"/>
  <c r="PN32" i="1"/>
  <c r="PO32" i="1"/>
  <c r="PP32" i="1"/>
  <c r="PQ32" i="1"/>
  <c r="PR32" i="1"/>
  <c r="PS32" i="1"/>
  <c r="PT32" i="1"/>
  <c r="PU32" i="1"/>
  <c r="PV32" i="1"/>
  <c r="PW32" i="1"/>
  <c r="PX32" i="1"/>
  <c r="PY32" i="1"/>
  <c r="PZ32" i="1"/>
  <c r="QA32" i="1"/>
  <c r="QB32" i="1"/>
  <c r="QC32" i="1"/>
  <c r="QD32" i="1"/>
  <c r="QE32" i="1"/>
  <c r="QF32" i="1"/>
  <c r="QG32" i="1"/>
  <c r="QH32" i="1"/>
  <c r="PJ33" i="1"/>
  <c r="PK33" i="1"/>
  <c r="PL33" i="1"/>
  <c r="PM33" i="1"/>
  <c r="PN33" i="1"/>
  <c r="PO33" i="1"/>
  <c r="PP33" i="1"/>
  <c r="PQ33" i="1"/>
  <c r="PR33" i="1"/>
  <c r="PS33" i="1"/>
  <c r="PT33" i="1"/>
  <c r="PU33" i="1"/>
  <c r="PV33" i="1"/>
  <c r="PW33" i="1"/>
  <c r="PX33" i="1"/>
  <c r="PY33" i="1"/>
  <c r="PZ33" i="1"/>
  <c r="QA33" i="1"/>
  <c r="QB33" i="1"/>
  <c r="QC33" i="1"/>
  <c r="QD33" i="1"/>
  <c r="QE33" i="1"/>
  <c r="QF33" i="1"/>
  <c r="QG33" i="1"/>
  <c r="QH33" i="1"/>
  <c r="PJ34" i="1"/>
  <c r="PK34" i="1"/>
  <c r="PL34" i="1"/>
  <c r="PM34" i="1"/>
  <c r="PN34" i="1"/>
  <c r="PO34" i="1"/>
  <c r="PP34" i="1"/>
  <c r="PQ34" i="1"/>
  <c r="PR34" i="1"/>
  <c r="PS34" i="1"/>
  <c r="PT34" i="1"/>
  <c r="PU34" i="1"/>
  <c r="PV34" i="1"/>
  <c r="PW34" i="1"/>
  <c r="PX34" i="1"/>
  <c r="PY34" i="1"/>
  <c r="PZ34" i="1"/>
  <c r="QA34" i="1"/>
  <c r="QB34" i="1"/>
  <c r="QC34" i="1"/>
  <c r="QD34" i="1"/>
  <c r="QE34" i="1"/>
  <c r="QF34" i="1"/>
  <c r="QG34" i="1"/>
  <c r="QH34" i="1"/>
  <c r="PJ35" i="1"/>
  <c r="PK35" i="1"/>
  <c r="PL35" i="1"/>
  <c r="PM35" i="1"/>
  <c r="PN35" i="1"/>
  <c r="PO35" i="1"/>
  <c r="PP35" i="1"/>
  <c r="PQ35" i="1"/>
  <c r="PR35" i="1"/>
  <c r="PS35" i="1"/>
  <c r="PT35" i="1"/>
  <c r="PU35" i="1"/>
  <c r="PV35" i="1"/>
  <c r="PW35" i="1"/>
  <c r="PX35" i="1"/>
  <c r="PY35" i="1"/>
  <c r="PZ35" i="1"/>
  <c r="QA35" i="1"/>
  <c r="QB35" i="1"/>
  <c r="QC35" i="1"/>
  <c r="QD35" i="1"/>
  <c r="QE35" i="1"/>
  <c r="QF35" i="1"/>
  <c r="QG35" i="1"/>
  <c r="QH35" i="1"/>
  <c r="PJ36" i="1"/>
  <c r="PK36" i="1"/>
  <c r="PL36" i="1"/>
  <c r="PM36" i="1"/>
  <c r="PN36" i="1"/>
  <c r="PO36" i="1"/>
  <c r="PP36" i="1"/>
  <c r="PQ36" i="1"/>
  <c r="PR36" i="1"/>
  <c r="PS36" i="1"/>
  <c r="PT36" i="1"/>
  <c r="PU36" i="1"/>
  <c r="PV36" i="1"/>
  <c r="PW36" i="1"/>
  <c r="PX36" i="1"/>
  <c r="PY36" i="1"/>
  <c r="PZ36" i="1"/>
  <c r="QA36" i="1"/>
  <c r="QB36" i="1"/>
  <c r="QC36" i="1"/>
  <c r="QD36" i="1"/>
  <c r="QE36" i="1"/>
  <c r="QF36" i="1"/>
  <c r="QG36" i="1"/>
  <c r="QH36" i="1"/>
  <c r="PJ37" i="1"/>
  <c r="PK37" i="1"/>
  <c r="PL37" i="1"/>
  <c r="PM37" i="1"/>
  <c r="PN37" i="1"/>
  <c r="PO37" i="1"/>
  <c r="PP37" i="1"/>
  <c r="PQ37" i="1"/>
  <c r="PR37" i="1"/>
  <c r="PS37" i="1"/>
  <c r="PT37" i="1"/>
  <c r="PU37" i="1"/>
  <c r="PV37" i="1"/>
  <c r="PW37" i="1"/>
  <c r="PX37" i="1"/>
  <c r="PY37" i="1"/>
  <c r="PZ37" i="1"/>
  <c r="QA37" i="1"/>
  <c r="QB37" i="1"/>
  <c r="QC37" i="1"/>
  <c r="QD37" i="1"/>
  <c r="QE37" i="1"/>
  <c r="QF37" i="1"/>
  <c r="QG37" i="1"/>
  <c r="QH37" i="1"/>
  <c r="PJ38" i="1"/>
  <c r="PK38" i="1"/>
  <c r="PL38" i="1"/>
  <c r="PM38" i="1"/>
  <c r="PN38" i="1"/>
  <c r="PO38" i="1"/>
  <c r="PP38" i="1"/>
  <c r="PQ38" i="1"/>
  <c r="PR38" i="1"/>
  <c r="PS38" i="1"/>
  <c r="PT38" i="1"/>
  <c r="PU38" i="1"/>
  <c r="PV38" i="1"/>
  <c r="PW38" i="1"/>
  <c r="PX38" i="1"/>
  <c r="PY38" i="1"/>
  <c r="PZ38" i="1"/>
  <c r="QA38" i="1"/>
  <c r="QB38" i="1"/>
  <c r="QC38" i="1"/>
  <c r="QD38" i="1"/>
  <c r="QE38" i="1"/>
  <c r="QF38" i="1"/>
  <c r="QG38" i="1"/>
  <c r="QH38" i="1"/>
  <c r="PJ39" i="1"/>
  <c r="PK39" i="1"/>
  <c r="PL39" i="1"/>
  <c r="PM39" i="1"/>
  <c r="PN39" i="1"/>
  <c r="PO39" i="1"/>
  <c r="PP39" i="1"/>
  <c r="PQ39" i="1"/>
  <c r="PR39" i="1"/>
  <c r="PS39" i="1"/>
  <c r="PT39" i="1"/>
  <c r="PU39" i="1"/>
  <c r="PV39" i="1"/>
  <c r="PW39" i="1"/>
  <c r="PX39" i="1"/>
  <c r="PY39" i="1"/>
  <c r="PZ39" i="1"/>
  <c r="QA39" i="1"/>
  <c r="QB39" i="1"/>
  <c r="QC39" i="1"/>
  <c r="QD39" i="1"/>
  <c r="QE39" i="1"/>
  <c r="QF39" i="1"/>
  <c r="QG39" i="1"/>
  <c r="QH39" i="1"/>
  <c r="PJ40" i="1"/>
  <c r="PK40" i="1"/>
  <c r="PL40" i="1"/>
  <c r="PM40" i="1"/>
  <c r="PN40" i="1"/>
  <c r="PO40" i="1"/>
  <c r="PP40" i="1"/>
  <c r="PQ40" i="1"/>
  <c r="PR40" i="1"/>
  <c r="PS40" i="1"/>
  <c r="PT40" i="1"/>
  <c r="PU40" i="1"/>
  <c r="PV40" i="1"/>
  <c r="PW40" i="1"/>
  <c r="PX40" i="1"/>
  <c r="PY40" i="1"/>
  <c r="PZ40" i="1"/>
  <c r="QA40" i="1"/>
  <c r="QB40" i="1"/>
  <c r="QC40" i="1"/>
  <c r="QD40" i="1"/>
  <c r="QE40" i="1"/>
  <c r="QF40" i="1"/>
  <c r="QG40" i="1"/>
  <c r="QH40" i="1"/>
  <c r="PJ41" i="1"/>
  <c r="PK41" i="1"/>
  <c r="PL41" i="1"/>
  <c r="PM41" i="1"/>
  <c r="PN41" i="1"/>
  <c r="PO41" i="1"/>
  <c r="PP41" i="1"/>
  <c r="PQ41" i="1"/>
  <c r="PR41" i="1"/>
  <c r="PS41" i="1"/>
  <c r="PT41" i="1"/>
  <c r="PU41" i="1"/>
  <c r="PV41" i="1"/>
  <c r="PW41" i="1"/>
  <c r="PX41" i="1"/>
  <c r="PY41" i="1"/>
  <c r="PZ41" i="1"/>
  <c r="QA41" i="1"/>
  <c r="QB41" i="1"/>
  <c r="QC41" i="1"/>
  <c r="QD41" i="1"/>
  <c r="QE41" i="1"/>
  <c r="QF41" i="1"/>
  <c r="QG41" i="1"/>
  <c r="QH41" i="1"/>
  <c r="PJ42" i="1"/>
  <c r="PK42" i="1"/>
  <c r="PL42" i="1"/>
  <c r="PM42" i="1"/>
  <c r="PN42" i="1"/>
  <c r="PO42" i="1"/>
  <c r="PP42" i="1"/>
  <c r="PQ42" i="1"/>
  <c r="PR42" i="1"/>
  <c r="PS42" i="1"/>
  <c r="PT42" i="1"/>
  <c r="PU42" i="1"/>
  <c r="PV42" i="1"/>
  <c r="PW42" i="1"/>
  <c r="PX42" i="1"/>
  <c r="PY42" i="1"/>
  <c r="PZ42" i="1"/>
  <c r="QA42" i="1"/>
  <c r="QB42" i="1"/>
  <c r="QC42" i="1"/>
  <c r="QD42" i="1"/>
  <c r="QE42" i="1"/>
  <c r="QF42" i="1"/>
  <c r="QG42" i="1"/>
  <c r="QH42" i="1"/>
  <c r="PJ43" i="1"/>
  <c r="PK43" i="1"/>
  <c r="PL43" i="1"/>
  <c r="PM43" i="1"/>
  <c r="PN43" i="1"/>
  <c r="PO43" i="1"/>
  <c r="PP43" i="1"/>
  <c r="PQ43" i="1"/>
  <c r="PR43" i="1"/>
  <c r="PS43" i="1"/>
  <c r="PT43" i="1"/>
  <c r="PU43" i="1"/>
  <c r="PV43" i="1"/>
  <c r="PW43" i="1"/>
  <c r="PX43" i="1"/>
  <c r="PY43" i="1"/>
  <c r="PZ43" i="1"/>
  <c r="QA43" i="1"/>
  <c r="QB43" i="1"/>
  <c r="QC43" i="1"/>
  <c r="QD43" i="1"/>
  <c r="QE43" i="1"/>
  <c r="QF43" i="1"/>
  <c r="QG43" i="1"/>
  <c r="QH43" i="1"/>
  <c r="PJ44" i="1"/>
  <c r="PK44" i="1"/>
  <c r="PL44" i="1"/>
  <c r="PM44" i="1"/>
  <c r="PN44" i="1"/>
  <c r="PO44" i="1"/>
  <c r="PP44" i="1"/>
  <c r="PQ44" i="1"/>
  <c r="PR44" i="1"/>
  <c r="PS44" i="1"/>
  <c r="PT44" i="1"/>
  <c r="PU44" i="1"/>
  <c r="PV44" i="1"/>
  <c r="PW44" i="1"/>
  <c r="PX44" i="1"/>
  <c r="PY44" i="1"/>
  <c r="PZ44" i="1"/>
  <c r="QA44" i="1"/>
  <c r="QB44" i="1"/>
  <c r="QC44" i="1"/>
  <c r="QD44" i="1"/>
  <c r="QE44" i="1"/>
  <c r="QF44" i="1"/>
  <c r="QG44" i="1"/>
  <c r="QH44" i="1"/>
  <c r="PJ45" i="1"/>
  <c r="PK45" i="1"/>
  <c r="PL45" i="1"/>
  <c r="PM45" i="1"/>
  <c r="PN45" i="1"/>
  <c r="PO45" i="1"/>
  <c r="PP45" i="1"/>
  <c r="PQ45" i="1"/>
  <c r="PR45" i="1"/>
  <c r="PS45" i="1"/>
  <c r="PT45" i="1"/>
  <c r="PU45" i="1"/>
  <c r="PV45" i="1"/>
  <c r="PW45" i="1"/>
  <c r="PX45" i="1"/>
  <c r="PY45" i="1"/>
  <c r="PZ45" i="1"/>
  <c r="QA45" i="1"/>
  <c r="QB45" i="1"/>
  <c r="QC45" i="1"/>
  <c r="QD45" i="1"/>
  <c r="QE45" i="1"/>
  <c r="QF45" i="1"/>
  <c r="QG45" i="1"/>
  <c r="QH45" i="1"/>
  <c r="PJ46" i="1"/>
  <c r="PK46" i="1"/>
  <c r="PL46" i="1"/>
  <c r="PM46" i="1"/>
  <c r="PN46" i="1"/>
  <c r="PO46" i="1"/>
  <c r="PP46" i="1"/>
  <c r="PQ46" i="1"/>
  <c r="PR46" i="1"/>
  <c r="PS46" i="1"/>
  <c r="PT46" i="1"/>
  <c r="PU46" i="1"/>
  <c r="PV46" i="1"/>
  <c r="PW46" i="1"/>
  <c r="PX46" i="1"/>
  <c r="PY46" i="1"/>
  <c r="PZ46" i="1"/>
  <c r="QA46" i="1"/>
  <c r="QB46" i="1"/>
  <c r="QC46" i="1"/>
  <c r="QD46" i="1"/>
  <c r="QE46" i="1"/>
  <c r="QF46" i="1"/>
  <c r="QG46" i="1"/>
  <c r="QH46" i="1"/>
  <c r="PJ47" i="1"/>
  <c r="PK47" i="1"/>
  <c r="PL47" i="1"/>
  <c r="PM47" i="1"/>
  <c r="PN47" i="1"/>
  <c r="PO47" i="1"/>
  <c r="PP47" i="1"/>
  <c r="PQ47" i="1"/>
  <c r="PR47" i="1"/>
  <c r="PS47" i="1"/>
  <c r="PT47" i="1"/>
  <c r="PU47" i="1"/>
  <c r="PV47" i="1"/>
  <c r="PW47" i="1"/>
  <c r="PX47" i="1"/>
  <c r="PY47" i="1"/>
  <c r="PZ47" i="1"/>
  <c r="QA47" i="1"/>
  <c r="QB47" i="1"/>
  <c r="QC47" i="1"/>
  <c r="QD47" i="1"/>
  <c r="QE47" i="1"/>
  <c r="QF47" i="1"/>
  <c r="QG47" i="1"/>
  <c r="QH47" i="1"/>
  <c r="PJ48" i="1"/>
  <c r="PK48" i="1"/>
  <c r="PL48" i="1"/>
  <c r="PM48" i="1"/>
  <c r="PN48" i="1"/>
  <c r="PO48" i="1"/>
  <c r="PP48" i="1"/>
  <c r="PQ48" i="1"/>
  <c r="PR48" i="1"/>
  <c r="PS48" i="1"/>
  <c r="PT48" i="1"/>
  <c r="PU48" i="1"/>
  <c r="PV48" i="1"/>
  <c r="PW48" i="1"/>
  <c r="PX48" i="1"/>
  <c r="PY48" i="1"/>
  <c r="PZ48" i="1"/>
  <c r="QA48" i="1"/>
  <c r="QB48" i="1"/>
  <c r="QC48" i="1"/>
  <c r="QD48" i="1"/>
  <c r="QE48" i="1"/>
  <c r="QF48" i="1"/>
  <c r="QG48" i="1"/>
  <c r="QH48" i="1"/>
  <c r="PJ49" i="1"/>
  <c r="PK49" i="1"/>
  <c r="PL49" i="1"/>
  <c r="PM49" i="1"/>
  <c r="PN49" i="1"/>
  <c r="PO49" i="1"/>
  <c r="PP49" i="1"/>
  <c r="PQ49" i="1"/>
  <c r="PR49" i="1"/>
  <c r="PS49" i="1"/>
  <c r="PT49" i="1"/>
  <c r="PU49" i="1"/>
  <c r="PV49" i="1"/>
  <c r="PW49" i="1"/>
  <c r="PX49" i="1"/>
  <c r="PY49" i="1"/>
  <c r="PZ49" i="1"/>
  <c r="QA49" i="1"/>
  <c r="QB49" i="1"/>
  <c r="QC49" i="1"/>
  <c r="QD49" i="1"/>
  <c r="QE49" i="1"/>
  <c r="QF49" i="1"/>
  <c r="QG49" i="1"/>
  <c r="QH49" i="1"/>
  <c r="PJ50" i="1"/>
  <c r="PK50" i="1"/>
  <c r="PL50" i="1"/>
  <c r="PM50" i="1"/>
  <c r="PN50" i="1"/>
  <c r="PO50" i="1"/>
  <c r="PP50" i="1"/>
  <c r="PQ50" i="1"/>
  <c r="PR50" i="1"/>
  <c r="PS50" i="1"/>
  <c r="PT50" i="1"/>
  <c r="PU50" i="1"/>
  <c r="PV50" i="1"/>
  <c r="PW50" i="1"/>
  <c r="PX50" i="1"/>
  <c r="PY50" i="1"/>
  <c r="PZ50" i="1"/>
  <c r="QA50" i="1"/>
  <c r="QB50" i="1"/>
  <c r="QC50" i="1"/>
  <c r="QD50" i="1"/>
  <c r="QE50" i="1"/>
  <c r="QF50" i="1"/>
  <c r="QG50" i="1"/>
  <c r="QH50" i="1"/>
  <c r="PJ51" i="1"/>
  <c r="PK51" i="1"/>
  <c r="PL51" i="1"/>
  <c r="PM51" i="1"/>
  <c r="PN51" i="1"/>
  <c r="PO51" i="1"/>
  <c r="PP51" i="1"/>
  <c r="PQ51" i="1"/>
  <c r="PR51" i="1"/>
  <c r="PS51" i="1"/>
  <c r="PT51" i="1"/>
  <c r="PU51" i="1"/>
  <c r="PV51" i="1"/>
  <c r="PW51" i="1"/>
  <c r="PX51" i="1"/>
  <c r="PY51" i="1"/>
  <c r="PZ51" i="1"/>
  <c r="QA51" i="1"/>
  <c r="QB51" i="1"/>
  <c r="QC51" i="1"/>
  <c r="QD51" i="1"/>
  <c r="QE51" i="1"/>
  <c r="QF51" i="1"/>
  <c r="QG51" i="1"/>
  <c r="QH51" i="1"/>
  <c r="PJ52" i="1"/>
  <c r="PK52" i="1"/>
  <c r="PL52" i="1"/>
  <c r="PM52" i="1"/>
  <c r="PN52" i="1"/>
  <c r="PO52" i="1"/>
  <c r="PP52" i="1"/>
  <c r="PQ52" i="1"/>
  <c r="PR52" i="1"/>
  <c r="PS52" i="1"/>
  <c r="PT52" i="1"/>
  <c r="PU52" i="1"/>
  <c r="PV52" i="1"/>
  <c r="PW52" i="1"/>
  <c r="PX52" i="1"/>
  <c r="PY52" i="1"/>
  <c r="PZ52" i="1"/>
  <c r="QA52" i="1"/>
  <c r="QB52" i="1"/>
  <c r="QC52" i="1"/>
  <c r="QD52" i="1"/>
  <c r="QE52" i="1"/>
  <c r="QF52" i="1"/>
  <c r="QG52" i="1"/>
  <c r="QH52" i="1"/>
  <c r="PJ53" i="1"/>
  <c r="PK53" i="1"/>
  <c r="PL53" i="1"/>
  <c r="PM53" i="1"/>
  <c r="PN53" i="1"/>
  <c r="PO53" i="1"/>
  <c r="PP53" i="1"/>
  <c r="PQ53" i="1"/>
  <c r="PR53" i="1"/>
  <c r="PS53" i="1"/>
  <c r="PT53" i="1"/>
  <c r="PU53" i="1"/>
  <c r="PV53" i="1"/>
  <c r="PW53" i="1"/>
  <c r="PX53" i="1"/>
  <c r="PY53" i="1"/>
  <c r="PZ53" i="1"/>
  <c r="QA53" i="1"/>
  <c r="QB53" i="1"/>
  <c r="QC53" i="1"/>
  <c r="QD53" i="1"/>
  <c r="QE53" i="1"/>
  <c r="QF53" i="1"/>
  <c r="QG53" i="1"/>
  <c r="QH53" i="1"/>
  <c r="PJ54" i="1"/>
  <c r="PK54" i="1"/>
  <c r="PL54" i="1"/>
  <c r="PM54" i="1"/>
  <c r="PN54" i="1"/>
  <c r="PO54" i="1"/>
  <c r="PP54" i="1"/>
  <c r="PQ54" i="1"/>
  <c r="PR54" i="1"/>
  <c r="PS54" i="1"/>
  <c r="PT54" i="1"/>
  <c r="PU54" i="1"/>
  <c r="PV54" i="1"/>
  <c r="PW54" i="1"/>
  <c r="PX54" i="1"/>
  <c r="PY54" i="1"/>
  <c r="PZ54" i="1"/>
  <c r="QA54" i="1"/>
  <c r="QB54" i="1"/>
  <c r="QC54" i="1"/>
  <c r="QD54" i="1"/>
  <c r="QE54" i="1"/>
  <c r="QF54" i="1"/>
  <c r="QG54" i="1"/>
  <c r="QH54" i="1"/>
  <c r="PJ55" i="1"/>
  <c r="PK55" i="1"/>
  <c r="PL55" i="1"/>
  <c r="PM55" i="1"/>
  <c r="PN55" i="1"/>
  <c r="PO55" i="1"/>
  <c r="PP55" i="1"/>
  <c r="PQ55" i="1"/>
  <c r="PR55" i="1"/>
  <c r="PS55" i="1"/>
  <c r="PT55" i="1"/>
  <c r="PU55" i="1"/>
  <c r="PV55" i="1"/>
  <c r="PW55" i="1"/>
  <c r="PX55" i="1"/>
  <c r="PY55" i="1"/>
  <c r="PZ55" i="1"/>
  <c r="QA55" i="1"/>
  <c r="QB55" i="1"/>
  <c r="QC55" i="1"/>
  <c r="QD55" i="1"/>
  <c r="QE55" i="1"/>
  <c r="QF55" i="1"/>
  <c r="QG55" i="1"/>
  <c r="QH55" i="1"/>
  <c r="PJ56" i="1"/>
  <c r="PK56" i="1"/>
  <c r="PL56" i="1"/>
  <c r="PM56" i="1"/>
  <c r="PN56" i="1"/>
  <c r="PO56" i="1"/>
  <c r="PP56" i="1"/>
  <c r="PQ56" i="1"/>
  <c r="PR56" i="1"/>
  <c r="PS56" i="1"/>
  <c r="PT56" i="1"/>
  <c r="PU56" i="1"/>
  <c r="PV56" i="1"/>
  <c r="PW56" i="1"/>
  <c r="PX56" i="1"/>
  <c r="PY56" i="1"/>
  <c r="PZ56" i="1"/>
  <c r="QA56" i="1"/>
  <c r="QB56" i="1"/>
  <c r="QC56" i="1"/>
  <c r="QD56" i="1"/>
  <c r="QE56" i="1"/>
  <c r="QF56" i="1"/>
  <c r="QG56" i="1"/>
  <c r="QH56" i="1"/>
  <c r="PJ57" i="1"/>
  <c r="PK57" i="1"/>
  <c r="PL57" i="1"/>
  <c r="PM57" i="1"/>
  <c r="PN57" i="1"/>
  <c r="PO57" i="1"/>
  <c r="PP57" i="1"/>
  <c r="PQ57" i="1"/>
  <c r="PR57" i="1"/>
  <c r="PS57" i="1"/>
  <c r="PT57" i="1"/>
  <c r="PU57" i="1"/>
  <c r="PV57" i="1"/>
  <c r="PW57" i="1"/>
  <c r="PX57" i="1"/>
  <c r="PY57" i="1"/>
  <c r="PZ57" i="1"/>
  <c r="QA57" i="1"/>
  <c r="QB57" i="1"/>
  <c r="QC57" i="1"/>
  <c r="QD57" i="1"/>
  <c r="QE57" i="1"/>
  <c r="QF57" i="1"/>
  <c r="QG57" i="1"/>
  <c r="QH57" i="1"/>
  <c r="PJ58" i="1"/>
  <c r="PK58" i="1"/>
  <c r="PL58" i="1"/>
  <c r="PM58" i="1"/>
  <c r="PN58" i="1"/>
  <c r="PO58" i="1"/>
  <c r="PP58" i="1"/>
  <c r="PQ58" i="1"/>
  <c r="PR58" i="1"/>
  <c r="PS58" i="1"/>
  <c r="PT58" i="1"/>
  <c r="PU58" i="1"/>
  <c r="PV58" i="1"/>
  <c r="PW58" i="1"/>
  <c r="PX58" i="1"/>
  <c r="PY58" i="1"/>
  <c r="PZ58" i="1"/>
  <c r="QA58" i="1"/>
  <c r="QB58" i="1"/>
  <c r="QC58" i="1"/>
  <c r="QD58" i="1"/>
  <c r="QE58" i="1"/>
  <c r="QF58" i="1"/>
  <c r="QG58" i="1"/>
  <c r="QH58" i="1"/>
  <c r="PJ59" i="1"/>
  <c r="PK59" i="1"/>
  <c r="PL59" i="1"/>
  <c r="PM59" i="1"/>
  <c r="PN59" i="1"/>
  <c r="PO59" i="1"/>
  <c r="PP59" i="1"/>
  <c r="PQ59" i="1"/>
  <c r="PR59" i="1"/>
  <c r="PS59" i="1"/>
  <c r="PT59" i="1"/>
  <c r="PU59" i="1"/>
  <c r="PV59" i="1"/>
  <c r="PW59" i="1"/>
  <c r="PX59" i="1"/>
  <c r="PY59" i="1"/>
  <c r="PZ59" i="1"/>
  <c r="QA59" i="1"/>
  <c r="QB59" i="1"/>
  <c r="QC59" i="1"/>
  <c r="QD59" i="1"/>
  <c r="QE59" i="1"/>
  <c r="QF59" i="1"/>
  <c r="QG59" i="1"/>
  <c r="QH59" i="1"/>
  <c r="PJ60" i="1"/>
  <c r="PK60" i="1"/>
  <c r="PL60" i="1"/>
  <c r="PM60" i="1"/>
  <c r="PN60" i="1"/>
  <c r="PO60" i="1"/>
  <c r="PP60" i="1"/>
  <c r="PQ60" i="1"/>
  <c r="PR60" i="1"/>
  <c r="PS60" i="1"/>
  <c r="PT60" i="1"/>
  <c r="PU60" i="1"/>
  <c r="PV60" i="1"/>
  <c r="PW60" i="1"/>
  <c r="PX60" i="1"/>
  <c r="PY60" i="1"/>
  <c r="PZ60" i="1"/>
  <c r="QA60" i="1"/>
  <c r="QB60" i="1"/>
  <c r="QC60" i="1"/>
  <c r="QD60" i="1"/>
  <c r="QE60" i="1"/>
  <c r="QF60" i="1"/>
  <c r="QG60" i="1"/>
  <c r="QH60" i="1"/>
  <c r="PJ61" i="1"/>
  <c r="PK61" i="1"/>
  <c r="PL61" i="1"/>
  <c r="PM61" i="1"/>
  <c r="PN61" i="1"/>
  <c r="PO61" i="1"/>
  <c r="PP61" i="1"/>
  <c r="PQ61" i="1"/>
  <c r="PR61" i="1"/>
  <c r="PS61" i="1"/>
  <c r="PT61" i="1"/>
  <c r="PU61" i="1"/>
  <c r="PV61" i="1"/>
  <c r="PW61" i="1"/>
  <c r="PX61" i="1"/>
  <c r="PY61" i="1"/>
  <c r="PZ61" i="1"/>
  <c r="QA61" i="1"/>
  <c r="QB61" i="1"/>
  <c r="QC61" i="1"/>
  <c r="QD61" i="1"/>
  <c r="QE61" i="1"/>
  <c r="QF61" i="1"/>
  <c r="QG61" i="1"/>
  <c r="QH61" i="1"/>
  <c r="PJ62" i="1"/>
  <c r="PK62" i="1"/>
  <c r="PL62" i="1"/>
  <c r="PM62" i="1"/>
  <c r="PN62" i="1"/>
  <c r="PO62" i="1"/>
  <c r="PP62" i="1"/>
  <c r="PQ62" i="1"/>
  <c r="PR62" i="1"/>
  <c r="PS62" i="1"/>
  <c r="PT62" i="1"/>
  <c r="PU62" i="1"/>
  <c r="PV62" i="1"/>
  <c r="PW62" i="1"/>
  <c r="PX62" i="1"/>
  <c r="PY62" i="1"/>
  <c r="PZ62" i="1"/>
  <c r="QA62" i="1"/>
  <c r="QB62" i="1"/>
  <c r="QC62" i="1"/>
  <c r="QD62" i="1"/>
  <c r="QE62" i="1"/>
  <c r="QF62" i="1"/>
  <c r="QG62" i="1"/>
  <c r="QH62" i="1"/>
  <c r="PJ63" i="1"/>
  <c r="PK63" i="1"/>
  <c r="PL63" i="1"/>
  <c r="PM63" i="1"/>
  <c r="PN63" i="1"/>
  <c r="PO63" i="1"/>
  <c r="PP63" i="1"/>
  <c r="PQ63" i="1"/>
  <c r="PR63" i="1"/>
  <c r="PS63" i="1"/>
  <c r="PT63" i="1"/>
  <c r="PU63" i="1"/>
  <c r="PV63" i="1"/>
  <c r="PW63" i="1"/>
  <c r="PX63" i="1"/>
  <c r="PY63" i="1"/>
  <c r="PZ63" i="1"/>
  <c r="QA63" i="1"/>
  <c r="QB63" i="1"/>
  <c r="QC63" i="1"/>
  <c r="QD63" i="1"/>
  <c r="QE63" i="1"/>
  <c r="QF63" i="1"/>
  <c r="QG63" i="1"/>
  <c r="QH63" i="1"/>
  <c r="PJ64" i="1"/>
  <c r="PK64" i="1"/>
  <c r="PL64" i="1"/>
  <c r="PM64" i="1"/>
  <c r="PN64" i="1"/>
  <c r="PO64" i="1"/>
  <c r="PP64" i="1"/>
  <c r="PQ64" i="1"/>
  <c r="PR64" i="1"/>
  <c r="PS64" i="1"/>
  <c r="PT64" i="1"/>
  <c r="PU64" i="1"/>
  <c r="PV64" i="1"/>
  <c r="PW64" i="1"/>
  <c r="PX64" i="1"/>
  <c r="PY64" i="1"/>
  <c r="PZ64" i="1"/>
  <c r="QA64" i="1"/>
  <c r="QB64" i="1"/>
  <c r="QC64" i="1"/>
  <c r="QD64" i="1"/>
  <c r="QE64" i="1"/>
  <c r="QF64" i="1"/>
  <c r="QG64" i="1"/>
  <c r="QH64" i="1"/>
  <c r="PJ65" i="1"/>
  <c r="PK65" i="1"/>
  <c r="PL65" i="1"/>
  <c r="PM65" i="1"/>
  <c r="PN65" i="1"/>
  <c r="PO65" i="1"/>
  <c r="PP65" i="1"/>
  <c r="PQ65" i="1"/>
  <c r="PR65" i="1"/>
  <c r="PS65" i="1"/>
  <c r="PT65" i="1"/>
  <c r="PU65" i="1"/>
  <c r="PV65" i="1"/>
  <c r="PW65" i="1"/>
  <c r="PX65" i="1"/>
  <c r="PY65" i="1"/>
  <c r="PZ65" i="1"/>
  <c r="QA65" i="1"/>
  <c r="QB65" i="1"/>
  <c r="QC65" i="1"/>
  <c r="QD65" i="1"/>
  <c r="QE65" i="1"/>
  <c r="QF65" i="1"/>
  <c r="QG65" i="1"/>
  <c r="QH65" i="1"/>
  <c r="PJ66" i="1"/>
  <c r="PK66" i="1"/>
  <c r="PL66" i="1"/>
  <c r="PM66" i="1"/>
  <c r="PN66" i="1"/>
  <c r="PO66" i="1"/>
  <c r="PP66" i="1"/>
  <c r="PQ66" i="1"/>
  <c r="PR66" i="1"/>
  <c r="PS66" i="1"/>
  <c r="PT66" i="1"/>
  <c r="PU66" i="1"/>
  <c r="PV66" i="1"/>
  <c r="PW66" i="1"/>
  <c r="PX66" i="1"/>
  <c r="PY66" i="1"/>
  <c r="PZ66" i="1"/>
  <c r="QA66" i="1"/>
  <c r="QB66" i="1"/>
  <c r="QC66" i="1"/>
  <c r="QD66" i="1"/>
  <c r="QE66" i="1"/>
  <c r="QF66" i="1"/>
  <c r="QG66" i="1"/>
  <c r="QH66" i="1"/>
  <c r="PJ67" i="1"/>
  <c r="PK67" i="1"/>
  <c r="PL67" i="1"/>
  <c r="PM67" i="1"/>
  <c r="PN67" i="1"/>
  <c r="PO67" i="1"/>
  <c r="PP67" i="1"/>
  <c r="PQ67" i="1"/>
  <c r="PR67" i="1"/>
  <c r="PS67" i="1"/>
  <c r="PT67" i="1"/>
  <c r="PU67" i="1"/>
  <c r="PV67" i="1"/>
  <c r="PW67" i="1"/>
  <c r="PX67" i="1"/>
  <c r="PY67" i="1"/>
  <c r="PZ67" i="1"/>
  <c r="QA67" i="1"/>
  <c r="QB67" i="1"/>
  <c r="QC67" i="1"/>
  <c r="QD67" i="1"/>
  <c r="QE67" i="1"/>
  <c r="QF67" i="1"/>
  <c r="QG67" i="1"/>
  <c r="QH67" i="1"/>
  <c r="PJ68" i="1"/>
  <c r="PK68" i="1"/>
  <c r="PL68" i="1"/>
  <c r="PM68" i="1"/>
  <c r="PN68" i="1"/>
  <c r="PO68" i="1"/>
  <c r="PP68" i="1"/>
  <c r="PQ68" i="1"/>
  <c r="PR68" i="1"/>
  <c r="PS68" i="1"/>
  <c r="PT68" i="1"/>
  <c r="PU68" i="1"/>
  <c r="PV68" i="1"/>
  <c r="PW68" i="1"/>
  <c r="PX68" i="1"/>
  <c r="PY68" i="1"/>
  <c r="PZ68" i="1"/>
  <c r="QA68" i="1"/>
  <c r="QB68" i="1"/>
  <c r="QC68" i="1"/>
  <c r="QD68" i="1"/>
  <c r="QE68" i="1"/>
  <c r="QF68" i="1"/>
  <c r="QG68" i="1"/>
  <c r="QH68" i="1"/>
  <c r="PJ69" i="1"/>
  <c r="PK69" i="1"/>
  <c r="PL69" i="1"/>
  <c r="PM69" i="1"/>
  <c r="PN69" i="1"/>
  <c r="PO69" i="1"/>
  <c r="PP69" i="1"/>
  <c r="PQ69" i="1"/>
  <c r="PR69" i="1"/>
  <c r="PS69" i="1"/>
  <c r="PT69" i="1"/>
  <c r="PU69" i="1"/>
  <c r="PV69" i="1"/>
  <c r="PW69" i="1"/>
  <c r="PX69" i="1"/>
  <c r="PY69" i="1"/>
  <c r="PZ69" i="1"/>
  <c r="QA69" i="1"/>
  <c r="QB69" i="1"/>
  <c r="QC69" i="1"/>
  <c r="QD69" i="1"/>
  <c r="QE69" i="1"/>
  <c r="QF69" i="1"/>
  <c r="QG69" i="1"/>
  <c r="QH69" i="1"/>
  <c r="PJ70" i="1"/>
  <c r="PK70" i="1"/>
  <c r="PL70" i="1"/>
  <c r="PM70" i="1"/>
  <c r="PN70" i="1"/>
  <c r="PO70" i="1"/>
  <c r="PP70" i="1"/>
  <c r="PQ70" i="1"/>
  <c r="PR70" i="1"/>
  <c r="PS70" i="1"/>
  <c r="PT70" i="1"/>
  <c r="PU70" i="1"/>
  <c r="PV70" i="1"/>
  <c r="PW70" i="1"/>
  <c r="PX70" i="1"/>
  <c r="PY70" i="1"/>
  <c r="PZ70" i="1"/>
  <c r="QA70" i="1"/>
  <c r="QB70" i="1"/>
  <c r="QC70" i="1"/>
  <c r="QD70" i="1"/>
  <c r="QE70" i="1"/>
  <c r="QF70" i="1"/>
  <c r="QG70" i="1"/>
  <c r="QH70" i="1"/>
  <c r="PJ71" i="1"/>
  <c r="PK71" i="1"/>
  <c r="PL71" i="1"/>
  <c r="PM71" i="1"/>
  <c r="PN71" i="1"/>
  <c r="PO71" i="1"/>
  <c r="PP71" i="1"/>
  <c r="PQ71" i="1"/>
  <c r="PR71" i="1"/>
  <c r="PS71" i="1"/>
  <c r="PT71" i="1"/>
  <c r="PU71" i="1"/>
  <c r="PV71" i="1"/>
  <c r="PW71" i="1"/>
  <c r="PX71" i="1"/>
  <c r="PY71" i="1"/>
  <c r="PZ71" i="1"/>
  <c r="QA71" i="1"/>
  <c r="QB71" i="1"/>
  <c r="QC71" i="1"/>
  <c r="QD71" i="1"/>
  <c r="QE71" i="1"/>
  <c r="QF71" i="1"/>
  <c r="QG71" i="1"/>
  <c r="QH71" i="1"/>
  <c r="PJ72" i="1"/>
  <c r="PK72" i="1"/>
  <c r="PL72" i="1"/>
  <c r="PM72" i="1"/>
  <c r="PN72" i="1"/>
  <c r="PO72" i="1"/>
  <c r="PP72" i="1"/>
  <c r="PQ72" i="1"/>
  <c r="PR72" i="1"/>
  <c r="PS72" i="1"/>
  <c r="PT72" i="1"/>
  <c r="PU72" i="1"/>
  <c r="PV72" i="1"/>
  <c r="PW72" i="1"/>
  <c r="PX72" i="1"/>
  <c r="PY72" i="1"/>
  <c r="PZ72" i="1"/>
  <c r="QA72" i="1"/>
  <c r="QB72" i="1"/>
  <c r="QC72" i="1"/>
  <c r="QD72" i="1"/>
  <c r="QE72" i="1"/>
  <c r="QF72" i="1"/>
  <c r="QG72" i="1"/>
  <c r="QH72" i="1"/>
  <c r="PJ73" i="1"/>
  <c r="PK73" i="1"/>
  <c r="PL73" i="1"/>
  <c r="PM73" i="1"/>
  <c r="PN73" i="1"/>
  <c r="PO73" i="1"/>
  <c r="PP73" i="1"/>
  <c r="PQ73" i="1"/>
  <c r="PR73" i="1"/>
  <c r="PS73" i="1"/>
  <c r="PT73" i="1"/>
  <c r="PU73" i="1"/>
  <c r="PV73" i="1"/>
  <c r="PW73" i="1"/>
  <c r="PX73" i="1"/>
  <c r="PY73" i="1"/>
  <c r="PZ73" i="1"/>
  <c r="QA73" i="1"/>
  <c r="QB73" i="1"/>
  <c r="QC73" i="1"/>
  <c r="QD73" i="1"/>
  <c r="QE73" i="1"/>
  <c r="QF73" i="1"/>
  <c r="QG73" i="1"/>
  <c r="QH73" i="1"/>
  <c r="PJ74" i="1"/>
  <c r="PK74" i="1"/>
  <c r="PL74" i="1"/>
  <c r="PM74" i="1"/>
  <c r="PN74" i="1"/>
  <c r="PO74" i="1"/>
  <c r="PP74" i="1"/>
  <c r="PQ74" i="1"/>
  <c r="PR74" i="1"/>
  <c r="PS74" i="1"/>
  <c r="PT74" i="1"/>
  <c r="PU74" i="1"/>
  <c r="PV74" i="1"/>
  <c r="PW74" i="1"/>
  <c r="PX74" i="1"/>
  <c r="PY74" i="1"/>
  <c r="PZ74" i="1"/>
  <c r="QA74" i="1"/>
  <c r="QB74" i="1"/>
  <c r="QC74" i="1"/>
  <c r="QD74" i="1"/>
  <c r="QE74" i="1"/>
  <c r="QF74" i="1"/>
  <c r="QG74" i="1"/>
  <c r="QH74" i="1"/>
  <c r="PJ75" i="1"/>
  <c r="PK75" i="1"/>
  <c r="PL75" i="1"/>
  <c r="PM75" i="1"/>
  <c r="PN75" i="1"/>
  <c r="PO75" i="1"/>
  <c r="PP75" i="1"/>
  <c r="PQ75" i="1"/>
  <c r="PR75" i="1"/>
  <c r="PS75" i="1"/>
  <c r="PT75" i="1"/>
  <c r="PU75" i="1"/>
  <c r="PV75" i="1"/>
  <c r="PW75" i="1"/>
  <c r="PX75" i="1"/>
  <c r="PY75" i="1"/>
  <c r="PZ75" i="1"/>
  <c r="QA75" i="1"/>
  <c r="QB75" i="1"/>
  <c r="QC75" i="1"/>
  <c r="QD75" i="1"/>
  <c r="QE75" i="1"/>
  <c r="QF75" i="1"/>
  <c r="QG75" i="1"/>
  <c r="QH75" i="1"/>
  <c r="PJ76" i="1"/>
  <c r="PK76" i="1"/>
  <c r="PL76" i="1"/>
  <c r="PM76" i="1"/>
  <c r="PN76" i="1"/>
  <c r="PO76" i="1"/>
  <c r="PP76" i="1"/>
  <c r="PQ76" i="1"/>
  <c r="PR76" i="1"/>
  <c r="PS76" i="1"/>
  <c r="PT76" i="1"/>
  <c r="PU76" i="1"/>
  <c r="PV76" i="1"/>
  <c r="PW76" i="1"/>
  <c r="PX76" i="1"/>
  <c r="PY76" i="1"/>
  <c r="PZ76" i="1"/>
  <c r="QA76" i="1"/>
  <c r="QB76" i="1"/>
  <c r="QC76" i="1"/>
  <c r="QD76" i="1"/>
  <c r="QE76" i="1"/>
  <c r="QF76" i="1"/>
  <c r="QG76" i="1"/>
  <c r="QH76" i="1"/>
  <c r="PJ77" i="1"/>
  <c r="PK77" i="1"/>
  <c r="PL77" i="1"/>
  <c r="PM77" i="1"/>
  <c r="PN77" i="1"/>
  <c r="PO77" i="1"/>
  <c r="PP77" i="1"/>
  <c r="PQ77" i="1"/>
  <c r="PR77" i="1"/>
  <c r="PS77" i="1"/>
  <c r="PT77" i="1"/>
  <c r="PU77" i="1"/>
  <c r="PV77" i="1"/>
  <c r="PW77" i="1"/>
  <c r="PX77" i="1"/>
  <c r="PY77" i="1"/>
  <c r="PZ77" i="1"/>
  <c r="QA77" i="1"/>
  <c r="QB77" i="1"/>
  <c r="QC77" i="1"/>
  <c r="QD77" i="1"/>
  <c r="QE77" i="1"/>
  <c r="QF77" i="1"/>
  <c r="QG77" i="1"/>
  <c r="QH77" i="1"/>
  <c r="PJ78" i="1"/>
  <c r="PK78" i="1"/>
  <c r="PL78" i="1"/>
  <c r="PM78" i="1"/>
  <c r="PN78" i="1"/>
  <c r="PO78" i="1"/>
  <c r="PP78" i="1"/>
  <c r="PQ78" i="1"/>
  <c r="PR78" i="1"/>
  <c r="PS78" i="1"/>
  <c r="PT78" i="1"/>
  <c r="PU78" i="1"/>
  <c r="PV78" i="1"/>
  <c r="PW78" i="1"/>
  <c r="PX78" i="1"/>
  <c r="PY78" i="1"/>
  <c r="PZ78" i="1"/>
  <c r="QA78" i="1"/>
  <c r="QB78" i="1"/>
  <c r="QC78" i="1"/>
  <c r="QD78" i="1"/>
  <c r="QE78" i="1"/>
  <c r="QF78" i="1"/>
  <c r="QG78" i="1"/>
  <c r="QH78" i="1"/>
  <c r="PJ79" i="1"/>
  <c r="PK79" i="1"/>
  <c r="PL79" i="1"/>
  <c r="PM79" i="1"/>
  <c r="PN79" i="1"/>
  <c r="PO79" i="1"/>
  <c r="PP79" i="1"/>
  <c r="PQ79" i="1"/>
  <c r="PR79" i="1"/>
  <c r="PS79" i="1"/>
  <c r="PT79" i="1"/>
  <c r="PU79" i="1"/>
  <c r="PV79" i="1"/>
  <c r="PW79" i="1"/>
  <c r="PX79" i="1"/>
  <c r="PY79" i="1"/>
  <c r="PZ79" i="1"/>
  <c r="QA79" i="1"/>
  <c r="QB79" i="1"/>
  <c r="QC79" i="1"/>
  <c r="QD79" i="1"/>
  <c r="QE79" i="1"/>
  <c r="QF79" i="1"/>
  <c r="QG79" i="1"/>
  <c r="QH79" i="1"/>
  <c r="PJ80" i="1"/>
  <c r="PK80" i="1"/>
  <c r="PL80" i="1"/>
  <c r="PM80" i="1"/>
  <c r="PN80" i="1"/>
  <c r="PO80" i="1"/>
  <c r="PP80" i="1"/>
  <c r="PQ80" i="1"/>
  <c r="PR80" i="1"/>
  <c r="PS80" i="1"/>
  <c r="PT80" i="1"/>
  <c r="PU80" i="1"/>
  <c r="PV80" i="1"/>
  <c r="PW80" i="1"/>
  <c r="PX80" i="1"/>
  <c r="PY80" i="1"/>
  <c r="PZ80" i="1"/>
  <c r="QA80" i="1"/>
  <c r="QB80" i="1"/>
  <c r="QC80" i="1"/>
  <c r="QD80" i="1"/>
  <c r="QE80" i="1"/>
  <c r="QF80" i="1"/>
  <c r="QG80" i="1"/>
  <c r="QH80" i="1"/>
  <c r="PJ81" i="1"/>
  <c r="PK81" i="1"/>
  <c r="PL81" i="1"/>
  <c r="PM81" i="1"/>
  <c r="PN81" i="1"/>
  <c r="PO81" i="1"/>
  <c r="PP81" i="1"/>
  <c r="PQ81" i="1"/>
  <c r="PR81" i="1"/>
  <c r="PS81" i="1"/>
  <c r="PT81" i="1"/>
  <c r="PU81" i="1"/>
  <c r="PV81" i="1"/>
  <c r="PW81" i="1"/>
  <c r="PX81" i="1"/>
  <c r="PY81" i="1"/>
  <c r="PZ81" i="1"/>
  <c r="QA81" i="1"/>
  <c r="QB81" i="1"/>
  <c r="QC81" i="1"/>
  <c r="QD81" i="1"/>
  <c r="QE81" i="1"/>
  <c r="QF81" i="1"/>
  <c r="QG81" i="1"/>
  <c r="QH81" i="1"/>
  <c r="PJ82" i="1"/>
  <c r="PK82" i="1"/>
  <c r="PL82" i="1"/>
  <c r="PM82" i="1"/>
  <c r="PN82" i="1"/>
  <c r="PO82" i="1"/>
  <c r="PP82" i="1"/>
  <c r="PQ82" i="1"/>
  <c r="PR82" i="1"/>
  <c r="PS82" i="1"/>
  <c r="PT82" i="1"/>
  <c r="PU82" i="1"/>
  <c r="PV82" i="1"/>
  <c r="PW82" i="1"/>
  <c r="PX82" i="1"/>
  <c r="PY82" i="1"/>
  <c r="PZ82" i="1"/>
  <c r="QA82" i="1"/>
  <c r="QB82" i="1"/>
  <c r="QC82" i="1"/>
  <c r="QD82" i="1"/>
  <c r="QE82" i="1"/>
  <c r="QF82" i="1"/>
  <c r="QG82" i="1"/>
  <c r="QH82" i="1"/>
  <c r="PJ83" i="1"/>
  <c r="PK83" i="1"/>
  <c r="PL83" i="1"/>
  <c r="PM83" i="1"/>
  <c r="PN83" i="1"/>
  <c r="PO83" i="1"/>
  <c r="PP83" i="1"/>
  <c r="PQ83" i="1"/>
  <c r="PR83" i="1"/>
  <c r="PS83" i="1"/>
  <c r="PT83" i="1"/>
  <c r="PU83" i="1"/>
  <c r="PV83" i="1"/>
  <c r="PW83" i="1"/>
  <c r="PX83" i="1"/>
  <c r="PY83" i="1"/>
  <c r="PZ83" i="1"/>
  <c r="QA83" i="1"/>
  <c r="QB83" i="1"/>
  <c r="QC83" i="1"/>
  <c r="QD83" i="1"/>
  <c r="QE83" i="1"/>
  <c r="QF83" i="1"/>
  <c r="QG83" i="1"/>
  <c r="QH83" i="1"/>
  <c r="PI10" i="1"/>
  <c r="PI11" i="1"/>
  <c r="PI12" i="1"/>
  <c r="PI13" i="1"/>
  <c r="PI14" i="1"/>
  <c r="PI15" i="1"/>
  <c r="PI16" i="1"/>
  <c r="PI17" i="1"/>
  <c r="PI18" i="1"/>
  <c r="PI19" i="1"/>
  <c r="PI20" i="1"/>
  <c r="PI21" i="1"/>
  <c r="PI22" i="1"/>
  <c r="PI23" i="1"/>
  <c r="PI24" i="1"/>
  <c r="PI25" i="1"/>
  <c r="PI26" i="1"/>
  <c r="PI27" i="1"/>
  <c r="PI28" i="1"/>
  <c r="PI29" i="1"/>
  <c r="PI30" i="1"/>
  <c r="PI31" i="1"/>
  <c r="PI32" i="1"/>
  <c r="PI33" i="1"/>
  <c r="PI34" i="1"/>
  <c r="PI35" i="1"/>
  <c r="PI36" i="1"/>
  <c r="PI37" i="1"/>
  <c r="PI38" i="1"/>
  <c r="PI39" i="1"/>
  <c r="PI40" i="1"/>
  <c r="PI41" i="1"/>
  <c r="PI42" i="1"/>
  <c r="PI43" i="1"/>
  <c r="PI44" i="1"/>
  <c r="PI45" i="1"/>
  <c r="PI46" i="1"/>
  <c r="PI47" i="1"/>
  <c r="PI48" i="1"/>
  <c r="PI49" i="1"/>
  <c r="PI50" i="1"/>
  <c r="PI51" i="1"/>
  <c r="PI52" i="1"/>
  <c r="PI53" i="1"/>
  <c r="PI54" i="1"/>
  <c r="PI55" i="1"/>
  <c r="PI56" i="1"/>
  <c r="PI57" i="1"/>
  <c r="PI58" i="1"/>
  <c r="PI59" i="1"/>
  <c r="PI60" i="1"/>
  <c r="PI61" i="1"/>
  <c r="PI62" i="1"/>
  <c r="PI63" i="1"/>
  <c r="PI65" i="1"/>
  <c r="PI66" i="1"/>
  <c r="PI67" i="1"/>
  <c r="PI68" i="1"/>
  <c r="PI69" i="1"/>
  <c r="PI70" i="1"/>
  <c r="PI71" i="1"/>
  <c r="PI72" i="1"/>
  <c r="PI73" i="1"/>
  <c r="PI74" i="1"/>
  <c r="PI75" i="1"/>
  <c r="PI76" i="1"/>
  <c r="PI77" i="1"/>
  <c r="PI78" i="1"/>
  <c r="PI79" i="1"/>
  <c r="PI80" i="1"/>
  <c r="PI81" i="1"/>
  <c r="PI82" i="1"/>
  <c r="PI83" i="1"/>
  <c r="PI9" i="1"/>
  <c r="J84" i="1" l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I84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J43" i="1"/>
  <c r="AJ44" i="1"/>
  <c r="AJ45" i="1"/>
  <c r="AJ46" i="1"/>
  <c r="AJ47" i="1"/>
  <c r="AJ48" i="1"/>
  <c r="AJ49" i="1"/>
  <c r="AJ50" i="1"/>
  <c r="AJ51" i="1"/>
  <c r="AJ52" i="1"/>
  <c r="AJ53" i="1"/>
  <c r="AJ54" i="1"/>
  <c r="AJ55" i="1"/>
  <c r="AJ56" i="1"/>
  <c r="AJ57" i="1"/>
  <c r="AJ58" i="1"/>
  <c r="AJ59" i="1"/>
  <c r="AJ60" i="1"/>
  <c r="AJ61" i="1"/>
  <c r="AJ62" i="1"/>
  <c r="AJ63" i="1"/>
  <c r="AJ64" i="1"/>
  <c r="AJ65" i="1"/>
  <c r="AJ66" i="1"/>
  <c r="AJ67" i="1"/>
  <c r="AJ68" i="1"/>
  <c r="AJ69" i="1"/>
  <c r="AJ70" i="1"/>
  <c r="AJ71" i="1"/>
  <c r="AJ72" i="1"/>
  <c r="AJ73" i="1"/>
  <c r="AJ74" i="1"/>
  <c r="AJ75" i="1"/>
  <c r="AJ76" i="1"/>
  <c r="AJ77" i="1"/>
  <c r="AJ78" i="1"/>
  <c r="AJ79" i="1"/>
  <c r="AJ80" i="1"/>
  <c r="AJ81" i="1"/>
  <c r="AJ82" i="1"/>
  <c r="AJ83" i="1"/>
  <c r="FA39" i="1" l="1"/>
  <c r="ID39" i="1" s="1"/>
  <c r="MQ39" i="1" s="1"/>
  <c r="QW39" i="1" s="1"/>
  <c r="AL15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BF12" i="1"/>
  <c r="BG12" i="1"/>
  <c r="BH12" i="1"/>
  <c r="BI12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AK14" i="1"/>
  <c r="AL14" i="1"/>
  <c r="AM14" i="1"/>
  <c r="AN14" i="1"/>
  <c r="AO14" i="1"/>
  <c r="AP14" i="1"/>
  <c r="AQ14" i="1"/>
  <c r="AR14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BF14" i="1"/>
  <c r="BG14" i="1"/>
  <c r="BH14" i="1"/>
  <c r="BI14" i="1"/>
  <c r="AK15" i="1"/>
  <c r="AM15" i="1"/>
  <c r="AN15" i="1"/>
  <c r="AO15" i="1"/>
  <c r="AP15" i="1"/>
  <c r="AQ15" i="1"/>
  <c r="AR15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BF15" i="1"/>
  <c r="BG15" i="1"/>
  <c r="BH15" i="1"/>
  <c r="BI15" i="1"/>
  <c r="AK16" i="1"/>
  <c r="AL16" i="1"/>
  <c r="AM16" i="1"/>
  <c r="AN16" i="1"/>
  <c r="AO16" i="1"/>
  <c r="AP16" i="1"/>
  <c r="AQ16" i="1"/>
  <c r="AR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BF16" i="1"/>
  <c r="BG16" i="1"/>
  <c r="BH16" i="1"/>
  <c r="BI16" i="1"/>
  <c r="AK17" i="1"/>
  <c r="AL17" i="1"/>
  <c r="AM17" i="1"/>
  <c r="AN17" i="1"/>
  <c r="AO17" i="1"/>
  <c r="AP17" i="1"/>
  <c r="AQ17" i="1"/>
  <c r="AR17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BF17" i="1"/>
  <c r="BG17" i="1"/>
  <c r="BH17" i="1"/>
  <c r="BI17" i="1"/>
  <c r="AK18" i="1"/>
  <c r="AL18" i="1"/>
  <c r="AM18" i="1"/>
  <c r="AN18" i="1"/>
  <c r="AO18" i="1"/>
  <c r="AP18" i="1"/>
  <c r="AQ18" i="1"/>
  <c r="AR18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BF18" i="1"/>
  <c r="BG18" i="1"/>
  <c r="BH18" i="1"/>
  <c r="BI18" i="1"/>
  <c r="AK19" i="1"/>
  <c r="AL19" i="1"/>
  <c r="AM19" i="1"/>
  <c r="AN19" i="1"/>
  <c r="AO19" i="1"/>
  <c r="AP19" i="1"/>
  <c r="AQ19" i="1"/>
  <c r="AR19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BF19" i="1"/>
  <c r="BG19" i="1"/>
  <c r="BH19" i="1"/>
  <c r="BI19" i="1"/>
  <c r="AK20" i="1"/>
  <c r="AL20" i="1"/>
  <c r="AM20" i="1"/>
  <c r="AN20" i="1"/>
  <c r="AO20" i="1"/>
  <c r="AP20" i="1"/>
  <c r="AQ20" i="1"/>
  <c r="AR20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BF20" i="1"/>
  <c r="BG20" i="1"/>
  <c r="BH20" i="1"/>
  <c r="BI20" i="1"/>
  <c r="AK21" i="1"/>
  <c r="AL21" i="1"/>
  <c r="AM21" i="1"/>
  <c r="AN21" i="1"/>
  <c r="AO21" i="1"/>
  <c r="AP21" i="1"/>
  <c r="AQ21" i="1"/>
  <c r="AR21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BF21" i="1"/>
  <c r="BG21" i="1"/>
  <c r="BH21" i="1"/>
  <c r="BI21" i="1"/>
  <c r="AK22" i="1"/>
  <c r="AL22" i="1"/>
  <c r="AM22" i="1"/>
  <c r="AN22" i="1"/>
  <c r="AO22" i="1"/>
  <c r="AP22" i="1"/>
  <c r="AQ22" i="1"/>
  <c r="AR22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BF22" i="1"/>
  <c r="BG22" i="1"/>
  <c r="BH22" i="1"/>
  <c r="BI22" i="1"/>
  <c r="AJ23" i="1"/>
  <c r="AK23" i="1"/>
  <c r="AL23" i="1"/>
  <c r="AM23" i="1"/>
  <c r="AN23" i="1"/>
  <c r="AO23" i="1"/>
  <c r="AP23" i="1"/>
  <c r="AQ23" i="1"/>
  <c r="AR23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BF23" i="1"/>
  <c r="BG23" i="1"/>
  <c r="BH23" i="1"/>
  <c r="BI23" i="1"/>
  <c r="AK24" i="1"/>
  <c r="AL24" i="1"/>
  <c r="AM24" i="1"/>
  <c r="AN24" i="1"/>
  <c r="AO24" i="1"/>
  <c r="AP24" i="1"/>
  <c r="AQ24" i="1"/>
  <c r="AR24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BF24" i="1"/>
  <c r="BG24" i="1"/>
  <c r="BH24" i="1"/>
  <c r="BI24" i="1"/>
  <c r="AK25" i="1"/>
  <c r="AL25" i="1"/>
  <c r="AM25" i="1"/>
  <c r="AN25" i="1"/>
  <c r="AO25" i="1"/>
  <c r="AP25" i="1"/>
  <c r="AQ25" i="1"/>
  <c r="AR25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BF25" i="1"/>
  <c r="BG25" i="1"/>
  <c r="BH25" i="1"/>
  <c r="BI25" i="1"/>
  <c r="AK26" i="1"/>
  <c r="AL26" i="1"/>
  <c r="AM26" i="1"/>
  <c r="AN26" i="1"/>
  <c r="AO26" i="1"/>
  <c r="AP26" i="1"/>
  <c r="AQ26" i="1"/>
  <c r="AR26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BF26" i="1"/>
  <c r="BG26" i="1"/>
  <c r="BH26" i="1"/>
  <c r="BI26" i="1"/>
  <c r="AK27" i="1"/>
  <c r="AL27" i="1"/>
  <c r="AM27" i="1"/>
  <c r="AN27" i="1"/>
  <c r="AO27" i="1"/>
  <c r="AP27" i="1"/>
  <c r="AQ27" i="1"/>
  <c r="AR27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BF27" i="1"/>
  <c r="BG27" i="1"/>
  <c r="BH27" i="1"/>
  <c r="BI27" i="1"/>
  <c r="AK28" i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BF28" i="1"/>
  <c r="BG28" i="1"/>
  <c r="BH28" i="1"/>
  <c r="BI28" i="1"/>
  <c r="AK29" i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BF29" i="1"/>
  <c r="BG29" i="1"/>
  <c r="BH29" i="1"/>
  <c r="BI29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BF30" i="1"/>
  <c r="BG30" i="1"/>
  <c r="BH30" i="1"/>
  <c r="BI30" i="1"/>
  <c r="AK31" i="1"/>
  <c r="AL31" i="1"/>
  <c r="AM31" i="1"/>
  <c r="AN31" i="1"/>
  <c r="AO31" i="1"/>
  <c r="AP31" i="1"/>
  <c r="AQ31" i="1"/>
  <c r="AR31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BF31" i="1"/>
  <c r="BG31" i="1"/>
  <c r="BH31" i="1"/>
  <c r="BI31" i="1"/>
  <c r="AK32" i="1"/>
  <c r="AL32" i="1"/>
  <c r="AM32" i="1"/>
  <c r="AN32" i="1"/>
  <c r="AO32" i="1"/>
  <c r="AP32" i="1"/>
  <c r="AQ32" i="1"/>
  <c r="AR32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BF32" i="1"/>
  <c r="BG32" i="1"/>
  <c r="BH32" i="1"/>
  <c r="BI32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AK34" i="1"/>
  <c r="AL34" i="1"/>
  <c r="AM34" i="1"/>
  <c r="AN34" i="1"/>
  <c r="AO34" i="1"/>
  <c r="AP34" i="1"/>
  <c r="AQ34" i="1"/>
  <c r="AR34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BF34" i="1"/>
  <c r="BG34" i="1"/>
  <c r="BH34" i="1"/>
  <c r="BI34" i="1"/>
  <c r="AK35" i="1"/>
  <c r="AL35" i="1"/>
  <c r="AM35" i="1"/>
  <c r="AN35" i="1"/>
  <c r="AO35" i="1"/>
  <c r="AP35" i="1"/>
  <c r="AQ35" i="1"/>
  <c r="AR35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BF35" i="1"/>
  <c r="BG35" i="1"/>
  <c r="BH35" i="1"/>
  <c r="BI35" i="1"/>
  <c r="AK36" i="1"/>
  <c r="AL36" i="1"/>
  <c r="AM36" i="1"/>
  <c r="AN36" i="1"/>
  <c r="AO36" i="1"/>
  <c r="AP36" i="1"/>
  <c r="AQ36" i="1"/>
  <c r="AR36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BF36" i="1"/>
  <c r="BG36" i="1"/>
  <c r="BH36" i="1"/>
  <c r="BI36" i="1"/>
  <c r="AK37" i="1"/>
  <c r="AL37" i="1"/>
  <c r="AM37" i="1"/>
  <c r="AN37" i="1"/>
  <c r="AO37" i="1"/>
  <c r="AP37" i="1"/>
  <c r="AQ37" i="1"/>
  <c r="AR37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BF37" i="1"/>
  <c r="BG37" i="1"/>
  <c r="BH37" i="1"/>
  <c r="BI37" i="1"/>
  <c r="AK38" i="1"/>
  <c r="AL38" i="1"/>
  <c r="AM38" i="1"/>
  <c r="AN38" i="1"/>
  <c r="AO38" i="1"/>
  <c r="AP38" i="1"/>
  <c r="AQ38" i="1"/>
  <c r="AR38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BF38" i="1"/>
  <c r="BG38" i="1"/>
  <c r="BH38" i="1"/>
  <c r="BI38" i="1"/>
  <c r="AK39" i="1"/>
  <c r="AL39" i="1"/>
  <c r="AM39" i="1"/>
  <c r="AN39" i="1"/>
  <c r="AO39" i="1"/>
  <c r="AP39" i="1"/>
  <c r="AQ39" i="1"/>
  <c r="AR39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BF39" i="1"/>
  <c r="BG39" i="1"/>
  <c r="BH39" i="1"/>
  <c r="BI39" i="1"/>
  <c r="AK40" i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BF40" i="1"/>
  <c r="BG40" i="1"/>
  <c r="BH40" i="1"/>
  <c r="BI40" i="1"/>
  <c r="AK41" i="1"/>
  <c r="AL41" i="1"/>
  <c r="AM41" i="1"/>
  <c r="AN41" i="1"/>
  <c r="AO41" i="1"/>
  <c r="AP41" i="1"/>
  <c r="AQ41" i="1"/>
  <c r="AR41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BF41" i="1"/>
  <c r="BG41" i="1"/>
  <c r="BH41" i="1"/>
  <c r="BI41" i="1"/>
  <c r="AK42" i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BF42" i="1"/>
  <c r="BG42" i="1"/>
  <c r="BH42" i="1"/>
  <c r="BI42" i="1"/>
  <c r="AK43" i="1"/>
  <c r="AL43" i="1"/>
  <c r="AM43" i="1"/>
  <c r="AN43" i="1"/>
  <c r="AO43" i="1"/>
  <c r="AP43" i="1"/>
  <c r="AQ43" i="1"/>
  <c r="AR43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BF43" i="1"/>
  <c r="BG43" i="1"/>
  <c r="BH43" i="1"/>
  <c r="BI43" i="1"/>
  <c r="AK44" i="1"/>
  <c r="AL44" i="1"/>
  <c r="AM44" i="1"/>
  <c r="AN44" i="1"/>
  <c r="AO44" i="1"/>
  <c r="AP44" i="1"/>
  <c r="AQ44" i="1"/>
  <c r="AR44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BF44" i="1"/>
  <c r="BG44" i="1"/>
  <c r="BH44" i="1"/>
  <c r="BI44" i="1"/>
  <c r="AK45" i="1"/>
  <c r="AL45" i="1"/>
  <c r="AM45" i="1"/>
  <c r="AN45" i="1"/>
  <c r="AO45" i="1"/>
  <c r="AP45" i="1"/>
  <c r="AQ45" i="1"/>
  <c r="AR45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BF45" i="1"/>
  <c r="BG45" i="1"/>
  <c r="BH45" i="1"/>
  <c r="BI45" i="1"/>
  <c r="AK46" i="1"/>
  <c r="AL46" i="1"/>
  <c r="AM46" i="1"/>
  <c r="AN46" i="1"/>
  <c r="AO46" i="1"/>
  <c r="AP46" i="1"/>
  <c r="AQ46" i="1"/>
  <c r="AR46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BF46" i="1"/>
  <c r="BG46" i="1"/>
  <c r="BH46" i="1"/>
  <c r="BI46" i="1"/>
  <c r="AK47" i="1"/>
  <c r="AL47" i="1"/>
  <c r="AM47" i="1"/>
  <c r="AN47" i="1"/>
  <c r="AO47" i="1"/>
  <c r="AP47" i="1"/>
  <c r="AQ47" i="1"/>
  <c r="AR47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BF47" i="1"/>
  <c r="BG47" i="1"/>
  <c r="BH47" i="1"/>
  <c r="BI47" i="1"/>
  <c r="AK48" i="1"/>
  <c r="AL48" i="1"/>
  <c r="AM48" i="1"/>
  <c r="AN48" i="1"/>
  <c r="AO48" i="1"/>
  <c r="AP48" i="1"/>
  <c r="AQ48" i="1"/>
  <c r="AR48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BF48" i="1"/>
  <c r="BG48" i="1"/>
  <c r="BH48" i="1"/>
  <c r="BI48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BH49" i="1"/>
  <c r="BI49" i="1"/>
  <c r="AK50" i="1"/>
  <c r="AL50" i="1"/>
  <c r="AM50" i="1"/>
  <c r="AN50" i="1"/>
  <c r="AO50" i="1"/>
  <c r="AP50" i="1"/>
  <c r="AQ50" i="1"/>
  <c r="AR50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BF50" i="1"/>
  <c r="BG50" i="1"/>
  <c r="BH50" i="1"/>
  <c r="BI50" i="1"/>
  <c r="AK51" i="1"/>
  <c r="AL51" i="1"/>
  <c r="AM51" i="1"/>
  <c r="AN51" i="1"/>
  <c r="AO51" i="1"/>
  <c r="AP51" i="1"/>
  <c r="AQ51" i="1"/>
  <c r="AR51" i="1"/>
  <c r="AS51" i="1"/>
  <c r="AT51" i="1"/>
  <c r="AU51" i="1"/>
  <c r="AV51" i="1"/>
  <c r="AW51" i="1"/>
  <c r="AX51" i="1"/>
  <c r="AY51" i="1"/>
  <c r="AZ51" i="1"/>
  <c r="BA51" i="1"/>
  <c r="BB51" i="1"/>
  <c r="BC51" i="1"/>
  <c r="BD51" i="1"/>
  <c r="BE51" i="1"/>
  <c r="BF51" i="1"/>
  <c r="BG51" i="1"/>
  <c r="BH51" i="1"/>
  <c r="BI51" i="1"/>
  <c r="AK52" i="1"/>
  <c r="AL52" i="1"/>
  <c r="AM52" i="1"/>
  <c r="AN52" i="1"/>
  <c r="AO52" i="1"/>
  <c r="AP52" i="1"/>
  <c r="AQ52" i="1"/>
  <c r="AR52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BF52" i="1"/>
  <c r="BG52" i="1"/>
  <c r="BH52" i="1"/>
  <c r="BI52" i="1"/>
  <c r="AK53" i="1"/>
  <c r="AL53" i="1"/>
  <c r="AM53" i="1"/>
  <c r="AN53" i="1"/>
  <c r="AO53" i="1"/>
  <c r="AP53" i="1"/>
  <c r="AQ53" i="1"/>
  <c r="AR53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BF53" i="1"/>
  <c r="BG53" i="1"/>
  <c r="BH53" i="1"/>
  <c r="BI53" i="1"/>
  <c r="AK54" i="1"/>
  <c r="AL54" i="1"/>
  <c r="AM54" i="1"/>
  <c r="AN54" i="1"/>
  <c r="AO54" i="1"/>
  <c r="AP54" i="1"/>
  <c r="AQ54" i="1"/>
  <c r="AR54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BF54" i="1"/>
  <c r="BG54" i="1"/>
  <c r="BH54" i="1"/>
  <c r="BI54" i="1"/>
  <c r="AK55" i="1"/>
  <c r="AL55" i="1"/>
  <c r="AM55" i="1"/>
  <c r="AN55" i="1"/>
  <c r="AO55" i="1"/>
  <c r="AP55" i="1"/>
  <c r="AQ55" i="1"/>
  <c r="AR55" i="1"/>
  <c r="AS55" i="1"/>
  <c r="AT55" i="1"/>
  <c r="AU55" i="1"/>
  <c r="AV55" i="1"/>
  <c r="AW55" i="1"/>
  <c r="AX55" i="1"/>
  <c r="AY55" i="1"/>
  <c r="AZ55" i="1"/>
  <c r="BA55" i="1"/>
  <c r="BB55" i="1"/>
  <c r="BC55" i="1"/>
  <c r="BD55" i="1"/>
  <c r="BE55" i="1"/>
  <c r="BF55" i="1"/>
  <c r="BG55" i="1"/>
  <c r="BH55" i="1"/>
  <c r="BI55" i="1"/>
  <c r="AK56" i="1"/>
  <c r="AL56" i="1"/>
  <c r="AM56" i="1"/>
  <c r="AN56" i="1"/>
  <c r="AO56" i="1"/>
  <c r="AP56" i="1"/>
  <c r="AQ56" i="1"/>
  <c r="AR56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BF56" i="1"/>
  <c r="BG56" i="1"/>
  <c r="BH56" i="1"/>
  <c r="BI56" i="1"/>
  <c r="AK57" i="1"/>
  <c r="AL57" i="1"/>
  <c r="AM57" i="1"/>
  <c r="AN57" i="1"/>
  <c r="AO57" i="1"/>
  <c r="AP57" i="1"/>
  <c r="AQ57" i="1"/>
  <c r="AR57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BF57" i="1"/>
  <c r="BG57" i="1"/>
  <c r="BH57" i="1"/>
  <c r="BI57" i="1"/>
  <c r="AK58" i="1"/>
  <c r="AL58" i="1"/>
  <c r="AM58" i="1"/>
  <c r="AN58" i="1"/>
  <c r="AO58" i="1"/>
  <c r="AP58" i="1"/>
  <c r="AQ58" i="1"/>
  <c r="AR58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BF58" i="1"/>
  <c r="BG58" i="1"/>
  <c r="BH58" i="1"/>
  <c r="BI58" i="1"/>
  <c r="AK59" i="1"/>
  <c r="AL59" i="1"/>
  <c r="AM59" i="1"/>
  <c r="AN59" i="1"/>
  <c r="AO59" i="1"/>
  <c r="AP59" i="1"/>
  <c r="AQ59" i="1"/>
  <c r="AR59" i="1"/>
  <c r="AS59" i="1"/>
  <c r="AT59" i="1"/>
  <c r="AU59" i="1"/>
  <c r="AV59" i="1"/>
  <c r="AW59" i="1"/>
  <c r="AX59" i="1"/>
  <c r="AY59" i="1"/>
  <c r="AZ59" i="1"/>
  <c r="BA59" i="1"/>
  <c r="BB59" i="1"/>
  <c r="BC59" i="1"/>
  <c r="BD59" i="1"/>
  <c r="BE59" i="1"/>
  <c r="BF59" i="1"/>
  <c r="BG59" i="1"/>
  <c r="BH59" i="1"/>
  <c r="BI59" i="1"/>
  <c r="AK60" i="1"/>
  <c r="AL60" i="1"/>
  <c r="AM60" i="1"/>
  <c r="AN60" i="1"/>
  <c r="AO60" i="1"/>
  <c r="AP60" i="1"/>
  <c r="AQ60" i="1"/>
  <c r="AR60" i="1"/>
  <c r="AS60" i="1"/>
  <c r="AT60" i="1"/>
  <c r="AU60" i="1"/>
  <c r="AV60" i="1"/>
  <c r="AW60" i="1"/>
  <c r="AX60" i="1"/>
  <c r="AY60" i="1"/>
  <c r="AZ60" i="1"/>
  <c r="BA60" i="1"/>
  <c r="BB60" i="1"/>
  <c r="BC60" i="1"/>
  <c r="BD60" i="1"/>
  <c r="BE60" i="1"/>
  <c r="BF60" i="1"/>
  <c r="BG60" i="1"/>
  <c r="BH60" i="1"/>
  <c r="BI60" i="1"/>
  <c r="AK61" i="1"/>
  <c r="AL61" i="1"/>
  <c r="AM61" i="1"/>
  <c r="AN61" i="1"/>
  <c r="AO61" i="1"/>
  <c r="AP61" i="1"/>
  <c r="AQ61" i="1"/>
  <c r="AR61" i="1"/>
  <c r="AS61" i="1"/>
  <c r="AT61" i="1"/>
  <c r="AU61" i="1"/>
  <c r="AV61" i="1"/>
  <c r="AW61" i="1"/>
  <c r="AX61" i="1"/>
  <c r="AY61" i="1"/>
  <c r="AZ61" i="1"/>
  <c r="BA61" i="1"/>
  <c r="BB61" i="1"/>
  <c r="BC61" i="1"/>
  <c r="BD61" i="1"/>
  <c r="BE61" i="1"/>
  <c r="BF61" i="1"/>
  <c r="BG61" i="1"/>
  <c r="BH61" i="1"/>
  <c r="BI61" i="1"/>
  <c r="AK62" i="1"/>
  <c r="AL62" i="1"/>
  <c r="AM62" i="1"/>
  <c r="AN62" i="1"/>
  <c r="AO62" i="1"/>
  <c r="AP62" i="1"/>
  <c r="AQ62" i="1"/>
  <c r="AR62" i="1"/>
  <c r="AS62" i="1"/>
  <c r="AT62" i="1"/>
  <c r="AU62" i="1"/>
  <c r="AV62" i="1"/>
  <c r="AW62" i="1"/>
  <c r="AX62" i="1"/>
  <c r="AY62" i="1"/>
  <c r="AZ62" i="1"/>
  <c r="BA62" i="1"/>
  <c r="BB62" i="1"/>
  <c r="BC62" i="1"/>
  <c r="BD62" i="1"/>
  <c r="BE62" i="1"/>
  <c r="BF62" i="1"/>
  <c r="BG62" i="1"/>
  <c r="BH62" i="1"/>
  <c r="BI62" i="1"/>
  <c r="AK63" i="1"/>
  <c r="AL63" i="1"/>
  <c r="AM63" i="1"/>
  <c r="AN63" i="1"/>
  <c r="AO63" i="1"/>
  <c r="AP63" i="1"/>
  <c r="AQ63" i="1"/>
  <c r="AR63" i="1"/>
  <c r="AS63" i="1"/>
  <c r="AT63" i="1"/>
  <c r="AU63" i="1"/>
  <c r="AV63" i="1"/>
  <c r="AW63" i="1"/>
  <c r="AX63" i="1"/>
  <c r="AY63" i="1"/>
  <c r="AZ63" i="1"/>
  <c r="BA63" i="1"/>
  <c r="BB63" i="1"/>
  <c r="BC63" i="1"/>
  <c r="BD63" i="1"/>
  <c r="BE63" i="1"/>
  <c r="BF63" i="1"/>
  <c r="BG63" i="1"/>
  <c r="BH63" i="1"/>
  <c r="BI63" i="1"/>
  <c r="AK64" i="1"/>
  <c r="AL64" i="1"/>
  <c r="AM64" i="1"/>
  <c r="AN64" i="1"/>
  <c r="AO64" i="1"/>
  <c r="AP64" i="1"/>
  <c r="AQ64" i="1"/>
  <c r="AR64" i="1"/>
  <c r="AS64" i="1"/>
  <c r="AT64" i="1"/>
  <c r="AU64" i="1"/>
  <c r="AV64" i="1"/>
  <c r="AW64" i="1"/>
  <c r="AX64" i="1"/>
  <c r="AY64" i="1"/>
  <c r="AZ64" i="1"/>
  <c r="BA64" i="1"/>
  <c r="BB64" i="1"/>
  <c r="BC64" i="1"/>
  <c r="BD64" i="1"/>
  <c r="BE64" i="1"/>
  <c r="BF64" i="1"/>
  <c r="BG64" i="1"/>
  <c r="BH64" i="1"/>
  <c r="BI64" i="1"/>
  <c r="AK65" i="1"/>
  <c r="AL65" i="1"/>
  <c r="AM65" i="1"/>
  <c r="AN65" i="1"/>
  <c r="AO65" i="1"/>
  <c r="AP65" i="1"/>
  <c r="AQ65" i="1"/>
  <c r="AR65" i="1"/>
  <c r="AS65" i="1"/>
  <c r="AT65" i="1"/>
  <c r="AU65" i="1"/>
  <c r="AV65" i="1"/>
  <c r="AW65" i="1"/>
  <c r="AX65" i="1"/>
  <c r="AY65" i="1"/>
  <c r="AZ65" i="1"/>
  <c r="BA65" i="1"/>
  <c r="BB65" i="1"/>
  <c r="BC65" i="1"/>
  <c r="BD65" i="1"/>
  <c r="BE65" i="1"/>
  <c r="BF65" i="1"/>
  <c r="BG65" i="1"/>
  <c r="BH65" i="1"/>
  <c r="BI65" i="1"/>
  <c r="AK66" i="1"/>
  <c r="AL66" i="1"/>
  <c r="AM66" i="1"/>
  <c r="AN66" i="1"/>
  <c r="AO66" i="1"/>
  <c r="AP66" i="1"/>
  <c r="AQ66" i="1"/>
  <c r="AR66" i="1"/>
  <c r="AS66" i="1"/>
  <c r="AT66" i="1"/>
  <c r="AU66" i="1"/>
  <c r="AV66" i="1"/>
  <c r="AW66" i="1"/>
  <c r="AX66" i="1"/>
  <c r="AY66" i="1"/>
  <c r="AZ66" i="1"/>
  <c r="BA66" i="1"/>
  <c r="BB66" i="1"/>
  <c r="BC66" i="1"/>
  <c r="BD66" i="1"/>
  <c r="BE66" i="1"/>
  <c r="BF66" i="1"/>
  <c r="BG66" i="1"/>
  <c r="BH66" i="1"/>
  <c r="BI66" i="1"/>
  <c r="AK67" i="1"/>
  <c r="AL67" i="1"/>
  <c r="AM67" i="1"/>
  <c r="AN67" i="1"/>
  <c r="AO67" i="1"/>
  <c r="AP67" i="1"/>
  <c r="AQ67" i="1"/>
  <c r="AR67" i="1"/>
  <c r="AS67" i="1"/>
  <c r="AT67" i="1"/>
  <c r="AU67" i="1"/>
  <c r="AV67" i="1"/>
  <c r="AW67" i="1"/>
  <c r="AX67" i="1"/>
  <c r="AY67" i="1"/>
  <c r="AZ67" i="1"/>
  <c r="BA67" i="1"/>
  <c r="BB67" i="1"/>
  <c r="BC67" i="1"/>
  <c r="BD67" i="1"/>
  <c r="BE67" i="1"/>
  <c r="BF67" i="1"/>
  <c r="BG67" i="1"/>
  <c r="BH67" i="1"/>
  <c r="BI67" i="1"/>
  <c r="AK68" i="1"/>
  <c r="AL68" i="1"/>
  <c r="AM68" i="1"/>
  <c r="AN68" i="1"/>
  <c r="AO68" i="1"/>
  <c r="AP68" i="1"/>
  <c r="AQ68" i="1"/>
  <c r="AR68" i="1"/>
  <c r="AS68" i="1"/>
  <c r="AT68" i="1"/>
  <c r="AU68" i="1"/>
  <c r="AV68" i="1"/>
  <c r="AW68" i="1"/>
  <c r="AX68" i="1"/>
  <c r="AY68" i="1"/>
  <c r="AZ68" i="1"/>
  <c r="BA68" i="1"/>
  <c r="BB68" i="1"/>
  <c r="BC68" i="1"/>
  <c r="BD68" i="1"/>
  <c r="BE68" i="1"/>
  <c r="BF68" i="1"/>
  <c r="BG68" i="1"/>
  <c r="BH68" i="1"/>
  <c r="BI68" i="1"/>
  <c r="AK69" i="1"/>
  <c r="AL69" i="1"/>
  <c r="AM69" i="1"/>
  <c r="AN69" i="1"/>
  <c r="AO69" i="1"/>
  <c r="AP69" i="1"/>
  <c r="AQ69" i="1"/>
  <c r="AR69" i="1"/>
  <c r="AS69" i="1"/>
  <c r="AT69" i="1"/>
  <c r="AU69" i="1"/>
  <c r="AV69" i="1"/>
  <c r="AW69" i="1"/>
  <c r="AX69" i="1"/>
  <c r="AY69" i="1"/>
  <c r="AZ69" i="1"/>
  <c r="BA69" i="1"/>
  <c r="BB69" i="1"/>
  <c r="BC69" i="1"/>
  <c r="BD69" i="1"/>
  <c r="BE69" i="1"/>
  <c r="BF69" i="1"/>
  <c r="BG69" i="1"/>
  <c r="BH69" i="1"/>
  <c r="BI69" i="1"/>
  <c r="AK70" i="1"/>
  <c r="AL70" i="1"/>
  <c r="AM70" i="1"/>
  <c r="AN70" i="1"/>
  <c r="AO70" i="1"/>
  <c r="AP70" i="1"/>
  <c r="AQ70" i="1"/>
  <c r="AR70" i="1"/>
  <c r="AS70" i="1"/>
  <c r="AT70" i="1"/>
  <c r="AU70" i="1"/>
  <c r="AV70" i="1"/>
  <c r="AW70" i="1"/>
  <c r="AX70" i="1"/>
  <c r="AY70" i="1"/>
  <c r="AZ70" i="1"/>
  <c r="BA70" i="1"/>
  <c r="BB70" i="1"/>
  <c r="BC70" i="1"/>
  <c r="BD70" i="1"/>
  <c r="BE70" i="1"/>
  <c r="BF70" i="1"/>
  <c r="BG70" i="1"/>
  <c r="BH70" i="1"/>
  <c r="BI70" i="1"/>
  <c r="AK71" i="1"/>
  <c r="AL71" i="1"/>
  <c r="AM71" i="1"/>
  <c r="AN71" i="1"/>
  <c r="AO71" i="1"/>
  <c r="AP71" i="1"/>
  <c r="AQ71" i="1"/>
  <c r="AR71" i="1"/>
  <c r="AS71" i="1"/>
  <c r="AT71" i="1"/>
  <c r="AU71" i="1"/>
  <c r="AV71" i="1"/>
  <c r="AW71" i="1"/>
  <c r="AX71" i="1"/>
  <c r="AY71" i="1"/>
  <c r="AZ71" i="1"/>
  <c r="BA71" i="1"/>
  <c r="BB71" i="1"/>
  <c r="BC71" i="1"/>
  <c r="BD71" i="1"/>
  <c r="BE71" i="1"/>
  <c r="BF71" i="1"/>
  <c r="BG71" i="1"/>
  <c r="BH71" i="1"/>
  <c r="BI71" i="1"/>
  <c r="AK72" i="1"/>
  <c r="AL72" i="1"/>
  <c r="AM72" i="1"/>
  <c r="AN72" i="1"/>
  <c r="AO72" i="1"/>
  <c r="AP72" i="1"/>
  <c r="AQ72" i="1"/>
  <c r="AR72" i="1"/>
  <c r="AS72" i="1"/>
  <c r="AT72" i="1"/>
  <c r="AU72" i="1"/>
  <c r="AV72" i="1"/>
  <c r="AW72" i="1"/>
  <c r="AX72" i="1"/>
  <c r="AY72" i="1"/>
  <c r="AZ72" i="1"/>
  <c r="BA72" i="1"/>
  <c r="BB72" i="1"/>
  <c r="BC72" i="1"/>
  <c r="BD72" i="1"/>
  <c r="BE72" i="1"/>
  <c r="BF72" i="1"/>
  <c r="BG72" i="1"/>
  <c r="BH72" i="1"/>
  <c r="BI72" i="1"/>
  <c r="AK73" i="1"/>
  <c r="AL73" i="1"/>
  <c r="AM73" i="1"/>
  <c r="AN73" i="1"/>
  <c r="AO73" i="1"/>
  <c r="AP73" i="1"/>
  <c r="AQ73" i="1"/>
  <c r="AR73" i="1"/>
  <c r="AS73" i="1"/>
  <c r="AT73" i="1"/>
  <c r="AU73" i="1"/>
  <c r="AV73" i="1"/>
  <c r="AW73" i="1"/>
  <c r="AX73" i="1"/>
  <c r="AY73" i="1"/>
  <c r="AZ73" i="1"/>
  <c r="BA73" i="1"/>
  <c r="BB73" i="1"/>
  <c r="BC73" i="1"/>
  <c r="BD73" i="1"/>
  <c r="BE73" i="1"/>
  <c r="BF73" i="1"/>
  <c r="BG73" i="1"/>
  <c r="BH73" i="1"/>
  <c r="BI73" i="1"/>
  <c r="AK74" i="1"/>
  <c r="AL74" i="1"/>
  <c r="AM74" i="1"/>
  <c r="AN74" i="1"/>
  <c r="AO74" i="1"/>
  <c r="AP74" i="1"/>
  <c r="AQ74" i="1"/>
  <c r="AR74" i="1"/>
  <c r="AS74" i="1"/>
  <c r="AT74" i="1"/>
  <c r="AU74" i="1"/>
  <c r="AV74" i="1"/>
  <c r="AW74" i="1"/>
  <c r="AX74" i="1"/>
  <c r="AY74" i="1"/>
  <c r="AZ74" i="1"/>
  <c r="BA74" i="1"/>
  <c r="BB74" i="1"/>
  <c r="BC74" i="1"/>
  <c r="BD74" i="1"/>
  <c r="BE74" i="1"/>
  <c r="BF74" i="1"/>
  <c r="BG74" i="1"/>
  <c r="BH74" i="1"/>
  <c r="BI74" i="1"/>
  <c r="AK75" i="1"/>
  <c r="AL75" i="1"/>
  <c r="AM75" i="1"/>
  <c r="AN75" i="1"/>
  <c r="AO75" i="1"/>
  <c r="AP75" i="1"/>
  <c r="AQ75" i="1"/>
  <c r="AR75" i="1"/>
  <c r="AS75" i="1"/>
  <c r="AT75" i="1"/>
  <c r="AU75" i="1"/>
  <c r="AV75" i="1"/>
  <c r="AW75" i="1"/>
  <c r="AX75" i="1"/>
  <c r="AY75" i="1"/>
  <c r="AZ75" i="1"/>
  <c r="BA75" i="1"/>
  <c r="BB75" i="1"/>
  <c r="BC75" i="1"/>
  <c r="BD75" i="1"/>
  <c r="BE75" i="1"/>
  <c r="BF75" i="1"/>
  <c r="BG75" i="1"/>
  <c r="BH75" i="1"/>
  <c r="BI75" i="1"/>
  <c r="AK76" i="1"/>
  <c r="AL76" i="1"/>
  <c r="AM76" i="1"/>
  <c r="AN76" i="1"/>
  <c r="AO76" i="1"/>
  <c r="AP76" i="1"/>
  <c r="AQ76" i="1"/>
  <c r="AR76" i="1"/>
  <c r="AS76" i="1"/>
  <c r="AT76" i="1"/>
  <c r="AU76" i="1"/>
  <c r="AV76" i="1"/>
  <c r="AW76" i="1"/>
  <c r="AX76" i="1"/>
  <c r="AY76" i="1"/>
  <c r="AZ76" i="1"/>
  <c r="BA76" i="1"/>
  <c r="BB76" i="1"/>
  <c r="BC76" i="1"/>
  <c r="BD76" i="1"/>
  <c r="BE76" i="1"/>
  <c r="BF76" i="1"/>
  <c r="BG76" i="1"/>
  <c r="BH76" i="1"/>
  <c r="BI76" i="1"/>
  <c r="AK77" i="1"/>
  <c r="AL77" i="1"/>
  <c r="AM77" i="1"/>
  <c r="AN77" i="1"/>
  <c r="AO77" i="1"/>
  <c r="AP77" i="1"/>
  <c r="AQ77" i="1"/>
  <c r="AR77" i="1"/>
  <c r="AS77" i="1"/>
  <c r="AT77" i="1"/>
  <c r="AU77" i="1"/>
  <c r="AV77" i="1"/>
  <c r="AW77" i="1"/>
  <c r="AX77" i="1"/>
  <c r="AY77" i="1"/>
  <c r="AZ77" i="1"/>
  <c r="BA77" i="1"/>
  <c r="BB77" i="1"/>
  <c r="BC77" i="1"/>
  <c r="BD77" i="1"/>
  <c r="BE77" i="1"/>
  <c r="BF77" i="1"/>
  <c r="BG77" i="1"/>
  <c r="BH77" i="1"/>
  <c r="BI77" i="1"/>
  <c r="AK78" i="1"/>
  <c r="AL78" i="1"/>
  <c r="AM78" i="1"/>
  <c r="AN78" i="1"/>
  <c r="AO78" i="1"/>
  <c r="AP78" i="1"/>
  <c r="AQ78" i="1"/>
  <c r="AR78" i="1"/>
  <c r="AS78" i="1"/>
  <c r="AT78" i="1"/>
  <c r="AU78" i="1"/>
  <c r="AV78" i="1"/>
  <c r="AW78" i="1"/>
  <c r="AX78" i="1"/>
  <c r="AY78" i="1"/>
  <c r="AZ78" i="1"/>
  <c r="BA78" i="1"/>
  <c r="BB78" i="1"/>
  <c r="BC78" i="1"/>
  <c r="BD78" i="1"/>
  <c r="BE78" i="1"/>
  <c r="BF78" i="1"/>
  <c r="BG78" i="1"/>
  <c r="BH78" i="1"/>
  <c r="BI78" i="1"/>
  <c r="AK79" i="1"/>
  <c r="AL79" i="1"/>
  <c r="AM79" i="1"/>
  <c r="AN79" i="1"/>
  <c r="AO79" i="1"/>
  <c r="AP79" i="1"/>
  <c r="AQ79" i="1"/>
  <c r="AR79" i="1"/>
  <c r="AS79" i="1"/>
  <c r="AT79" i="1"/>
  <c r="AU79" i="1"/>
  <c r="AV79" i="1"/>
  <c r="AW79" i="1"/>
  <c r="AX79" i="1"/>
  <c r="AY79" i="1"/>
  <c r="AZ79" i="1"/>
  <c r="BA79" i="1"/>
  <c r="BB79" i="1"/>
  <c r="BC79" i="1"/>
  <c r="BD79" i="1"/>
  <c r="BE79" i="1"/>
  <c r="BF79" i="1"/>
  <c r="BG79" i="1"/>
  <c r="BH79" i="1"/>
  <c r="BI79" i="1"/>
  <c r="AK80" i="1"/>
  <c r="AL80" i="1"/>
  <c r="AM80" i="1"/>
  <c r="AN80" i="1"/>
  <c r="AO80" i="1"/>
  <c r="AP80" i="1"/>
  <c r="AQ80" i="1"/>
  <c r="AR80" i="1"/>
  <c r="AS80" i="1"/>
  <c r="AT80" i="1"/>
  <c r="AU80" i="1"/>
  <c r="AV80" i="1"/>
  <c r="AW80" i="1"/>
  <c r="AX80" i="1"/>
  <c r="AY80" i="1"/>
  <c r="AZ80" i="1"/>
  <c r="BA80" i="1"/>
  <c r="BB80" i="1"/>
  <c r="BC80" i="1"/>
  <c r="BD80" i="1"/>
  <c r="BE80" i="1"/>
  <c r="BF80" i="1"/>
  <c r="BG80" i="1"/>
  <c r="BH80" i="1"/>
  <c r="BI80" i="1"/>
  <c r="AK81" i="1"/>
  <c r="AL81" i="1"/>
  <c r="AM81" i="1"/>
  <c r="AN81" i="1"/>
  <c r="AO81" i="1"/>
  <c r="AP81" i="1"/>
  <c r="AQ81" i="1"/>
  <c r="AR81" i="1"/>
  <c r="AS81" i="1"/>
  <c r="AT81" i="1"/>
  <c r="AU81" i="1"/>
  <c r="AV81" i="1"/>
  <c r="AW81" i="1"/>
  <c r="AX81" i="1"/>
  <c r="AY81" i="1"/>
  <c r="AZ81" i="1"/>
  <c r="BA81" i="1"/>
  <c r="BB81" i="1"/>
  <c r="BC81" i="1"/>
  <c r="BD81" i="1"/>
  <c r="BE81" i="1"/>
  <c r="BF81" i="1"/>
  <c r="BG81" i="1"/>
  <c r="BH81" i="1"/>
  <c r="BI81" i="1"/>
  <c r="AK82" i="1"/>
  <c r="AL82" i="1"/>
  <c r="AM82" i="1"/>
  <c r="AN82" i="1"/>
  <c r="AO82" i="1"/>
  <c r="AP82" i="1"/>
  <c r="AQ82" i="1"/>
  <c r="AR82" i="1"/>
  <c r="AS82" i="1"/>
  <c r="AT82" i="1"/>
  <c r="AU82" i="1"/>
  <c r="AV82" i="1"/>
  <c r="AW82" i="1"/>
  <c r="AX82" i="1"/>
  <c r="AY82" i="1"/>
  <c r="AZ82" i="1"/>
  <c r="BA82" i="1"/>
  <c r="BB82" i="1"/>
  <c r="BC82" i="1"/>
  <c r="BD82" i="1"/>
  <c r="BE82" i="1"/>
  <c r="BF82" i="1"/>
  <c r="BG82" i="1"/>
  <c r="BH82" i="1"/>
  <c r="BI82" i="1"/>
  <c r="AK83" i="1"/>
  <c r="AL83" i="1"/>
  <c r="AM83" i="1"/>
  <c r="AN83" i="1"/>
  <c r="AO83" i="1"/>
  <c r="AP83" i="1"/>
  <c r="AQ83" i="1"/>
  <c r="AR83" i="1"/>
  <c r="AS83" i="1"/>
  <c r="AT83" i="1"/>
  <c r="AU83" i="1"/>
  <c r="AV83" i="1"/>
  <c r="AW83" i="1"/>
  <c r="AX83" i="1"/>
  <c r="AY83" i="1"/>
  <c r="AZ83" i="1"/>
  <c r="BA83" i="1"/>
  <c r="BB83" i="1"/>
  <c r="BC83" i="1"/>
  <c r="BD83" i="1"/>
  <c r="BE83" i="1"/>
  <c r="BF83" i="1"/>
  <c r="BG83" i="1"/>
  <c r="BH83" i="1"/>
  <c r="BI83" i="1"/>
  <c r="FK71" i="1" l="1"/>
  <c r="IN71" i="1" s="1"/>
  <c r="NA71" i="1" s="1"/>
  <c r="RG71" i="1" s="1"/>
  <c r="FM83" i="1"/>
  <c r="IP83" i="1" s="1"/>
  <c r="NC83" i="1" s="1"/>
  <c r="RI83" i="1" s="1"/>
  <c r="FL83" i="1"/>
  <c r="IO83" i="1" s="1"/>
  <c r="NB83" i="1" s="1"/>
  <c r="RH83" i="1" s="1"/>
  <c r="FK83" i="1"/>
  <c r="IN83" i="1" s="1"/>
  <c r="NA83" i="1" s="1"/>
  <c r="RG83" i="1" s="1"/>
  <c r="FJ83" i="1"/>
  <c r="IM83" i="1" s="1"/>
  <c r="MZ83" i="1" s="1"/>
  <c r="RF83" i="1" s="1"/>
  <c r="FI83" i="1"/>
  <c r="IL83" i="1" s="1"/>
  <c r="MY83" i="1" s="1"/>
  <c r="RE83" i="1" s="1"/>
  <c r="FH83" i="1"/>
  <c r="IK83" i="1" s="1"/>
  <c r="MX83" i="1" s="1"/>
  <c r="RD83" i="1" s="1"/>
  <c r="FG83" i="1"/>
  <c r="IJ83" i="1" s="1"/>
  <c r="MW83" i="1" s="1"/>
  <c r="RC83" i="1" s="1"/>
  <c r="FF83" i="1"/>
  <c r="II83" i="1" s="1"/>
  <c r="MV83" i="1" s="1"/>
  <c r="RB83" i="1" s="1"/>
  <c r="FE83" i="1"/>
  <c r="IH83" i="1" s="1"/>
  <c r="MU83" i="1" s="1"/>
  <c r="RA83" i="1" s="1"/>
  <c r="FD83" i="1"/>
  <c r="IG83" i="1" s="1"/>
  <c r="MT83" i="1" s="1"/>
  <c r="QZ83" i="1" s="1"/>
  <c r="FC83" i="1"/>
  <c r="IF83" i="1" s="1"/>
  <c r="MS83" i="1" s="1"/>
  <c r="QY83" i="1" s="1"/>
  <c r="FB83" i="1"/>
  <c r="IE83" i="1" s="1"/>
  <c r="MR83" i="1" s="1"/>
  <c r="QX83" i="1" s="1"/>
  <c r="FA83" i="1"/>
  <c r="ID83" i="1" s="1"/>
  <c r="MQ83" i="1" s="1"/>
  <c r="QW83" i="1" s="1"/>
  <c r="EZ83" i="1"/>
  <c r="IC83" i="1" s="1"/>
  <c r="MP83" i="1" s="1"/>
  <c r="QV83" i="1" s="1"/>
  <c r="EY83" i="1"/>
  <c r="IB83" i="1" s="1"/>
  <c r="MO83" i="1" s="1"/>
  <c r="QU83" i="1" s="1"/>
  <c r="EX83" i="1"/>
  <c r="IA83" i="1" s="1"/>
  <c r="MN83" i="1" s="1"/>
  <c r="QT83" i="1" s="1"/>
  <c r="EW83" i="1"/>
  <c r="HZ83" i="1" s="1"/>
  <c r="MM83" i="1" s="1"/>
  <c r="QS83" i="1" s="1"/>
  <c r="EV83" i="1"/>
  <c r="HY83" i="1" s="1"/>
  <c r="ML83" i="1" s="1"/>
  <c r="QR83" i="1" s="1"/>
  <c r="EU83" i="1"/>
  <c r="HX83" i="1" s="1"/>
  <c r="MK83" i="1" s="1"/>
  <c r="QQ83" i="1" s="1"/>
  <c r="ET83" i="1"/>
  <c r="HW83" i="1" s="1"/>
  <c r="MJ83" i="1" s="1"/>
  <c r="QP83" i="1" s="1"/>
  <c r="ES83" i="1"/>
  <c r="HV83" i="1" s="1"/>
  <c r="MI83" i="1" s="1"/>
  <c r="QO83" i="1" s="1"/>
  <c r="ER83" i="1"/>
  <c r="HU83" i="1" s="1"/>
  <c r="MH83" i="1" s="1"/>
  <c r="QN83" i="1" s="1"/>
  <c r="EQ83" i="1"/>
  <c r="HT83" i="1" s="1"/>
  <c r="MG83" i="1" s="1"/>
  <c r="QM83" i="1" s="1"/>
  <c r="EP83" i="1"/>
  <c r="HS83" i="1" s="1"/>
  <c r="MF83" i="1" s="1"/>
  <c r="QL83" i="1" s="1"/>
  <c r="EO83" i="1"/>
  <c r="HR83" i="1" s="1"/>
  <c r="ME83" i="1" s="1"/>
  <c r="QK83" i="1" s="1"/>
  <c r="EN83" i="1"/>
  <c r="HQ83" i="1" s="1"/>
  <c r="FM82" i="1"/>
  <c r="IP82" i="1" s="1"/>
  <c r="NC82" i="1" s="1"/>
  <c r="RI82" i="1" s="1"/>
  <c r="FL82" i="1"/>
  <c r="IO82" i="1" s="1"/>
  <c r="NB82" i="1" s="1"/>
  <c r="RH82" i="1" s="1"/>
  <c r="FK82" i="1"/>
  <c r="IN82" i="1" s="1"/>
  <c r="NA82" i="1" s="1"/>
  <c r="RG82" i="1" s="1"/>
  <c r="FJ82" i="1"/>
  <c r="IM82" i="1" s="1"/>
  <c r="MZ82" i="1" s="1"/>
  <c r="RF82" i="1" s="1"/>
  <c r="FI82" i="1"/>
  <c r="IL82" i="1" s="1"/>
  <c r="MY82" i="1" s="1"/>
  <c r="RE82" i="1" s="1"/>
  <c r="FH82" i="1"/>
  <c r="IK82" i="1" s="1"/>
  <c r="MX82" i="1" s="1"/>
  <c r="RD82" i="1" s="1"/>
  <c r="FG82" i="1"/>
  <c r="IJ82" i="1" s="1"/>
  <c r="MW82" i="1" s="1"/>
  <c r="RC82" i="1" s="1"/>
  <c r="FF82" i="1"/>
  <c r="II82" i="1" s="1"/>
  <c r="MV82" i="1" s="1"/>
  <c r="RB82" i="1" s="1"/>
  <c r="FE82" i="1"/>
  <c r="IH82" i="1" s="1"/>
  <c r="MU82" i="1" s="1"/>
  <c r="RA82" i="1" s="1"/>
  <c r="FD82" i="1"/>
  <c r="IG82" i="1" s="1"/>
  <c r="MT82" i="1" s="1"/>
  <c r="QZ82" i="1" s="1"/>
  <c r="FC82" i="1"/>
  <c r="IF82" i="1" s="1"/>
  <c r="MS82" i="1" s="1"/>
  <c r="QY82" i="1" s="1"/>
  <c r="FB82" i="1"/>
  <c r="IE82" i="1" s="1"/>
  <c r="MR82" i="1" s="1"/>
  <c r="QX82" i="1" s="1"/>
  <c r="FA82" i="1"/>
  <c r="ID82" i="1" s="1"/>
  <c r="MQ82" i="1" s="1"/>
  <c r="QW82" i="1" s="1"/>
  <c r="EZ82" i="1"/>
  <c r="IC82" i="1" s="1"/>
  <c r="MP82" i="1" s="1"/>
  <c r="QV82" i="1" s="1"/>
  <c r="EY82" i="1"/>
  <c r="IB82" i="1" s="1"/>
  <c r="MO82" i="1" s="1"/>
  <c r="QU82" i="1" s="1"/>
  <c r="EX82" i="1"/>
  <c r="IA82" i="1" s="1"/>
  <c r="MN82" i="1" s="1"/>
  <c r="QT82" i="1" s="1"/>
  <c r="EW82" i="1"/>
  <c r="HZ82" i="1" s="1"/>
  <c r="MM82" i="1" s="1"/>
  <c r="QS82" i="1" s="1"/>
  <c r="EV82" i="1"/>
  <c r="HY82" i="1" s="1"/>
  <c r="ML82" i="1" s="1"/>
  <c r="QR82" i="1" s="1"/>
  <c r="EU82" i="1"/>
  <c r="HX82" i="1" s="1"/>
  <c r="MK82" i="1" s="1"/>
  <c r="QQ82" i="1" s="1"/>
  <c r="ET82" i="1"/>
  <c r="HW82" i="1" s="1"/>
  <c r="MJ82" i="1" s="1"/>
  <c r="QP82" i="1" s="1"/>
  <c r="ES82" i="1"/>
  <c r="HV82" i="1" s="1"/>
  <c r="MI82" i="1" s="1"/>
  <c r="QO82" i="1" s="1"/>
  <c r="ER82" i="1"/>
  <c r="HU82" i="1" s="1"/>
  <c r="MH82" i="1" s="1"/>
  <c r="QN82" i="1" s="1"/>
  <c r="EQ82" i="1"/>
  <c r="HT82" i="1" s="1"/>
  <c r="MG82" i="1" s="1"/>
  <c r="QM82" i="1" s="1"/>
  <c r="EP82" i="1"/>
  <c r="HS82" i="1" s="1"/>
  <c r="MF82" i="1" s="1"/>
  <c r="QL82" i="1" s="1"/>
  <c r="EO82" i="1"/>
  <c r="HR82" i="1" s="1"/>
  <c r="ME82" i="1" s="1"/>
  <c r="QK82" i="1" s="1"/>
  <c r="EN82" i="1"/>
  <c r="HQ82" i="1" s="1"/>
  <c r="FM81" i="1"/>
  <c r="IP81" i="1" s="1"/>
  <c r="NC81" i="1" s="1"/>
  <c r="RI81" i="1" s="1"/>
  <c r="FL81" i="1"/>
  <c r="IO81" i="1" s="1"/>
  <c r="NB81" i="1" s="1"/>
  <c r="RH81" i="1" s="1"/>
  <c r="FK81" i="1"/>
  <c r="IN81" i="1" s="1"/>
  <c r="NA81" i="1" s="1"/>
  <c r="RG81" i="1" s="1"/>
  <c r="FJ81" i="1"/>
  <c r="IM81" i="1" s="1"/>
  <c r="MZ81" i="1" s="1"/>
  <c r="RF81" i="1" s="1"/>
  <c r="FI81" i="1"/>
  <c r="IL81" i="1" s="1"/>
  <c r="MY81" i="1" s="1"/>
  <c r="RE81" i="1" s="1"/>
  <c r="FH81" i="1"/>
  <c r="IK81" i="1" s="1"/>
  <c r="MX81" i="1" s="1"/>
  <c r="RD81" i="1" s="1"/>
  <c r="FG81" i="1"/>
  <c r="IJ81" i="1" s="1"/>
  <c r="MW81" i="1" s="1"/>
  <c r="RC81" i="1" s="1"/>
  <c r="FF81" i="1"/>
  <c r="II81" i="1" s="1"/>
  <c r="MV81" i="1" s="1"/>
  <c r="RB81" i="1" s="1"/>
  <c r="FE81" i="1"/>
  <c r="IH81" i="1" s="1"/>
  <c r="MU81" i="1" s="1"/>
  <c r="RA81" i="1" s="1"/>
  <c r="FD81" i="1"/>
  <c r="IG81" i="1" s="1"/>
  <c r="MT81" i="1" s="1"/>
  <c r="QZ81" i="1" s="1"/>
  <c r="FC81" i="1"/>
  <c r="IF81" i="1" s="1"/>
  <c r="MS81" i="1" s="1"/>
  <c r="QY81" i="1" s="1"/>
  <c r="FB81" i="1"/>
  <c r="IE81" i="1" s="1"/>
  <c r="MR81" i="1" s="1"/>
  <c r="QX81" i="1" s="1"/>
  <c r="FA81" i="1"/>
  <c r="ID81" i="1" s="1"/>
  <c r="MQ81" i="1" s="1"/>
  <c r="QW81" i="1" s="1"/>
  <c r="EZ81" i="1"/>
  <c r="IC81" i="1" s="1"/>
  <c r="MP81" i="1" s="1"/>
  <c r="QV81" i="1" s="1"/>
  <c r="EY81" i="1"/>
  <c r="IB81" i="1" s="1"/>
  <c r="MO81" i="1" s="1"/>
  <c r="QU81" i="1" s="1"/>
  <c r="EX81" i="1"/>
  <c r="IA81" i="1" s="1"/>
  <c r="MN81" i="1" s="1"/>
  <c r="QT81" i="1" s="1"/>
  <c r="EW81" i="1"/>
  <c r="HZ81" i="1" s="1"/>
  <c r="MM81" i="1" s="1"/>
  <c r="QS81" i="1" s="1"/>
  <c r="EV81" i="1"/>
  <c r="HY81" i="1" s="1"/>
  <c r="ML81" i="1" s="1"/>
  <c r="QR81" i="1" s="1"/>
  <c r="EU81" i="1"/>
  <c r="HX81" i="1" s="1"/>
  <c r="MK81" i="1" s="1"/>
  <c r="QQ81" i="1" s="1"/>
  <c r="ET81" i="1"/>
  <c r="HW81" i="1" s="1"/>
  <c r="MJ81" i="1" s="1"/>
  <c r="QP81" i="1" s="1"/>
  <c r="ES81" i="1"/>
  <c r="HV81" i="1" s="1"/>
  <c r="MI81" i="1" s="1"/>
  <c r="QO81" i="1" s="1"/>
  <c r="ER81" i="1"/>
  <c r="HU81" i="1" s="1"/>
  <c r="EQ81" i="1"/>
  <c r="HT81" i="1" s="1"/>
  <c r="MG81" i="1" s="1"/>
  <c r="QM81" i="1" s="1"/>
  <c r="EP81" i="1"/>
  <c r="HS81" i="1" s="1"/>
  <c r="MF81" i="1" s="1"/>
  <c r="QL81" i="1" s="1"/>
  <c r="EO81" i="1"/>
  <c r="HR81" i="1" s="1"/>
  <c r="ME81" i="1" s="1"/>
  <c r="QK81" i="1" s="1"/>
  <c r="EN81" i="1"/>
  <c r="HQ81" i="1" s="1"/>
  <c r="FM80" i="1"/>
  <c r="IP80" i="1" s="1"/>
  <c r="NC80" i="1" s="1"/>
  <c r="RI80" i="1" s="1"/>
  <c r="FL80" i="1"/>
  <c r="IO80" i="1" s="1"/>
  <c r="NB80" i="1" s="1"/>
  <c r="RH80" i="1" s="1"/>
  <c r="FK80" i="1"/>
  <c r="IN80" i="1" s="1"/>
  <c r="NA80" i="1" s="1"/>
  <c r="RG80" i="1" s="1"/>
  <c r="FJ80" i="1"/>
  <c r="IM80" i="1" s="1"/>
  <c r="MZ80" i="1" s="1"/>
  <c r="RF80" i="1" s="1"/>
  <c r="FI80" i="1"/>
  <c r="IL80" i="1" s="1"/>
  <c r="MY80" i="1" s="1"/>
  <c r="RE80" i="1" s="1"/>
  <c r="FH80" i="1"/>
  <c r="IK80" i="1" s="1"/>
  <c r="MX80" i="1" s="1"/>
  <c r="RD80" i="1" s="1"/>
  <c r="FG80" i="1"/>
  <c r="IJ80" i="1" s="1"/>
  <c r="MW80" i="1" s="1"/>
  <c r="RC80" i="1" s="1"/>
  <c r="FF80" i="1"/>
  <c r="II80" i="1" s="1"/>
  <c r="MV80" i="1" s="1"/>
  <c r="RB80" i="1" s="1"/>
  <c r="FE80" i="1"/>
  <c r="IH80" i="1" s="1"/>
  <c r="MU80" i="1" s="1"/>
  <c r="RA80" i="1" s="1"/>
  <c r="FD80" i="1"/>
  <c r="IG80" i="1" s="1"/>
  <c r="MT80" i="1" s="1"/>
  <c r="QZ80" i="1" s="1"/>
  <c r="FC80" i="1"/>
  <c r="IF80" i="1" s="1"/>
  <c r="MS80" i="1" s="1"/>
  <c r="QY80" i="1" s="1"/>
  <c r="FB80" i="1"/>
  <c r="IE80" i="1" s="1"/>
  <c r="MR80" i="1" s="1"/>
  <c r="QX80" i="1" s="1"/>
  <c r="FA80" i="1"/>
  <c r="ID80" i="1" s="1"/>
  <c r="MQ80" i="1" s="1"/>
  <c r="QW80" i="1" s="1"/>
  <c r="EZ80" i="1"/>
  <c r="IC80" i="1" s="1"/>
  <c r="MP80" i="1" s="1"/>
  <c r="QV80" i="1" s="1"/>
  <c r="EY80" i="1"/>
  <c r="IB80" i="1" s="1"/>
  <c r="MO80" i="1" s="1"/>
  <c r="QU80" i="1" s="1"/>
  <c r="EX80" i="1"/>
  <c r="IA80" i="1" s="1"/>
  <c r="MN80" i="1" s="1"/>
  <c r="QT80" i="1" s="1"/>
  <c r="EW80" i="1"/>
  <c r="HZ80" i="1" s="1"/>
  <c r="MM80" i="1" s="1"/>
  <c r="QS80" i="1" s="1"/>
  <c r="EV80" i="1"/>
  <c r="HY80" i="1" s="1"/>
  <c r="EU80" i="1"/>
  <c r="HX80" i="1" s="1"/>
  <c r="MK80" i="1" s="1"/>
  <c r="QQ80" i="1" s="1"/>
  <c r="ET80" i="1"/>
  <c r="HW80" i="1" s="1"/>
  <c r="MJ80" i="1" s="1"/>
  <c r="QP80" i="1" s="1"/>
  <c r="ES80" i="1"/>
  <c r="HV80" i="1" s="1"/>
  <c r="MI80" i="1" s="1"/>
  <c r="QO80" i="1" s="1"/>
  <c r="ER80" i="1"/>
  <c r="HU80" i="1" s="1"/>
  <c r="MH80" i="1" s="1"/>
  <c r="QN80" i="1" s="1"/>
  <c r="EQ80" i="1"/>
  <c r="HT80" i="1" s="1"/>
  <c r="MG80" i="1" s="1"/>
  <c r="QM80" i="1" s="1"/>
  <c r="EP80" i="1"/>
  <c r="HS80" i="1" s="1"/>
  <c r="MF80" i="1" s="1"/>
  <c r="QL80" i="1" s="1"/>
  <c r="EO80" i="1"/>
  <c r="HR80" i="1" s="1"/>
  <c r="ME80" i="1" s="1"/>
  <c r="QK80" i="1" s="1"/>
  <c r="EN80" i="1"/>
  <c r="HQ80" i="1" s="1"/>
  <c r="FM79" i="1"/>
  <c r="IP79" i="1" s="1"/>
  <c r="NC79" i="1" s="1"/>
  <c r="RI79" i="1" s="1"/>
  <c r="FL79" i="1"/>
  <c r="IO79" i="1" s="1"/>
  <c r="NB79" i="1" s="1"/>
  <c r="RH79" i="1" s="1"/>
  <c r="FK79" i="1"/>
  <c r="IN79" i="1" s="1"/>
  <c r="NA79" i="1" s="1"/>
  <c r="RG79" i="1" s="1"/>
  <c r="FJ79" i="1"/>
  <c r="IM79" i="1" s="1"/>
  <c r="MZ79" i="1" s="1"/>
  <c r="RF79" i="1" s="1"/>
  <c r="FI79" i="1"/>
  <c r="IL79" i="1" s="1"/>
  <c r="MY79" i="1" s="1"/>
  <c r="RE79" i="1" s="1"/>
  <c r="FH79" i="1"/>
  <c r="IK79" i="1" s="1"/>
  <c r="MX79" i="1" s="1"/>
  <c r="RD79" i="1" s="1"/>
  <c r="FG79" i="1"/>
  <c r="IJ79" i="1" s="1"/>
  <c r="MW79" i="1" s="1"/>
  <c r="RC79" i="1" s="1"/>
  <c r="FF79" i="1"/>
  <c r="II79" i="1" s="1"/>
  <c r="MV79" i="1" s="1"/>
  <c r="RB79" i="1" s="1"/>
  <c r="FE79" i="1"/>
  <c r="IH79" i="1" s="1"/>
  <c r="MU79" i="1" s="1"/>
  <c r="RA79" i="1" s="1"/>
  <c r="FD79" i="1"/>
  <c r="IG79" i="1" s="1"/>
  <c r="MT79" i="1" s="1"/>
  <c r="QZ79" i="1" s="1"/>
  <c r="FC79" i="1"/>
  <c r="IF79" i="1" s="1"/>
  <c r="MS79" i="1" s="1"/>
  <c r="QY79" i="1" s="1"/>
  <c r="FB79" i="1"/>
  <c r="IE79" i="1" s="1"/>
  <c r="MR79" i="1" s="1"/>
  <c r="QX79" i="1" s="1"/>
  <c r="FA79" i="1"/>
  <c r="ID79" i="1" s="1"/>
  <c r="MQ79" i="1" s="1"/>
  <c r="QW79" i="1" s="1"/>
  <c r="EZ79" i="1"/>
  <c r="IC79" i="1" s="1"/>
  <c r="MP79" i="1" s="1"/>
  <c r="QV79" i="1" s="1"/>
  <c r="EY79" i="1"/>
  <c r="IB79" i="1" s="1"/>
  <c r="MO79" i="1" s="1"/>
  <c r="QU79" i="1" s="1"/>
  <c r="EX79" i="1"/>
  <c r="IA79" i="1" s="1"/>
  <c r="MN79" i="1" s="1"/>
  <c r="QT79" i="1" s="1"/>
  <c r="EW79" i="1"/>
  <c r="HZ79" i="1" s="1"/>
  <c r="MM79" i="1" s="1"/>
  <c r="QS79" i="1" s="1"/>
  <c r="EV79" i="1"/>
  <c r="HY79" i="1" s="1"/>
  <c r="ML79" i="1" s="1"/>
  <c r="QR79" i="1" s="1"/>
  <c r="EU79" i="1"/>
  <c r="HX79" i="1" s="1"/>
  <c r="MK79" i="1" s="1"/>
  <c r="QQ79" i="1" s="1"/>
  <c r="ET79" i="1"/>
  <c r="HW79" i="1" s="1"/>
  <c r="MJ79" i="1" s="1"/>
  <c r="QP79" i="1" s="1"/>
  <c r="ES79" i="1"/>
  <c r="HV79" i="1" s="1"/>
  <c r="MI79" i="1" s="1"/>
  <c r="QO79" i="1" s="1"/>
  <c r="ER79" i="1"/>
  <c r="HU79" i="1" s="1"/>
  <c r="MH79" i="1" s="1"/>
  <c r="QN79" i="1" s="1"/>
  <c r="EQ79" i="1"/>
  <c r="HT79" i="1" s="1"/>
  <c r="MG79" i="1" s="1"/>
  <c r="QM79" i="1" s="1"/>
  <c r="EP79" i="1"/>
  <c r="HS79" i="1" s="1"/>
  <c r="MF79" i="1" s="1"/>
  <c r="QL79" i="1" s="1"/>
  <c r="EO79" i="1"/>
  <c r="HR79" i="1" s="1"/>
  <c r="ME79" i="1" s="1"/>
  <c r="QK79" i="1" s="1"/>
  <c r="EN79" i="1"/>
  <c r="HQ79" i="1" s="1"/>
  <c r="FM78" i="1"/>
  <c r="IP78" i="1" s="1"/>
  <c r="NC78" i="1" s="1"/>
  <c r="RI78" i="1" s="1"/>
  <c r="FL78" i="1"/>
  <c r="IO78" i="1" s="1"/>
  <c r="NB78" i="1" s="1"/>
  <c r="RH78" i="1" s="1"/>
  <c r="FK78" i="1"/>
  <c r="IN78" i="1" s="1"/>
  <c r="NA78" i="1" s="1"/>
  <c r="RG78" i="1" s="1"/>
  <c r="FJ78" i="1"/>
  <c r="IM78" i="1" s="1"/>
  <c r="MZ78" i="1" s="1"/>
  <c r="RF78" i="1" s="1"/>
  <c r="FI78" i="1"/>
  <c r="IL78" i="1" s="1"/>
  <c r="MY78" i="1" s="1"/>
  <c r="RE78" i="1" s="1"/>
  <c r="FH78" i="1"/>
  <c r="IK78" i="1" s="1"/>
  <c r="MX78" i="1" s="1"/>
  <c r="RD78" i="1" s="1"/>
  <c r="FG78" i="1"/>
  <c r="IJ78" i="1" s="1"/>
  <c r="MW78" i="1" s="1"/>
  <c r="RC78" i="1" s="1"/>
  <c r="FF78" i="1"/>
  <c r="II78" i="1" s="1"/>
  <c r="MV78" i="1" s="1"/>
  <c r="RB78" i="1" s="1"/>
  <c r="FE78" i="1"/>
  <c r="IH78" i="1" s="1"/>
  <c r="MU78" i="1" s="1"/>
  <c r="RA78" i="1" s="1"/>
  <c r="FD78" i="1"/>
  <c r="IG78" i="1" s="1"/>
  <c r="MT78" i="1" s="1"/>
  <c r="QZ78" i="1" s="1"/>
  <c r="FC78" i="1"/>
  <c r="IF78" i="1" s="1"/>
  <c r="FB78" i="1"/>
  <c r="IE78" i="1" s="1"/>
  <c r="MR78" i="1" s="1"/>
  <c r="QX78" i="1" s="1"/>
  <c r="FA78" i="1"/>
  <c r="ID78" i="1" s="1"/>
  <c r="MQ78" i="1" s="1"/>
  <c r="QW78" i="1" s="1"/>
  <c r="EZ78" i="1"/>
  <c r="IC78" i="1" s="1"/>
  <c r="MP78" i="1" s="1"/>
  <c r="QV78" i="1" s="1"/>
  <c r="EY78" i="1"/>
  <c r="IB78" i="1" s="1"/>
  <c r="MO78" i="1" s="1"/>
  <c r="QU78" i="1" s="1"/>
  <c r="EX78" i="1"/>
  <c r="IA78" i="1" s="1"/>
  <c r="MN78" i="1" s="1"/>
  <c r="QT78" i="1" s="1"/>
  <c r="EW78" i="1"/>
  <c r="HZ78" i="1" s="1"/>
  <c r="MM78" i="1" s="1"/>
  <c r="QS78" i="1" s="1"/>
  <c r="EV78" i="1"/>
  <c r="HY78" i="1" s="1"/>
  <c r="EU78" i="1"/>
  <c r="HX78" i="1" s="1"/>
  <c r="MK78" i="1" s="1"/>
  <c r="QQ78" i="1" s="1"/>
  <c r="ET78" i="1"/>
  <c r="HW78" i="1" s="1"/>
  <c r="MJ78" i="1" s="1"/>
  <c r="QP78" i="1" s="1"/>
  <c r="ES78" i="1"/>
  <c r="HV78" i="1" s="1"/>
  <c r="MI78" i="1" s="1"/>
  <c r="QO78" i="1" s="1"/>
  <c r="ER78" i="1"/>
  <c r="HU78" i="1" s="1"/>
  <c r="MH78" i="1" s="1"/>
  <c r="QN78" i="1" s="1"/>
  <c r="EQ78" i="1"/>
  <c r="HT78" i="1" s="1"/>
  <c r="MG78" i="1" s="1"/>
  <c r="QM78" i="1" s="1"/>
  <c r="EP78" i="1"/>
  <c r="HS78" i="1" s="1"/>
  <c r="MF78" i="1" s="1"/>
  <c r="QL78" i="1" s="1"/>
  <c r="EO78" i="1"/>
  <c r="HR78" i="1" s="1"/>
  <c r="ME78" i="1" s="1"/>
  <c r="QK78" i="1" s="1"/>
  <c r="EN78" i="1"/>
  <c r="HQ78" i="1" s="1"/>
  <c r="FM77" i="1"/>
  <c r="IP77" i="1" s="1"/>
  <c r="NC77" i="1" s="1"/>
  <c r="RI77" i="1" s="1"/>
  <c r="FL77" i="1"/>
  <c r="IO77" i="1" s="1"/>
  <c r="NB77" i="1" s="1"/>
  <c r="RH77" i="1" s="1"/>
  <c r="FK77" i="1"/>
  <c r="IN77" i="1" s="1"/>
  <c r="NA77" i="1" s="1"/>
  <c r="RG77" i="1" s="1"/>
  <c r="FJ77" i="1"/>
  <c r="IM77" i="1" s="1"/>
  <c r="MZ77" i="1" s="1"/>
  <c r="RF77" i="1" s="1"/>
  <c r="FI77" i="1"/>
  <c r="IL77" i="1" s="1"/>
  <c r="MY77" i="1" s="1"/>
  <c r="RE77" i="1" s="1"/>
  <c r="FH77" i="1"/>
  <c r="IK77" i="1" s="1"/>
  <c r="MX77" i="1" s="1"/>
  <c r="RD77" i="1" s="1"/>
  <c r="FG77" i="1"/>
  <c r="IJ77" i="1" s="1"/>
  <c r="MW77" i="1" s="1"/>
  <c r="RC77" i="1" s="1"/>
  <c r="FF77" i="1"/>
  <c r="II77" i="1" s="1"/>
  <c r="MV77" i="1" s="1"/>
  <c r="RB77" i="1" s="1"/>
  <c r="FE77" i="1"/>
  <c r="IH77" i="1" s="1"/>
  <c r="MU77" i="1" s="1"/>
  <c r="RA77" i="1" s="1"/>
  <c r="FD77" i="1"/>
  <c r="IG77" i="1" s="1"/>
  <c r="MT77" i="1" s="1"/>
  <c r="QZ77" i="1" s="1"/>
  <c r="FC77" i="1"/>
  <c r="IF77" i="1" s="1"/>
  <c r="FB77" i="1"/>
  <c r="IE77" i="1" s="1"/>
  <c r="MR77" i="1" s="1"/>
  <c r="QX77" i="1" s="1"/>
  <c r="FA77" i="1"/>
  <c r="ID77" i="1" s="1"/>
  <c r="MQ77" i="1" s="1"/>
  <c r="QW77" i="1" s="1"/>
  <c r="EZ77" i="1"/>
  <c r="IC77" i="1" s="1"/>
  <c r="MP77" i="1" s="1"/>
  <c r="QV77" i="1" s="1"/>
  <c r="EY77" i="1"/>
  <c r="IB77" i="1" s="1"/>
  <c r="MO77" i="1" s="1"/>
  <c r="QU77" i="1" s="1"/>
  <c r="EX77" i="1"/>
  <c r="IA77" i="1" s="1"/>
  <c r="MN77" i="1" s="1"/>
  <c r="QT77" i="1" s="1"/>
  <c r="EW77" i="1"/>
  <c r="HZ77" i="1" s="1"/>
  <c r="MM77" i="1" s="1"/>
  <c r="QS77" i="1" s="1"/>
  <c r="EV77" i="1"/>
  <c r="HY77" i="1" s="1"/>
  <c r="EU77" i="1"/>
  <c r="HX77" i="1" s="1"/>
  <c r="MK77" i="1" s="1"/>
  <c r="QQ77" i="1" s="1"/>
  <c r="ET77" i="1"/>
  <c r="HW77" i="1" s="1"/>
  <c r="MJ77" i="1" s="1"/>
  <c r="QP77" i="1" s="1"/>
  <c r="ES77" i="1"/>
  <c r="HV77" i="1" s="1"/>
  <c r="MI77" i="1" s="1"/>
  <c r="QO77" i="1" s="1"/>
  <c r="ER77" i="1"/>
  <c r="HU77" i="1" s="1"/>
  <c r="MH77" i="1" s="1"/>
  <c r="QN77" i="1" s="1"/>
  <c r="EQ77" i="1"/>
  <c r="HT77" i="1" s="1"/>
  <c r="MG77" i="1" s="1"/>
  <c r="QM77" i="1" s="1"/>
  <c r="EP77" i="1"/>
  <c r="HS77" i="1" s="1"/>
  <c r="MF77" i="1" s="1"/>
  <c r="QL77" i="1" s="1"/>
  <c r="EO77" i="1"/>
  <c r="HR77" i="1" s="1"/>
  <c r="ME77" i="1" s="1"/>
  <c r="QK77" i="1" s="1"/>
  <c r="EN77" i="1"/>
  <c r="HQ77" i="1" s="1"/>
  <c r="FM76" i="1"/>
  <c r="IP76" i="1" s="1"/>
  <c r="NC76" i="1" s="1"/>
  <c r="RI76" i="1" s="1"/>
  <c r="FL76" i="1"/>
  <c r="IO76" i="1" s="1"/>
  <c r="NB76" i="1" s="1"/>
  <c r="RH76" i="1" s="1"/>
  <c r="FK76" i="1"/>
  <c r="IN76" i="1" s="1"/>
  <c r="NA76" i="1" s="1"/>
  <c r="RG76" i="1" s="1"/>
  <c r="FJ76" i="1"/>
  <c r="IM76" i="1" s="1"/>
  <c r="MZ76" i="1" s="1"/>
  <c r="RF76" i="1" s="1"/>
  <c r="FI76" i="1"/>
  <c r="IL76" i="1" s="1"/>
  <c r="MY76" i="1" s="1"/>
  <c r="RE76" i="1" s="1"/>
  <c r="FH76" i="1"/>
  <c r="IK76" i="1" s="1"/>
  <c r="MX76" i="1" s="1"/>
  <c r="RD76" i="1" s="1"/>
  <c r="FG76" i="1"/>
  <c r="IJ76" i="1" s="1"/>
  <c r="MW76" i="1" s="1"/>
  <c r="RC76" i="1" s="1"/>
  <c r="FF76" i="1"/>
  <c r="II76" i="1" s="1"/>
  <c r="MV76" i="1" s="1"/>
  <c r="RB76" i="1" s="1"/>
  <c r="FE76" i="1"/>
  <c r="IH76" i="1" s="1"/>
  <c r="MU76" i="1" s="1"/>
  <c r="RA76" i="1" s="1"/>
  <c r="FD76" i="1"/>
  <c r="IG76" i="1" s="1"/>
  <c r="MT76" i="1" s="1"/>
  <c r="QZ76" i="1" s="1"/>
  <c r="FC76" i="1"/>
  <c r="IF76" i="1" s="1"/>
  <c r="MS76" i="1" s="1"/>
  <c r="QY76" i="1" s="1"/>
  <c r="FB76" i="1"/>
  <c r="IE76" i="1" s="1"/>
  <c r="MR76" i="1" s="1"/>
  <c r="QX76" i="1" s="1"/>
  <c r="FA76" i="1"/>
  <c r="ID76" i="1" s="1"/>
  <c r="MQ76" i="1" s="1"/>
  <c r="QW76" i="1" s="1"/>
  <c r="EZ76" i="1"/>
  <c r="IC76" i="1" s="1"/>
  <c r="MP76" i="1" s="1"/>
  <c r="QV76" i="1" s="1"/>
  <c r="EY76" i="1"/>
  <c r="IB76" i="1" s="1"/>
  <c r="MO76" i="1" s="1"/>
  <c r="QU76" i="1" s="1"/>
  <c r="EX76" i="1"/>
  <c r="IA76" i="1" s="1"/>
  <c r="MN76" i="1" s="1"/>
  <c r="QT76" i="1" s="1"/>
  <c r="EW76" i="1"/>
  <c r="HZ76" i="1" s="1"/>
  <c r="MM76" i="1" s="1"/>
  <c r="QS76" i="1" s="1"/>
  <c r="EV76" i="1"/>
  <c r="HY76" i="1" s="1"/>
  <c r="ML76" i="1" s="1"/>
  <c r="QR76" i="1" s="1"/>
  <c r="EU76" i="1"/>
  <c r="HX76" i="1" s="1"/>
  <c r="MK76" i="1" s="1"/>
  <c r="QQ76" i="1" s="1"/>
  <c r="ET76" i="1"/>
  <c r="HW76" i="1" s="1"/>
  <c r="MJ76" i="1" s="1"/>
  <c r="QP76" i="1" s="1"/>
  <c r="ES76" i="1"/>
  <c r="HV76" i="1" s="1"/>
  <c r="ER76" i="1"/>
  <c r="HU76" i="1" s="1"/>
  <c r="MH76" i="1" s="1"/>
  <c r="QN76" i="1" s="1"/>
  <c r="EQ76" i="1"/>
  <c r="HT76" i="1" s="1"/>
  <c r="MG76" i="1" s="1"/>
  <c r="QM76" i="1" s="1"/>
  <c r="EP76" i="1"/>
  <c r="HS76" i="1" s="1"/>
  <c r="MF76" i="1" s="1"/>
  <c r="QL76" i="1" s="1"/>
  <c r="EO76" i="1"/>
  <c r="HR76" i="1" s="1"/>
  <c r="ME76" i="1" s="1"/>
  <c r="QK76" i="1" s="1"/>
  <c r="EN76" i="1"/>
  <c r="HQ76" i="1" s="1"/>
  <c r="FM75" i="1"/>
  <c r="IP75" i="1" s="1"/>
  <c r="NC75" i="1" s="1"/>
  <c r="RI75" i="1" s="1"/>
  <c r="FL75" i="1"/>
  <c r="IO75" i="1" s="1"/>
  <c r="NB75" i="1" s="1"/>
  <c r="RH75" i="1" s="1"/>
  <c r="FK75" i="1"/>
  <c r="IN75" i="1" s="1"/>
  <c r="NA75" i="1" s="1"/>
  <c r="RG75" i="1" s="1"/>
  <c r="FJ75" i="1"/>
  <c r="IM75" i="1" s="1"/>
  <c r="MZ75" i="1" s="1"/>
  <c r="RF75" i="1" s="1"/>
  <c r="FI75" i="1"/>
  <c r="IL75" i="1" s="1"/>
  <c r="MY75" i="1" s="1"/>
  <c r="RE75" i="1" s="1"/>
  <c r="FH75" i="1"/>
  <c r="IK75" i="1" s="1"/>
  <c r="MX75" i="1" s="1"/>
  <c r="RD75" i="1" s="1"/>
  <c r="FG75" i="1"/>
  <c r="IJ75" i="1" s="1"/>
  <c r="MW75" i="1" s="1"/>
  <c r="RC75" i="1" s="1"/>
  <c r="FF75" i="1"/>
  <c r="II75" i="1" s="1"/>
  <c r="MV75" i="1" s="1"/>
  <c r="RB75" i="1" s="1"/>
  <c r="FE75" i="1"/>
  <c r="IH75" i="1" s="1"/>
  <c r="MU75" i="1" s="1"/>
  <c r="RA75" i="1" s="1"/>
  <c r="FD75" i="1"/>
  <c r="IG75" i="1" s="1"/>
  <c r="MT75" i="1" s="1"/>
  <c r="QZ75" i="1" s="1"/>
  <c r="FC75" i="1"/>
  <c r="IF75" i="1" s="1"/>
  <c r="MS75" i="1" s="1"/>
  <c r="QY75" i="1" s="1"/>
  <c r="FB75" i="1"/>
  <c r="IE75" i="1" s="1"/>
  <c r="MR75" i="1" s="1"/>
  <c r="QX75" i="1" s="1"/>
  <c r="FA75" i="1"/>
  <c r="ID75" i="1" s="1"/>
  <c r="EZ75" i="1"/>
  <c r="IC75" i="1" s="1"/>
  <c r="MP75" i="1" s="1"/>
  <c r="QV75" i="1" s="1"/>
  <c r="EY75" i="1"/>
  <c r="IB75" i="1" s="1"/>
  <c r="MO75" i="1" s="1"/>
  <c r="QU75" i="1" s="1"/>
  <c r="EX75" i="1"/>
  <c r="IA75" i="1" s="1"/>
  <c r="MN75" i="1" s="1"/>
  <c r="QT75" i="1" s="1"/>
  <c r="EW75" i="1"/>
  <c r="HZ75" i="1" s="1"/>
  <c r="MM75" i="1" s="1"/>
  <c r="QS75" i="1" s="1"/>
  <c r="EV75" i="1"/>
  <c r="HY75" i="1" s="1"/>
  <c r="ML75" i="1" s="1"/>
  <c r="QR75" i="1" s="1"/>
  <c r="EU75" i="1"/>
  <c r="HX75" i="1" s="1"/>
  <c r="MK75" i="1" s="1"/>
  <c r="QQ75" i="1" s="1"/>
  <c r="ET75" i="1"/>
  <c r="HW75" i="1" s="1"/>
  <c r="MJ75" i="1" s="1"/>
  <c r="QP75" i="1" s="1"/>
  <c r="ES75" i="1"/>
  <c r="HV75" i="1" s="1"/>
  <c r="MI75" i="1" s="1"/>
  <c r="QO75" i="1" s="1"/>
  <c r="ER75" i="1"/>
  <c r="HU75" i="1" s="1"/>
  <c r="MH75" i="1" s="1"/>
  <c r="QN75" i="1" s="1"/>
  <c r="EQ75" i="1"/>
  <c r="HT75" i="1" s="1"/>
  <c r="MG75" i="1" s="1"/>
  <c r="QM75" i="1" s="1"/>
  <c r="EP75" i="1"/>
  <c r="HS75" i="1" s="1"/>
  <c r="MF75" i="1" s="1"/>
  <c r="QL75" i="1" s="1"/>
  <c r="EO75" i="1"/>
  <c r="HR75" i="1" s="1"/>
  <c r="ME75" i="1" s="1"/>
  <c r="QK75" i="1" s="1"/>
  <c r="EN75" i="1"/>
  <c r="HQ75" i="1" s="1"/>
  <c r="FM74" i="1"/>
  <c r="IP74" i="1" s="1"/>
  <c r="NC74" i="1" s="1"/>
  <c r="RI74" i="1" s="1"/>
  <c r="FL74" i="1"/>
  <c r="IO74" i="1" s="1"/>
  <c r="NB74" i="1" s="1"/>
  <c r="RH74" i="1" s="1"/>
  <c r="FK74" i="1"/>
  <c r="IN74" i="1" s="1"/>
  <c r="NA74" i="1" s="1"/>
  <c r="RG74" i="1" s="1"/>
  <c r="FJ74" i="1"/>
  <c r="IM74" i="1" s="1"/>
  <c r="MZ74" i="1" s="1"/>
  <c r="RF74" i="1" s="1"/>
  <c r="FI74" i="1"/>
  <c r="IL74" i="1" s="1"/>
  <c r="MY74" i="1" s="1"/>
  <c r="RE74" i="1" s="1"/>
  <c r="FH74" i="1"/>
  <c r="IK74" i="1" s="1"/>
  <c r="MX74" i="1" s="1"/>
  <c r="RD74" i="1" s="1"/>
  <c r="FG74" i="1"/>
  <c r="IJ74" i="1" s="1"/>
  <c r="MW74" i="1" s="1"/>
  <c r="RC74" i="1" s="1"/>
  <c r="FF74" i="1"/>
  <c r="II74" i="1" s="1"/>
  <c r="MV74" i="1" s="1"/>
  <c r="RB74" i="1" s="1"/>
  <c r="FE74" i="1"/>
  <c r="IH74" i="1" s="1"/>
  <c r="MU74" i="1" s="1"/>
  <c r="RA74" i="1" s="1"/>
  <c r="FD74" i="1"/>
  <c r="IG74" i="1" s="1"/>
  <c r="MT74" i="1" s="1"/>
  <c r="QZ74" i="1" s="1"/>
  <c r="FC74" i="1"/>
  <c r="IF74" i="1" s="1"/>
  <c r="MS74" i="1" s="1"/>
  <c r="QY74" i="1" s="1"/>
  <c r="FB74" i="1"/>
  <c r="IE74" i="1" s="1"/>
  <c r="FA74" i="1"/>
  <c r="ID74" i="1" s="1"/>
  <c r="MQ74" i="1" s="1"/>
  <c r="QW74" i="1" s="1"/>
  <c r="EZ74" i="1"/>
  <c r="IC74" i="1" s="1"/>
  <c r="MP74" i="1" s="1"/>
  <c r="QV74" i="1" s="1"/>
  <c r="EY74" i="1"/>
  <c r="IB74" i="1" s="1"/>
  <c r="MO74" i="1" s="1"/>
  <c r="QU74" i="1" s="1"/>
  <c r="EX74" i="1"/>
  <c r="IA74" i="1" s="1"/>
  <c r="MN74" i="1" s="1"/>
  <c r="QT74" i="1" s="1"/>
  <c r="EW74" i="1"/>
  <c r="HZ74" i="1" s="1"/>
  <c r="MM74" i="1" s="1"/>
  <c r="QS74" i="1" s="1"/>
  <c r="EV74" i="1"/>
  <c r="HY74" i="1" s="1"/>
  <c r="ML74" i="1" s="1"/>
  <c r="QR74" i="1" s="1"/>
  <c r="EU74" i="1"/>
  <c r="HX74" i="1" s="1"/>
  <c r="MK74" i="1" s="1"/>
  <c r="QQ74" i="1" s="1"/>
  <c r="ET74" i="1"/>
  <c r="HW74" i="1" s="1"/>
  <c r="MJ74" i="1" s="1"/>
  <c r="QP74" i="1" s="1"/>
  <c r="ES74" i="1"/>
  <c r="HV74" i="1" s="1"/>
  <c r="MI74" i="1" s="1"/>
  <c r="QO74" i="1" s="1"/>
  <c r="ER74" i="1"/>
  <c r="HU74" i="1" s="1"/>
  <c r="MH74" i="1" s="1"/>
  <c r="QN74" i="1" s="1"/>
  <c r="EQ74" i="1"/>
  <c r="HT74" i="1" s="1"/>
  <c r="MG74" i="1" s="1"/>
  <c r="QM74" i="1" s="1"/>
  <c r="EP74" i="1"/>
  <c r="HS74" i="1" s="1"/>
  <c r="MF74" i="1" s="1"/>
  <c r="QL74" i="1" s="1"/>
  <c r="EO74" i="1"/>
  <c r="HR74" i="1" s="1"/>
  <c r="ME74" i="1" s="1"/>
  <c r="QK74" i="1" s="1"/>
  <c r="EN74" i="1"/>
  <c r="HQ74" i="1" s="1"/>
  <c r="FM73" i="1"/>
  <c r="IP73" i="1" s="1"/>
  <c r="NC73" i="1" s="1"/>
  <c r="RI73" i="1" s="1"/>
  <c r="FL73" i="1"/>
  <c r="IO73" i="1" s="1"/>
  <c r="NB73" i="1" s="1"/>
  <c r="RH73" i="1" s="1"/>
  <c r="FK73" i="1"/>
  <c r="IN73" i="1" s="1"/>
  <c r="NA73" i="1" s="1"/>
  <c r="RG73" i="1" s="1"/>
  <c r="FJ73" i="1"/>
  <c r="IM73" i="1" s="1"/>
  <c r="MZ73" i="1" s="1"/>
  <c r="RF73" i="1" s="1"/>
  <c r="FI73" i="1"/>
  <c r="IL73" i="1" s="1"/>
  <c r="MY73" i="1" s="1"/>
  <c r="RE73" i="1" s="1"/>
  <c r="FH73" i="1"/>
  <c r="IK73" i="1" s="1"/>
  <c r="MX73" i="1" s="1"/>
  <c r="RD73" i="1" s="1"/>
  <c r="FG73" i="1"/>
  <c r="IJ73" i="1" s="1"/>
  <c r="MW73" i="1" s="1"/>
  <c r="RC73" i="1" s="1"/>
  <c r="FF73" i="1"/>
  <c r="II73" i="1" s="1"/>
  <c r="MV73" i="1" s="1"/>
  <c r="RB73" i="1" s="1"/>
  <c r="FE73" i="1"/>
  <c r="IH73" i="1" s="1"/>
  <c r="MU73" i="1" s="1"/>
  <c r="RA73" i="1" s="1"/>
  <c r="FD73" i="1"/>
  <c r="IG73" i="1" s="1"/>
  <c r="MT73" i="1" s="1"/>
  <c r="QZ73" i="1" s="1"/>
  <c r="FC73" i="1"/>
  <c r="IF73" i="1" s="1"/>
  <c r="MS73" i="1" s="1"/>
  <c r="QY73" i="1" s="1"/>
  <c r="FB73" i="1"/>
  <c r="IE73" i="1" s="1"/>
  <c r="MR73" i="1" s="1"/>
  <c r="QX73" i="1" s="1"/>
  <c r="FA73" i="1"/>
  <c r="ID73" i="1" s="1"/>
  <c r="MQ73" i="1" s="1"/>
  <c r="QW73" i="1" s="1"/>
  <c r="EZ73" i="1"/>
  <c r="IC73" i="1" s="1"/>
  <c r="MP73" i="1" s="1"/>
  <c r="QV73" i="1" s="1"/>
  <c r="EY73" i="1"/>
  <c r="IB73" i="1" s="1"/>
  <c r="MO73" i="1" s="1"/>
  <c r="QU73" i="1" s="1"/>
  <c r="EX73" i="1"/>
  <c r="IA73" i="1" s="1"/>
  <c r="MN73" i="1" s="1"/>
  <c r="QT73" i="1" s="1"/>
  <c r="EW73" i="1"/>
  <c r="HZ73" i="1" s="1"/>
  <c r="MM73" i="1" s="1"/>
  <c r="QS73" i="1" s="1"/>
  <c r="EV73" i="1"/>
  <c r="HY73" i="1" s="1"/>
  <c r="ML73" i="1" s="1"/>
  <c r="QR73" i="1" s="1"/>
  <c r="EU73" i="1"/>
  <c r="HX73" i="1" s="1"/>
  <c r="MK73" i="1" s="1"/>
  <c r="QQ73" i="1" s="1"/>
  <c r="ET73" i="1"/>
  <c r="HW73" i="1" s="1"/>
  <c r="MJ73" i="1" s="1"/>
  <c r="QP73" i="1" s="1"/>
  <c r="ES73" i="1"/>
  <c r="HV73" i="1" s="1"/>
  <c r="MI73" i="1" s="1"/>
  <c r="QO73" i="1" s="1"/>
  <c r="ER73" i="1"/>
  <c r="HU73" i="1" s="1"/>
  <c r="MH73" i="1" s="1"/>
  <c r="QN73" i="1" s="1"/>
  <c r="EQ73" i="1"/>
  <c r="HT73" i="1" s="1"/>
  <c r="MG73" i="1" s="1"/>
  <c r="QM73" i="1" s="1"/>
  <c r="EP73" i="1"/>
  <c r="HS73" i="1" s="1"/>
  <c r="MF73" i="1" s="1"/>
  <c r="QL73" i="1" s="1"/>
  <c r="EO73" i="1"/>
  <c r="HR73" i="1" s="1"/>
  <c r="ME73" i="1" s="1"/>
  <c r="QK73" i="1" s="1"/>
  <c r="EN73" i="1"/>
  <c r="HQ73" i="1" s="1"/>
  <c r="FM72" i="1"/>
  <c r="IP72" i="1" s="1"/>
  <c r="NC72" i="1" s="1"/>
  <c r="RI72" i="1" s="1"/>
  <c r="FL72" i="1"/>
  <c r="IO72" i="1" s="1"/>
  <c r="NB72" i="1" s="1"/>
  <c r="RH72" i="1" s="1"/>
  <c r="FK72" i="1"/>
  <c r="IN72" i="1" s="1"/>
  <c r="NA72" i="1" s="1"/>
  <c r="RG72" i="1" s="1"/>
  <c r="FJ72" i="1"/>
  <c r="IM72" i="1" s="1"/>
  <c r="MZ72" i="1" s="1"/>
  <c r="RF72" i="1" s="1"/>
  <c r="FI72" i="1"/>
  <c r="IL72" i="1" s="1"/>
  <c r="MY72" i="1" s="1"/>
  <c r="RE72" i="1" s="1"/>
  <c r="FH72" i="1"/>
  <c r="IK72" i="1" s="1"/>
  <c r="MX72" i="1" s="1"/>
  <c r="RD72" i="1" s="1"/>
  <c r="FG72" i="1"/>
  <c r="IJ72" i="1" s="1"/>
  <c r="MW72" i="1" s="1"/>
  <c r="RC72" i="1" s="1"/>
  <c r="FF72" i="1"/>
  <c r="II72" i="1" s="1"/>
  <c r="MV72" i="1" s="1"/>
  <c r="RB72" i="1" s="1"/>
  <c r="FE72" i="1"/>
  <c r="IH72" i="1" s="1"/>
  <c r="MU72" i="1" s="1"/>
  <c r="RA72" i="1" s="1"/>
  <c r="FD72" i="1"/>
  <c r="IG72" i="1" s="1"/>
  <c r="MT72" i="1" s="1"/>
  <c r="QZ72" i="1" s="1"/>
  <c r="FC72" i="1"/>
  <c r="IF72" i="1" s="1"/>
  <c r="MS72" i="1" s="1"/>
  <c r="QY72" i="1" s="1"/>
  <c r="FB72" i="1"/>
  <c r="IE72" i="1" s="1"/>
  <c r="FA72" i="1"/>
  <c r="ID72" i="1" s="1"/>
  <c r="MQ72" i="1" s="1"/>
  <c r="QW72" i="1" s="1"/>
  <c r="EZ72" i="1"/>
  <c r="IC72" i="1" s="1"/>
  <c r="MP72" i="1" s="1"/>
  <c r="QV72" i="1" s="1"/>
  <c r="EY72" i="1"/>
  <c r="IB72" i="1" s="1"/>
  <c r="MO72" i="1" s="1"/>
  <c r="QU72" i="1" s="1"/>
  <c r="EX72" i="1"/>
  <c r="IA72" i="1" s="1"/>
  <c r="MN72" i="1" s="1"/>
  <c r="QT72" i="1" s="1"/>
  <c r="EW72" i="1"/>
  <c r="HZ72" i="1" s="1"/>
  <c r="MM72" i="1" s="1"/>
  <c r="QS72" i="1" s="1"/>
  <c r="EV72" i="1"/>
  <c r="HY72" i="1" s="1"/>
  <c r="ML72" i="1" s="1"/>
  <c r="QR72" i="1" s="1"/>
  <c r="EU72" i="1"/>
  <c r="HX72" i="1" s="1"/>
  <c r="MK72" i="1" s="1"/>
  <c r="QQ72" i="1" s="1"/>
  <c r="ET72" i="1"/>
  <c r="HW72" i="1" s="1"/>
  <c r="MJ72" i="1" s="1"/>
  <c r="QP72" i="1" s="1"/>
  <c r="ES72" i="1"/>
  <c r="HV72" i="1" s="1"/>
  <c r="MI72" i="1" s="1"/>
  <c r="QO72" i="1" s="1"/>
  <c r="ER72" i="1"/>
  <c r="HU72" i="1" s="1"/>
  <c r="MH72" i="1" s="1"/>
  <c r="QN72" i="1" s="1"/>
  <c r="EQ72" i="1"/>
  <c r="HT72" i="1" s="1"/>
  <c r="MG72" i="1" s="1"/>
  <c r="QM72" i="1" s="1"/>
  <c r="EP72" i="1"/>
  <c r="HS72" i="1" s="1"/>
  <c r="MF72" i="1" s="1"/>
  <c r="QL72" i="1" s="1"/>
  <c r="EO72" i="1"/>
  <c r="HR72" i="1" s="1"/>
  <c r="ME72" i="1" s="1"/>
  <c r="QK72" i="1" s="1"/>
  <c r="EN72" i="1"/>
  <c r="HQ72" i="1" s="1"/>
  <c r="FM71" i="1"/>
  <c r="IP71" i="1" s="1"/>
  <c r="NC71" i="1" s="1"/>
  <c r="RI71" i="1" s="1"/>
  <c r="FL71" i="1"/>
  <c r="IO71" i="1" s="1"/>
  <c r="NB71" i="1" s="1"/>
  <c r="RH71" i="1" s="1"/>
  <c r="FJ71" i="1"/>
  <c r="IM71" i="1" s="1"/>
  <c r="MZ71" i="1" s="1"/>
  <c r="RF71" i="1" s="1"/>
  <c r="FI71" i="1"/>
  <c r="IL71" i="1" s="1"/>
  <c r="MY71" i="1" s="1"/>
  <c r="RE71" i="1" s="1"/>
  <c r="FH71" i="1"/>
  <c r="IK71" i="1" s="1"/>
  <c r="MX71" i="1" s="1"/>
  <c r="RD71" i="1" s="1"/>
  <c r="FG71" i="1"/>
  <c r="IJ71" i="1" s="1"/>
  <c r="MW71" i="1" s="1"/>
  <c r="RC71" i="1" s="1"/>
  <c r="FF71" i="1"/>
  <c r="II71" i="1" s="1"/>
  <c r="MV71" i="1" s="1"/>
  <c r="RB71" i="1" s="1"/>
  <c r="FE71" i="1"/>
  <c r="IH71" i="1" s="1"/>
  <c r="MU71" i="1" s="1"/>
  <c r="RA71" i="1" s="1"/>
  <c r="FD71" i="1"/>
  <c r="IG71" i="1" s="1"/>
  <c r="MT71" i="1" s="1"/>
  <c r="QZ71" i="1" s="1"/>
  <c r="FC71" i="1"/>
  <c r="IF71" i="1" s="1"/>
  <c r="MS71" i="1" s="1"/>
  <c r="QY71" i="1" s="1"/>
  <c r="FB71" i="1"/>
  <c r="IE71" i="1" s="1"/>
  <c r="FA71" i="1"/>
  <c r="ID71" i="1" s="1"/>
  <c r="MQ71" i="1" s="1"/>
  <c r="QW71" i="1" s="1"/>
  <c r="EZ71" i="1"/>
  <c r="IC71" i="1" s="1"/>
  <c r="MP71" i="1" s="1"/>
  <c r="QV71" i="1" s="1"/>
  <c r="EY71" i="1"/>
  <c r="IB71" i="1" s="1"/>
  <c r="MO71" i="1" s="1"/>
  <c r="QU71" i="1" s="1"/>
  <c r="EX71" i="1"/>
  <c r="IA71" i="1" s="1"/>
  <c r="MN71" i="1" s="1"/>
  <c r="QT71" i="1" s="1"/>
  <c r="EW71" i="1"/>
  <c r="HZ71" i="1" s="1"/>
  <c r="MM71" i="1" s="1"/>
  <c r="QS71" i="1" s="1"/>
  <c r="EV71" i="1"/>
  <c r="HY71" i="1" s="1"/>
  <c r="ML71" i="1" s="1"/>
  <c r="QR71" i="1" s="1"/>
  <c r="EU71" i="1"/>
  <c r="HX71" i="1" s="1"/>
  <c r="MK71" i="1" s="1"/>
  <c r="QQ71" i="1" s="1"/>
  <c r="ET71" i="1"/>
  <c r="HW71" i="1" s="1"/>
  <c r="MJ71" i="1" s="1"/>
  <c r="QP71" i="1" s="1"/>
  <c r="ES71" i="1"/>
  <c r="HV71" i="1" s="1"/>
  <c r="MI71" i="1" s="1"/>
  <c r="QO71" i="1" s="1"/>
  <c r="ER71" i="1"/>
  <c r="HU71" i="1" s="1"/>
  <c r="MH71" i="1" s="1"/>
  <c r="QN71" i="1" s="1"/>
  <c r="EQ71" i="1"/>
  <c r="HT71" i="1" s="1"/>
  <c r="MG71" i="1" s="1"/>
  <c r="QM71" i="1" s="1"/>
  <c r="EP71" i="1"/>
  <c r="HS71" i="1" s="1"/>
  <c r="MF71" i="1" s="1"/>
  <c r="QL71" i="1" s="1"/>
  <c r="EO71" i="1"/>
  <c r="HR71" i="1" s="1"/>
  <c r="ME71" i="1" s="1"/>
  <c r="QK71" i="1" s="1"/>
  <c r="EN71" i="1"/>
  <c r="HQ71" i="1" s="1"/>
  <c r="FM70" i="1"/>
  <c r="IP70" i="1" s="1"/>
  <c r="NC70" i="1" s="1"/>
  <c r="RI70" i="1" s="1"/>
  <c r="FL70" i="1"/>
  <c r="IO70" i="1" s="1"/>
  <c r="NB70" i="1" s="1"/>
  <c r="RH70" i="1" s="1"/>
  <c r="FK70" i="1"/>
  <c r="IN70" i="1" s="1"/>
  <c r="NA70" i="1" s="1"/>
  <c r="RG70" i="1" s="1"/>
  <c r="FJ70" i="1"/>
  <c r="IM70" i="1" s="1"/>
  <c r="MZ70" i="1" s="1"/>
  <c r="RF70" i="1" s="1"/>
  <c r="FI70" i="1"/>
  <c r="IL70" i="1" s="1"/>
  <c r="MY70" i="1" s="1"/>
  <c r="RE70" i="1" s="1"/>
  <c r="FH70" i="1"/>
  <c r="IK70" i="1" s="1"/>
  <c r="MX70" i="1" s="1"/>
  <c r="RD70" i="1" s="1"/>
  <c r="FG70" i="1"/>
  <c r="IJ70" i="1" s="1"/>
  <c r="MW70" i="1" s="1"/>
  <c r="RC70" i="1" s="1"/>
  <c r="FF70" i="1"/>
  <c r="II70" i="1" s="1"/>
  <c r="MV70" i="1" s="1"/>
  <c r="RB70" i="1" s="1"/>
  <c r="FE70" i="1"/>
  <c r="IH70" i="1" s="1"/>
  <c r="MU70" i="1" s="1"/>
  <c r="RA70" i="1" s="1"/>
  <c r="FD70" i="1"/>
  <c r="IG70" i="1" s="1"/>
  <c r="MT70" i="1" s="1"/>
  <c r="QZ70" i="1" s="1"/>
  <c r="FC70" i="1"/>
  <c r="IF70" i="1" s="1"/>
  <c r="MS70" i="1" s="1"/>
  <c r="QY70" i="1" s="1"/>
  <c r="FB70" i="1"/>
  <c r="IE70" i="1" s="1"/>
  <c r="FA70" i="1"/>
  <c r="ID70" i="1" s="1"/>
  <c r="MQ70" i="1" s="1"/>
  <c r="QW70" i="1" s="1"/>
  <c r="EZ70" i="1"/>
  <c r="IC70" i="1" s="1"/>
  <c r="MP70" i="1" s="1"/>
  <c r="QV70" i="1" s="1"/>
  <c r="EY70" i="1"/>
  <c r="IB70" i="1" s="1"/>
  <c r="MO70" i="1" s="1"/>
  <c r="QU70" i="1" s="1"/>
  <c r="EX70" i="1"/>
  <c r="IA70" i="1" s="1"/>
  <c r="MN70" i="1" s="1"/>
  <c r="QT70" i="1" s="1"/>
  <c r="EW70" i="1"/>
  <c r="HZ70" i="1" s="1"/>
  <c r="MM70" i="1" s="1"/>
  <c r="QS70" i="1" s="1"/>
  <c r="EV70" i="1"/>
  <c r="HY70" i="1" s="1"/>
  <c r="ML70" i="1" s="1"/>
  <c r="QR70" i="1" s="1"/>
  <c r="EU70" i="1"/>
  <c r="HX70" i="1" s="1"/>
  <c r="MK70" i="1" s="1"/>
  <c r="QQ70" i="1" s="1"/>
  <c r="ET70" i="1"/>
  <c r="HW70" i="1" s="1"/>
  <c r="MJ70" i="1" s="1"/>
  <c r="QP70" i="1" s="1"/>
  <c r="ES70" i="1"/>
  <c r="HV70" i="1" s="1"/>
  <c r="MI70" i="1" s="1"/>
  <c r="QO70" i="1" s="1"/>
  <c r="ER70" i="1"/>
  <c r="HU70" i="1" s="1"/>
  <c r="MH70" i="1" s="1"/>
  <c r="QN70" i="1" s="1"/>
  <c r="EQ70" i="1"/>
  <c r="HT70" i="1" s="1"/>
  <c r="MG70" i="1" s="1"/>
  <c r="QM70" i="1" s="1"/>
  <c r="EP70" i="1"/>
  <c r="HS70" i="1" s="1"/>
  <c r="MF70" i="1" s="1"/>
  <c r="QL70" i="1" s="1"/>
  <c r="EO70" i="1"/>
  <c r="HR70" i="1" s="1"/>
  <c r="ME70" i="1" s="1"/>
  <c r="QK70" i="1" s="1"/>
  <c r="EN70" i="1"/>
  <c r="HQ70" i="1" s="1"/>
  <c r="FM69" i="1"/>
  <c r="IP69" i="1" s="1"/>
  <c r="FL69" i="1"/>
  <c r="IO69" i="1" s="1"/>
  <c r="NB69" i="1" s="1"/>
  <c r="RH69" i="1" s="1"/>
  <c r="FK69" i="1"/>
  <c r="IN69" i="1" s="1"/>
  <c r="NA69" i="1" s="1"/>
  <c r="RG69" i="1" s="1"/>
  <c r="FJ69" i="1"/>
  <c r="IM69" i="1" s="1"/>
  <c r="MZ69" i="1" s="1"/>
  <c r="RF69" i="1" s="1"/>
  <c r="FI69" i="1"/>
  <c r="IL69" i="1" s="1"/>
  <c r="MY69" i="1" s="1"/>
  <c r="RE69" i="1" s="1"/>
  <c r="FH69" i="1"/>
  <c r="IK69" i="1" s="1"/>
  <c r="MX69" i="1" s="1"/>
  <c r="RD69" i="1" s="1"/>
  <c r="FG69" i="1"/>
  <c r="IJ69" i="1" s="1"/>
  <c r="MW69" i="1" s="1"/>
  <c r="RC69" i="1" s="1"/>
  <c r="FF69" i="1"/>
  <c r="II69" i="1" s="1"/>
  <c r="MV69" i="1" s="1"/>
  <c r="RB69" i="1" s="1"/>
  <c r="FE69" i="1"/>
  <c r="IH69" i="1" s="1"/>
  <c r="MU69" i="1" s="1"/>
  <c r="RA69" i="1" s="1"/>
  <c r="FD69" i="1"/>
  <c r="IG69" i="1" s="1"/>
  <c r="MT69" i="1" s="1"/>
  <c r="QZ69" i="1" s="1"/>
  <c r="FC69" i="1"/>
  <c r="IF69" i="1" s="1"/>
  <c r="MS69" i="1" s="1"/>
  <c r="QY69" i="1" s="1"/>
  <c r="FB69" i="1"/>
  <c r="IE69" i="1" s="1"/>
  <c r="MR69" i="1" s="1"/>
  <c r="QX69" i="1" s="1"/>
  <c r="FA69" i="1"/>
  <c r="ID69" i="1" s="1"/>
  <c r="MQ69" i="1" s="1"/>
  <c r="QW69" i="1" s="1"/>
  <c r="EZ69" i="1"/>
  <c r="IC69" i="1" s="1"/>
  <c r="MP69" i="1" s="1"/>
  <c r="QV69" i="1" s="1"/>
  <c r="EY69" i="1"/>
  <c r="IB69" i="1" s="1"/>
  <c r="EX69" i="1"/>
  <c r="IA69" i="1" s="1"/>
  <c r="MN69" i="1" s="1"/>
  <c r="QT69" i="1" s="1"/>
  <c r="EW69" i="1"/>
  <c r="HZ69" i="1" s="1"/>
  <c r="MM69" i="1" s="1"/>
  <c r="QS69" i="1" s="1"/>
  <c r="EV69" i="1"/>
  <c r="HY69" i="1" s="1"/>
  <c r="ML69" i="1" s="1"/>
  <c r="QR69" i="1" s="1"/>
  <c r="EU69" i="1"/>
  <c r="HX69" i="1" s="1"/>
  <c r="MK69" i="1" s="1"/>
  <c r="QQ69" i="1" s="1"/>
  <c r="ET69" i="1"/>
  <c r="HW69" i="1" s="1"/>
  <c r="MJ69" i="1" s="1"/>
  <c r="QP69" i="1" s="1"/>
  <c r="ES69" i="1"/>
  <c r="HV69" i="1" s="1"/>
  <c r="MI69" i="1" s="1"/>
  <c r="QO69" i="1" s="1"/>
  <c r="ER69" i="1"/>
  <c r="HU69" i="1" s="1"/>
  <c r="MH69" i="1" s="1"/>
  <c r="QN69" i="1" s="1"/>
  <c r="EQ69" i="1"/>
  <c r="HT69" i="1" s="1"/>
  <c r="MG69" i="1" s="1"/>
  <c r="QM69" i="1" s="1"/>
  <c r="EP69" i="1"/>
  <c r="HS69" i="1" s="1"/>
  <c r="MF69" i="1" s="1"/>
  <c r="QL69" i="1" s="1"/>
  <c r="EO69" i="1"/>
  <c r="HR69" i="1" s="1"/>
  <c r="ME69" i="1" s="1"/>
  <c r="QK69" i="1" s="1"/>
  <c r="EN69" i="1"/>
  <c r="HQ69" i="1" s="1"/>
  <c r="FM68" i="1"/>
  <c r="IP68" i="1" s="1"/>
  <c r="NC68" i="1" s="1"/>
  <c r="RI68" i="1" s="1"/>
  <c r="FL68" i="1"/>
  <c r="IO68" i="1" s="1"/>
  <c r="NB68" i="1" s="1"/>
  <c r="RH68" i="1" s="1"/>
  <c r="FK68" i="1"/>
  <c r="IN68" i="1" s="1"/>
  <c r="NA68" i="1" s="1"/>
  <c r="RG68" i="1" s="1"/>
  <c r="FJ68" i="1"/>
  <c r="IM68" i="1" s="1"/>
  <c r="MZ68" i="1" s="1"/>
  <c r="RF68" i="1" s="1"/>
  <c r="FI68" i="1"/>
  <c r="IL68" i="1" s="1"/>
  <c r="MY68" i="1" s="1"/>
  <c r="RE68" i="1" s="1"/>
  <c r="FH68" i="1"/>
  <c r="IK68" i="1" s="1"/>
  <c r="MX68" i="1" s="1"/>
  <c r="RD68" i="1" s="1"/>
  <c r="FG68" i="1"/>
  <c r="IJ68" i="1" s="1"/>
  <c r="MW68" i="1" s="1"/>
  <c r="RC68" i="1" s="1"/>
  <c r="FF68" i="1"/>
  <c r="II68" i="1" s="1"/>
  <c r="MV68" i="1" s="1"/>
  <c r="RB68" i="1" s="1"/>
  <c r="FE68" i="1"/>
  <c r="IH68" i="1" s="1"/>
  <c r="MU68" i="1" s="1"/>
  <c r="RA68" i="1" s="1"/>
  <c r="FD68" i="1"/>
  <c r="IG68" i="1" s="1"/>
  <c r="MT68" i="1" s="1"/>
  <c r="QZ68" i="1" s="1"/>
  <c r="FC68" i="1"/>
  <c r="IF68" i="1" s="1"/>
  <c r="MS68" i="1" s="1"/>
  <c r="QY68" i="1" s="1"/>
  <c r="FB68" i="1"/>
  <c r="IE68" i="1" s="1"/>
  <c r="FA68" i="1"/>
  <c r="ID68" i="1" s="1"/>
  <c r="MQ68" i="1" s="1"/>
  <c r="QW68" i="1" s="1"/>
  <c r="EZ68" i="1"/>
  <c r="IC68" i="1" s="1"/>
  <c r="MP68" i="1" s="1"/>
  <c r="QV68" i="1" s="1"/>
  <c r="EY68" i="1"/>
  <c r="IB68" i="1" s="1"/>
  <c r="EX68" i="1"/>
  <c r="IA68" i="1" s="1"/>
  <c r="MN68" i="1" s="1"/>
  <c r="QT68" i="1" s="1"/>
  <c r="EW68" i="1"/>
  <c r="HZ68" i="1" s="1"/>
  <c r="MM68" i="1" s="1"/>
  <c r="QS68" i="1" s="1"/>
  <c r="EV68" i="1"/>
  <c r="HY68" i="1" s="1"/>
  <c r="ML68" i="1" s="1"/>
  <c r="QR68" i="1" s="1"/>
  <c r="EU68" i="1"/>
  <c r="HX68" i="1" s="1"/>
  <c r="MK68" i="1" s="1"/>
  <c r="QQ68" i="1" s="1"/>
  <c r="ET68" i="1"/>
  <c r="HW68" i="1" s="1"/>
  <c r="MJ68" i="1" s="1"/>
  <c r="QP68" i="1" s="1"/>
  <c r="ES68" i="1"/>
  <c r="HV68" i="1" s="1"/>
  <c r="MI68" i="1" s="1"/>
  <c r="QO68" i="1" s="1"/>
  <c r="ER68" i="1"/>
  <c r="HU68" i="1" s="1"/>
  <c r="MH68" i="1" s="1"/>
  <c r="QN68" i="1" s="1"/>
  <c r="EQ68" i="1"/>
  <c r="HT68" i="1" s="1"/>
  <c r="MG68" i="1" s="1"/>
  <c r="QM68" i="1" s="1"/>
  <c r="EP68" i="1"/>
  <c r="HS68" i="1" s="1"/>
  <c r="MF68" i="1" s="1"/>
  <c r="QL68" i="1" s="1"/>
  <c r="EO68" i="1"/>
  <c r="HR68" i="1" s="1"/>
  <c r="ME68" i="1" s="1"/>
  <c r="QK68" i="1" s="1"/>
  <c r="EN68" i="1"/>
  <c r="HQ68" i="1" s="1"/>
  <c r="FM67" i="1"/>
  <c r="IP67" i="1" s="1"/>
  <c r="NC67" i="1" s="1"/>
  <c r="RI67" i="1" s="1"/>
  <c r="FL67" i="1"/>
  <c r="IO67" i="1" s="1"/>
  <c r="NB67" i="1" s="1"/>
  <c r="RH67" i="1" s="1"/>
  <c r="FK67" i="1"/>
  <c r="IN67" i="1" s="1"/>
  <c r="NA67" i="1" s="1"/>
  <c r="RG67" i="1" s="1"/>
  <c r="FJ67" i="1"/>
  <c r="IM67" i="1" s="1"/>
  <c r="MZ67" i="1" s="1"/>
  <c r="RF67" i="1" s="1"/>
  <c r="FI67" i="1"/>
  <c r="IL67" i="1" s="1"/>
  <c r="MY67" i="1" s="1"/>
  <c r="RE67" i="1" s="1"/>
  <c r="FH67" i="1"/>
  <c r="IK67" i="1" s="1"/>
  <c r="MX67" i="1" s="1"/>
  <c r="RD67" i="1" s="1"/>
  <c r="FG67" i="1"/>
  <c r="IJ67" i="1" s="1"/>
  <c r="MW67" i="1" s="1"/>
  <c r="RC67" i="1" s="1"/>
  <c r="FF67" i="1"/>
  <c r="II67" i="1" s="1"/>
  <c r="MV67" i="1" s="1"/>
  <c r="RB67" i="1" s="1"/>
  <c r="FE67" i="1"/>
  <c r="IH67" i="1" s="1"/>
  <c r="MU67" i="1" s="1"/>
  <c r="RA67" i="1" s="1"/>
  <c r="FD67" i="1"/>
  <c r="IG67" i="1" s="1"/>
  <c r="MT67" i="1" s="1"/>
  <c r="QZ67" i="1" s="1"/>
  <c r="FC67" i="1"/>
  <c r="IF67" i="1" s="1"/>
  <c r="MS67" i="1" s="1"/>
  <c r="QY67" i="1" s="1"/>
  <c r="FB67" i="1"/>
  <c r="IE67" i="1" s="1"/>
  <c r="FA67" i="1"/>
  <c r="ID67" i="1" s="1"/>
  <c r="MQ67" i="1" s="1"/>
  <c r="QW67" i="1" s="1"/>
  <c r="EZ67" i="1"/>
  <c r="IC67" i="1" s="1"/>
  <c r="MP67" i="1" s="1"/>
  <c r="QV67" i="1" s="1"/>
  <c r="EY67" i="1"/>
  <c r="IB67" i="1" s="1"/>
  <c r="EX67" i="1"/>
  <c r="IA67" i="1" s="1"/>
  <c r="MN67" i="1" s="1"/>
  <c r="QT67" i="1" s="1"/>
  <c r="EW67" i="1"/>
  <c r="HZ67" i="1" s="1"/>
  <c r="MM67" i="1" s="1"/>
  <c r="QS67" i="1" s="1"/>
  <c r="EV67" i="1"/>
  <c r="HY67" i="1" s="1"/>
  <c r="ML67" i="1" s="1"/>
  <c r="QR67" i="1" s="1"/>
  <c r="EU67" i="1"/>
  <c r="HX67" i="1" s="1"/>
  <c r="MK67" i="1" s="1"/>
  <c r="QQ67" i="1" s="1"/>
  <c r="ET67" i="1"/>
  <c r="HW67" i="1" s="1"/>
  <c r="MJ67" i="1" s="1"/>
  <c r="QP67" i="1" s="1"/>
  <c r="ES67" i="1"/>
  <c r="HV67" i="1" s="1"/>
  <c r="MI67" i="1" s="1"/>
  <c r="QO67" i="1" s="1"/>
  <c r="ER67" i="1"/>
  <c r="HU67" i="1" s="1"/>
  <c r="MH67" i="1" s="1"/>
  <c r="QN67" i="1" s="1"/>
  <c r="EQ67" i="1"/>
  <c r="HT67" i="1" s="1"/>
  <c r="MG67" i="1" s="1"/>
  <c r="QM67" i="1" s="1"/>
  <c r="EP67" i="1"/>
  <c r="HS67" i="1" s="1"/>
  <c r="MF67" i="1" s="1"/>
  <c r="QL67" i="1" s="1"/>
  <c r="EO67" i="1"/>
  <c r="HR67" i="1" s="1"/>
  <c r="ME67" i="1" s="1"/>
  <c r="QK67" i="1" s="1"/>
  <c r="EN67" i="1"/>
  <c r="HQ67" i="1" s="1"/>
  <c r="FM66" i="1"/>
  <c r="IP66" i="1" s="1"/>
  <c r="NC66" i="1" s="1"/>
  <c r="RI66" i="1" s="1"/>
  <c r="FL66" i="1"/>
  <c r="IO66" i="1" s="1"/>
  <c r="NB66" i="1" s="1"/>
  <c r="RH66" i="1" s="1"/>
  <c r="FK66" i="1"/>
  <c r="IN66" i="1" s="1"/>
  <c r="NA66" i="1" s="1"/>
  <c r="RG66" i="1" s="1"/>
  <c r="FJ66" i="1"/>
  <c r="IM66" i="1" s="1"/>
  <c r="MZ66" i="1" s="1"/>
  <c r="RF66" i="1" s="1"/>
  <c r="FI66" i="1"/>
  <c r="IL66" i="1" s="1"/>
  <c r="MY66" i="1" s="1"/>
  <c r="RE66" i="1" s="1"/>
  <c r="FH66" i="1"/>
  <c r="IK66" i="1" s="1"/>
  <c r="MX66" i="1" s="1"/>
  <c r="RD66" i="1" s="1"/>
  <c r="FG66" i="1"/>
  <c r="IJ66" i="1" s="1"/>
  <c r="MW66" i="1" s="1"/>
  <c r="RC66" i="1" s="1"/>
  <c r="FF66" i="1"/>
  <c r="II66" i="1" s="1"/>
  <c r="MV66" i="1" s="1"/>
  <c r="RB66" i="1" s="1"/>
  <c r="FE66" i="1"/>
  <c r="IH66" i="1" s="1"/>
  <c r="MU66" i="1" s="1"/>
  <c r="RA66" i="1" s="1"/>
  <c r="FD66" i="1"/>
  <c r="IG66" i="1" s="1"/>
  <c r="MT66" i="1" s="1"/>
  <c r="QZ66" i="1" s="1"/>
  <c r="FC66" i="1"/>
  <c r="IF66" i="1" s="1"/>
  <c r="MS66" i="1" s="1"/>
  <c r="QY66" i="1" s="1"/>
  <c r="FB66" i="1"/>
  <c r="IE66" i="1" s="1"/>
  <c r="MR66" i="1" s="1"/>
  <c r="QX66" i="1" s="1"/>
  <c r="FA66" i="1"/>
  <c r="ID66" i="1" s="1"/>
  <c r="MQ66" i="1" s="1"/>
  <c r="QW66" i="1" s="1"/>
  <c r="EZ66" i="1"/>
  <c r="IC66" i="1" s="1"/>
  <c r="MP66" i="1" s="1"/>
  <c r="QV66" i="1" s="1"/>
  <c r="EY66" i="1"/>
  <c r="IB66" i="1" s="1"/>
  <c r="EX66" i="1"/>
  <c r="IA66" i="1" s="1"/>
  <c r="MN66" i="1" s="1"/>
  <c r="QT66" i="1" s="1"/>
  <c r="EW66" i="1"/>
  <c r="HZ66" i="1" s="1"/>
  <c r="MM66" i="1" s="1"/>
  <c r="QS66" i="1" s="1"/>
  <c r="EV66" i="1"/>
  <c r="HY66" i="1" s="1"/>
  <c r="ML66" i="1" s="1"/>
  <c r="QR66" i="1" s="1"/>
  <c r="EU66" i="1"/>
  <c r="HX66" i="1" s="1"/>
  <c r="MK66" i="1" s="1"/>
  <c r="QQ66" i="1" s="1"/>
  <c r="ET66" i="1"/>
  <c r="HW66" i="1" s="1"/>
  <c r="MJ66" i="1" s="1"/>
  <c r="QP66" i="1" s="1"/>
  <c r="ES66" i="1"/>
  <c r="HV66" i="1" s="1"/>
  <c r="MI66" i="1" s="1"/>
  <c r="QO66" i="1" s="1"/>
  <c r="ER66" i="1"/>
  <c r="HU66" i="1" s="1"/>
  <c r="MH66" i="1" s="1"/>
  <c r="QN66" i="1" s="1"/>
  <c r="EQ66" i="1"/>
  <c r="HT66" i="1" s="1"/>
  <c r="MG66" i="1" s="1"/>
  <c r="QM66" i="1" s="1"/>
  <c r="EP66" i="1"/>
  <c r="HS66" i="1" s="1"/>
  <c r="MF66" i="1" s="1"/>
  <c r="QL66" i="1" s="1"/>
  <c r="EO66" i="1"/>
  <c r="HR66" i="1" s="1"/>
  <c r="ME66" i="1" s="1"/>
  <c r="QK66" i="1" s="1"/>
  <c r="EN66" i="1"/>
  <c r="HQ66" i="1" s="1"/>
  <c r="FM65" i="1"/>
  <c r="IP65" i="1" s="1"/>
  <c r="NC65" i="1" s="1"/>
  <c r="RI65" i="1" s="1"/>
  <c r="FL65" i="1"/>
  <c r="IO65" i="1" s="1"/>
  <c r="NB65" i="1" s="1"/>
  <c r="RH65" i="1" s="1"/>
  <c r="FK65" i="1"/>
  <c r="IN65" i="1" s="1"/>
  <c r="NA65" i="1" s="1"/>
  <c r="RG65" i="1" s="1"/>
  <c r="FJ65" i="1"/>
  <c r="IM65" i="1" s="1"/>
  <c r="MZ65" i="1" s="1"/>
  <c r="RF65" i="1" s="1"/>
  <c r="FI65" i="1"/>
  <c r="IL65" i="1" s="1"/>
  <c r="MY65" i="1" s="1"/>
  <c r="RE65" i="1" s="1"/>
  <c r="FH65" i="1"/>
  <c r="IK65" i="1" s="1"/>
  <c r="MX65" i="1" s="1"/>
  <c r="RD65" i="1" s="1"/>
  <c r="FG65" i="1"/>
  <c r="IJ65" i="1" s="1"/>
  <c r="MW65" i="1" s="1"/>
  <c r="RC65" i="1" s="1"/>
  <c r="FF65" i="1"/>
  <c r="II65" i="1" s="1"/>
  <c r="MV65" i="1" s="1"/>
  <c r="RB65" i="1" s="1"/>
  <c r="FE65" i="1"/>
  <c r="IH65" i="1" s="1"/>
  <c r="MU65" i="1" s="1"/>
  <c r="RA65" i="1" s="1"/>
  <c r="FD65" i="1"/>
  <c r="IG65" i="1" s="1"/>
  <c r="MT65" i="1" s="1"/>
  <c r="QZ65" i="1" s="1"/>
  <c r="FC65" i="1"/>
  <c r="IF65" i="1" s="1"/>
  <c r="MS65" i="1" s="1"/>
  <c r="QY65" i="1" s="1"/>
  <c r="FB65" i="1"/>
  <c r="IE65" i="1" s="1"/>
  <c r="MR65" i="1" s="1"/>
  <c r="QX65" i="1" s="1"/>
  <c r="FA65" i="1"/>
  <c r="ID65" i="1" s="1"/>
  <c r="MQ65" i="1" s="1"/>
  <c r="QW65" i="1" s="1"/>
  <c r="EZ65" i="1"/>
  <c r="IC65" i="1" s="1"/>
  <c r="MP65" i="1" s="1"/>
  <c r="QV65" i="1" s="1"/>
  <c r="EY65" i="1"/>
  <c r="IB65" i="1" s="1"/>
  <c r="EX65" i="1"/>
  <c r="IA65" i="1" s="1"/>
  <c r="MN65" i="1" s="1"/>
  <c r="QT65" i="1" s="1"/>
  <c r="EW65" i="1"/>
  <c r="HZ65" i="1" s="1"/>
  <c r="MM65" i="1" s="1"/>
  <c r="QS65" i="1" s="1"/>
  <c r="EV65" i="1"/>
  <c r="HY65" i="1" s="1"/>
  <c r="ML65" i="1" s="1"/>
  <c r="QR65" i="1" s="1"/>
  <c r="EU65" i="1"/>
  <c r="HX65" i="1" s="1"/>
  <c r="MK65" i="1" s="1"/>
  <c r="QQ65" i="1" s="1"/>
  <c r="ET65" i="1"/>
  <c r="HW65" i="1" s="1"/>
  <c r="MJ65" i="1" s="1"/>
  <c r="QP65" i="1" s="1"/>
  <c r="ES65" i="1"/>
  <c r="HV65" i="1" s="1"/>
  <c r="MI65" i="1" s="1"/>
  <c r="QO65" i="1" s="1"/>
  <c r="ER65" i="1"/>
  <c r="HU65" i="1" s="1"/>
  <c r="MH65" i="1" s="1"/>
  <c r="QN65" i="1" s="1"/>
  <c r="EQ65" i="1"/>
  <c r="HT65" i="1" s="1"/>
  <c r="MG65" i="1" s="1"/>
  <c r="QM65" i="1" s="1"/>
  <c r="EP65" i="1"/>
  <c r="HS65" i="1" s="1"/>
  <c r="MF65" i="1" s="1"/>
  <c r="QL65" i="1" s="1"/>
  <c r="EO65" i="1"/>
  <c r="HR65" i="1" s="1"/>
  <c r="ME65" i="1" s="1"/>
  <c r="QK65" i="1" s="1"/>
  <c r="EN65" i="1"/>
  <c r="HQ65" i="1" s="1"/>
  <c r="FM64" i="1"/>
  <c r="IP64" i="1" s="1"/>
  <c r="FL64" i="1"/>
  <c r="IO64" i="1" s="1"/>
  <c r="NB64" i="1" s="1"/>
  <c r="RH64" i="1" s="1"/>
  <c r="FK64" i="1"/>
  <c r="IN64" i="1" s="1"/>
  <c r="NA64" i="1" s="1"/>
  <c r="RG64" i="1" s="1"/>
  <c r="FJ64" i="1"/>
  <c r="IM64" i="1" s="1"/>
  <c r="MZ64" i="1" s="1"/>
  <c r="RF64" i="1" s="1"/>
  <c r="FI64" i="1"/>
  <c r="IL64" i="1" s="1"/>
  <c r="MY64" i="1" s="1"/>
  <c r="RE64" i="1" s="1"/>
  <c r="FH64" i="1"/>
  <c r="IK64" i="1" s="1"/>
  <c r="MX64" i="1" s="1"/>
  <c r="RD64" i="1" s="1"/>
  <c r="FG64" i="1"/>
  <c r="IJ64" i="1" s="1"/>
  <c r="MW64" i="1" s="1"/>
  <c r="RC64" i="1" s="1"/>
  <c r="FF64" i="1"/>
  <c r="II64" i="1" s="1"/>
  <c r="MV64" i="1" s="1"/>
  <c r="RB64" i="1" s="1"/>
  <c r="FE64" i="1"/>
  <c r="IH64" i="1" s="1"/>
  <c r="MU64" i="1" s="1"/>
  <c r="RA64" i="1" s="1"/>
  <c r="FD64" i="1"/>
  <c r="IG64" i="1" s="1"/>
  <c r="MT64" i="1" s="1"/>
  <c r="QZ64" i="1" s="1"/>
  <c r="FC64" i="1"/>
  <c r="IF64" i="1" s="1"/>
  <c r="MS64" i="1" s="1"/>
  <c r="QY64" i="1" s="1"/>
  <c r="FB64" i="1"/>
  <c r="IE64" i="1" s="1"/>
  <c r="MR64" i="1" s="1"/>
  <c r="QX64" i="1" s="1"/>
  <c r="FA64" i="1"/>
  <c r="ID64" i="1" s="1"/>
  <c r="MQ64" i="1" s="1"/>
  <c r="QW64" i="1" s="1"/>
  <c r="EZ64" i="1"/>
  <c r="IC64" i="1" s="1"/>
  <c r="MP64" i="1" s="1"/>
  <c r="QV64" i="1" s="1"/>
  <c r="EY64" i="1"/>
  <c r="IB64" i="1" s="1"/>
  <c r="EX64" i="1"/>
  <c r="IA64" i="1" s="1"/>
  <c r="MN64" i="1" s="1"/>
  <c r="QT64" i="1" s="1"/>
  <c r="EW64" i="1"/>
  <c r="HZ64" i="1" s="1"/>
  <c r="MM64" i="1" s="1"/>
  <c r="QS64" i="1" s="1"/>
  <c r="EV64" i="1"/>
  <c r="HY64" i="1" s="1"/>
  <c r="ML64" i="1" s="1"/>
  <c r="QR64" i="1" s="1"/>
  <c r="EU64" i="1"/>
  <c r="HX64" i="1" s="1"/>
  <c r="MK64" i="1" s="1"/>
  <c r="QQ64" i="1" s="1"/>
  <c r="ET64" i="1"/>
  <c r="HW64" i="1" s="1"/>
  <c r="MJ64" i="1" s="1"/>
  <c r="QP64" i="1" s="1"/>
  <c r="ES64" i="1"/>
  <c r="HV64" i="1" s="1"/>
  <c r="MI64" i="1" s="1"/>
  <c r="QO64" i="1" s="1"/>
  <c r="ER64" i="1"/>
  <c r="HU64" i="1" s="1"/>
  <c r="MH64" i="1" s="1"/>
  <c r="QN64" i="1" s="1"/>
  <c r="EQ64" i="1"/>
  <c r="HT64" i="1" s="1"/>
  <c r="MG64" i="1" s="1"/>
  <c r="QM64" i="1" s="1"/>
  <c r="EP64" i="1"/>
  <c r="HS64" i="1" s="1"/>
  <c r="MF64" i="1" s="1"/>
  <c r="QL64" i="1" s="1"/>
  <c r="EO64" i="1"/>
  <c r="HR64" i="1" s="1"/>
  <c r="ME64" i="1" s="1"/>
  <c r="QK64" i="1" s="1"/>
  <c r="EN64" i="1"/>
  <c r="HQ64" i="1" s="1"/>
  <c r="FM63" i="1"/>
  <c r="IP63" i="1" s="1"/>
  <c r="NC63" i="1" s="1"/>
  <c r="RI63" i="1" s="1"/>
  <c r="FL63" i="1"/>
  <c r="IO63" i="1" s="1"/>
  <c r="NB63" i="1" s="1"/>
  <c r="RH63" i="1" s="1"/>
  <c r="FK63" i="1"/>
  <c r="IN63" i="1" s="1"/>
  <c r="NA63" i="1" s="1"/>
  <c r="RG63" i="1" s="1"/>
  <c r="FJ63" i="1"/>
  <c r="IM63" i="1" s="1"/>
  <c r="MZ63" i="1" s="1"/>
  <c r="RF63" i="1" s="1"/>
  <c r="FI63" i="1"/>
  <c r="IL63" i="1" s="1"/>
  <c r="MY63" i="1" s="1"/>
  <c r="RE63" i="1" s="1"/>
  <c r="FH63" i="1"/>
  <c r="IK63" i="1" s="1"/>
  <c r="MX63" i="1" s="1"/>
  <c r="RD63" i="1" s="1"/>
  <c r="FG63" i="1"/>
  <c r="IJ63" i="1" s="1"/>
  <c r="MW63" i="1" s="1"/>
  <c r="RC63" i="1" s="1"/>
  <c r="FF63" i="1"/>
  <c r="II63" i="1" s="1"/>
  <c r="MV63" i="1" s="1"/>
  <c r="RB63" i="1" s="1"/>
  <c r="FE63" i="1"/>
  <c r="IH63" i="1" s="1"/>
  <c r="MU63" i="1" s="1"/>
  <c r="RA63" i="1" s="1"/>
  <c r="FD63" i="1"/>
  <c r="IG63" i="1" s="1"/>
  <c r="MT63" i="1" s="1"/>
  <c r="QZ63" i="1" s="1"/>
  <c r="FC63" i="1"/>
  <c r="IF63" i="1" s="1"/>
  <c r="MS63" i="1" s="1"/>
  <c r="QY63" i="1" s="1"/>
  <c r="FB63" i="1"/>
  <c r="IE63" i="1" s="1"/>
  <c r="MR63" i="1" s="1"/>
  <c r="QX63" i="1" s="1"/>
  <c r="FA63" i="1"/>
  <c r="ID63" i="1" s="1"/>
  <c r="MQ63" i="1" s="1"/>
  <c r="QW63" i="1" s="1"/>
  <c r="EZ63" i="1"/>
  <c r="IC63" i="1" s="1"/>
  <c r="MP63" i="1" s="1"/>
  <c r="QV63" i="1" s="1"/>
  <c r="EY63" i="1"/>
  <c r="IB63" i="1" s="1"/>
  <c r="EX63" i="1"/>
  <c r="IA63" i="1" s="1"/>
  <c r="MN63" i="1" s="1"/>
  <c r="QT63" i="1" s="1"/>
  <c r="EW63" i="1"/>
  <c r="HZ63" i="1" s="1"/>
  <c r="MM63" i="1" s="1"/>
  <c r="QS63" i="1" s="1"/>
  <c r="EV63" i="1"/>
  <c r="HY63" i="1" s="1"/>
  <c r="ML63" i="1" s="1"/>
  <c r="QR63" i="1" s="1"/>
  <c r="EU63" i="1"/>
  <c r="HX63" i="1" s="1"/>
  <c r="MK63" i="1" s="1"/>
  <c r="QQ63" i="1" s="1"/>
  <c r="ET63" i="1"/>
  <c r="HW63" i="1" s="1"/>
  <c r="MJ63" i="1" s="1"/>
  <c r="QP63" i="1" s="1"/>
  <c r="ES63" i="1"/>
  <c r="HV63" i="1" s="1"/>
  <c r="MI63" i="1" s="1"/>
  <c r="QO63" i="1" s="1"/>
  <c r="ER63" i="1"/>
  <c r="HU63" i="1" s="1"/>
  <c r="MH63" i="1" s="1"/>
  <c r="QN63" i="1" s="1"/>
  <c r="EQ63" i="1"/>
  <c r="HT63" i="1" s="1"/>
  <c r="MG63" i="1" s="1"/>
  <c r="QM63" i="1" s="1"/>
  <c r="EP63" i="1"/>
  <c r="HS63" i="1" s="1"/>
  <c r="MF63" i="1" s="1"/>
  <c r="QL63" i="1" s="1"/>
  <c r="EO63" i="1"/>
  <c r="HR63" i="1" s="1"/>
  <c r="ME63" i="1" s="1"/>
  <c r="QK63" i="1" s="1"/>
  <c r="EN63" i="1"/>
  <c r="HQ63" i="1" s="1"/>
  <c r="FM62" i="1"/>
  <c r="IP62" i="1" s="1"/>
  <c r="NC62" i="1" s="1"/>
  <c r="RI62" i="1" s="1"/>
  <c r="FL62" i="1"/>
  <c r="IO62" i="1" s="1"/>
  <c r="NB62" i="1" s="1"/>
  <c r="RH62" i="1" s="1"/>
  <c r="FK62" i="1"/>
  <c r="IN62" i="1" s="1"/>
  <c r="NA62" i="1" s="1"/>
  <c r="RG62" i="1" s="1"/>
  <c r="FJ62" i="1"/>
  <c r="IM62" i="1" s="1"/>
  <c r="MZ62" i="1" s="1"/>
  <c r="RF62" i="1" s="1"/>
  <c r="FI62" i="1"/>
  <c r="IL62" i="1" s="1"/>
  <c r="MY62" i="1" s="1"/>
  <c r="RE62" i="1" s="1"/>
  <c r="FH62" i="1"/>
  <c r="IK62" i="1" s="1"/>
  <c r="MX62" i="1" s="1"/>
  <c r="RD62" i="1" s="1"/>
  <c r="FG62" i="1"/>
  <c r="IJ62" i="1" s="1"/>
  <c r="MW62" i="1" s="1"/>
  <c r="RC62" i="1" s="1"/>
  <c r="FF62" i="1"/>
  <c r="II62" i="1" s="1"/>
  <c r="MV62" i="1" s="1"/>
  <c r="RB62" i="1" s="1"/>
  <c r="FE62" i="1"/>
  <c r="IH62" i="1" s="1"/>
  <c r="MU62" i="1" s="1"/>
  <c r="RA62" i="1" s="1"/>
  <c r="FD62" i="1"/>
  <c r="IG62" i="1" s="1"/>
  <c r="MT62" i="1" s="1"/>
  <c r="QZ62" i="1" s="1"/>
  <c r="FC62" i="1"/>
  <c r="IF62" i="1" s="1"/>
  <c r="MS62" i="1" s="1"/>
  <c r="QY62" i="1" s="1"/>
  <c r="FB62" i="1"/>
  <c r="IE62" i="1" s="1"/>
  <c r="MR62" i="1" s="1"/>
  <c r="QX62" i="1" s="1"/>
  <c r="FA62" i="1"/>
  <c r="ID62" i="1" s="1"/>
  <c r="MQ62" i="1" s="1"/>
  <c r="QW62" i="1" s="1"/>
  <c r="EZ62" i="1"/>
  <c r="IC62" i="1" s="1"/>
  <c r="MP62" i="1" s="1"/>
  <c r="QV62" i="1" s="1"/>
  <c r="EY62" i="1"/>
  <c r="IB62" i="1" s="1"/>
  <c r="EX62" i="1"/>
  <c r="IA62" i="1" s="1"/>
  <c r="MN62" i="1" s="1"/>
  <c r="QT62" i="1" s="1"/>
  <c r="EW62" i="1"/>
  <c r="HZ62" i="1" s="1"/>
  <c r="MM62" i="1" s="1"/>
  <c r="QS62" i="1" s="1"/>
  <c r="EV62" i="1"/>
  <c r="HY62" i="1" s="1"/>
  <c r="ML62" i="1" s="1"/>
  <c r="QR62" i="1" s="1"/>
  <c r="EU62" i="1"/>
  <c r="HX62" i="1" s="1"/>
  <c r="MK62" i="1" s="1"/>
  <c r="QQ62" i="1" s="1"/>
  <c r="ET62" i="1"/>
  <c r="HW62" i="1" s="1"/>
  <c r="MJ62" i="1" s="1"/>
  <c r="QP62" i="1" s="1"/>
  <c r="ES62" i="1"/>
  <c r="HV62" i="1" s="1"/>
  <c r="MI62" i="1" s="1"/>
  <c r="QO62" i="1" s="1"/>
  <c r="ER62" i="1"/>
  <c r="HU62" i="1" s="1"/>
  <c r="MH62" i="1" s="1"/>
  <c r="QN62" i="1" s="1"/>
  <c r="EQ62" i="1"/>
  <c r="HT62" i="1" s="1"/>
  <c r="MG62" i="1" s="1"/>
  <c r="QM62" i="1" s="1"/>
  <c r="EP62" i="1"/>
  <c r="HS62" i="1" s="1"/>
  <c r="MF62" i="1" s="1"/>
  <c r="QL62" i="1" s="1"/>
  <c r="EO62" i="1"/>
  <c r="HR62" i="1" s="1"/>
  <c r="ME62" i="1" s="1"/>
  <c r="QK62" i="1" s="1"/>
  <c r="EN62" i="1"/>
  <c r="HQ62" i="1" s="1"/>
  <c r="FM61" i="1"/>
  <c r="IP61" i="1" s="1"/>
  <c r="NC61" i="1" s="1"/>
  <c r="RI61" i="1" s="1"/>
  <c r="FL61" i="1"/>
  <c r="IO61" i="1" s="1"/>
  <c r="NB61" i="1" s="1"/>
  <c r="RH61" i="1" s="1"/>
  <c r="FK61" i="1"/>
  <c r="IN61" i="1" s="1"/>
  <c r="NA61" i="1" s="1"/>
  <c r="RG61" i="1" s="1"/>
  <c r="FJ61" i="1"/>
  <c r="IM61" i="1" s="1"/>
  <c r="MZ61" i="1" s="1"/>
  <c r="RF61" i="1" s="1"/>
  <c r="FI61" i="1"/>
  <c r="IL61" i="1" s="1"/>
  <c r="MY61" i="1" s="1"/>
  <c r="RE61" i="1" s="1"/>
  <c r="FH61" i="1"/>
  <c r="IK61" i="1" s="1"/>
  <c r="MX61" i="1" s="1"/>
  <c r="RD61" i="1" s="1"/>
  <c r="FG61" i="1"/>
  <c r="IJ61" i="1" s="1"/>
  <c r="MW61" i="1" s="1"/>
  <c r="RC61" i="1" s="1"/>
  <c r="FF61" i="1"/>
  <c r="II61" i="1" s="1"/>
  <c r="MV61" i="1" s="1"/>
  <c r="RB61" i="1" s="1"/>
  <c r="FE61" i="1"/>
  <c r="IH61" i="1" s="1"/>
  <c r="MU61" i="1" s="1"/>
  <c r="RA61" i="1" s="1"/>
  <c r="FD61" i="1"/>
  <c r="IG61" i="1" s="1"/>
  <c r="MT61" i="1" s="1"/>
  <c r="QZ61" i="1" s="1"/>
  <c r="FC61" i="1"/>
  <c r="IF61" i="1" s="1"/>
  <c r="MS61" i="1" s="1"/>
  <c r="QY61" i="1" s="1"/>
  <c r="FB61" i="1"/>
  <c r="IE61" i="1" s="1"/>
  <c r="FA61" i="1"/>
  <c r="ID61" i="1" s="1"/>
  <c r="MQ61" i="1" s="1"/>
  <c r="QW61" i="1" s="1"/>
  <c r="EZ61" i="1"/>
  <c r="IC61" i="1" s="1"/>
  <c r="MP61" i="1" s="1"/>
  <c r="QV61" i="1" s="1"/>
  <c r="EY61" i="1"/>
  <c r="IB61" i="1" s="1"/>
  <c r="EX61" i="1"/>
  <c r="IA61" i="1" s="1"/>
  <c r="MN61" i="1" s="1"/>
  <c r="QT61" i="1" s="1"/>
  <c r="EW61" i="1"/>
  <c r="HZ61" i="1" s="1"/>
  <c r="MM61" i="1" s="1"/>
  <c r="QS61" i="1" s="1"/>
  <c r="EV61" i="1"/>
  <c r="HY61" i="1" s="1"/>
  <c r="ML61" i="1" s="1"/>
  <c r="QR61" i="1" s="1"/>
  <c r="EU61" i="1"/>
  <c r="HX61" i="1" s="1"/>
  <c r="MK61" i="1" s="1"/>
  <c r="QQ61" i="1" s="1"/>
  <c r="ET61" i="1"/>
  <c r="HW61" i="1" s="1"/>
  <c r="MJ61" i="1" s="1"/>
  <c r="QP61" i="1" s="1"/>
  <c r="ES61" i="1"/>
  <c r="HV61" i="1" s="1"/>
  <c r="MI61" i="1" s="1"/>
  <c r="QO61" i="1" s="1"/>
  <c r="ER61" i="1"/>
  <c r="HU61" i="1" s="1"/>
  <c r="MH61" i="1" s="1"/>
  <c r="QN61" i="1" s="1"/>
  <c r="EQ61" i="1"/>
  <c r="HT61" i="1" s="1"/>
  <c r="MG61" i="1" s="1"/>
  <c r="QM61" i="1" s="1"/>
  <c r="EP61" i="1"/>
  <c r="HS61" i="1" s="1"/>
  <c r="MF61" i="1" s="1"/>
  <c r="QL61" i="1" s="1"/>
  <c r="EO61" i="1"/>
  <c r="HR61" i="1" s="1"/>
  <c r="ME61" i="1" s="1"/>
  <c r="QK61" i="1" s="1"/>
  <c r="EN61" i="1"/>
  <c r="HQ61" i="1" s="1"/>
  <c r="FM60" i="1"/>
  <c r="IP60" i="1" s="1"/>
  <c r="NC60" i="1" s="1"/>
  <c r="RI60" i="1" s="1"/>
  <c r="FL60" i="1"/>
  <c r="IO60" i="1" s="1"/>
  <c r="NB60" i="1" s="1"/>
  <c r="RH60" i="1" s="1"/>
  <c r="FK60" i="1"/>
  <c r="IN60" i="1" s="1"/>
  <c r="NA60" i="1" s="1"/>
  <c r="RG60" i="1" s="1"/>
  <c r="FJ60" i="1"/>
  <c r="IM60" i="1" s="1"/>
  <c r="MZ60" i="1" s="1"/>
  <c r="RF60" i="1" s="1"/>
  <c r="FI60" i="1"/>
  <c r="IL60" i="1" s="1"/>
  <c r="MY60" i="1" s="1"/>
  <c r="RE60" i="1" s="1"/>
  <c r="FH60" i="1"/>
  <c r="IK60" i="1" s="1"/>
  <c r="MX60" i="1" s="1"/>
  <c r="RD60" i="1" s="1"/>
  <c r="FG60" i="1"/>
  <c r="IJ60" i="1" s="1"/>
  <c r="MW60" i="1" s="1"/>
  <c r="RC60" i="1" s="1"/>
  <c r="FF60" i="1"/>
  <c r="II60" i="1" s="1"/>
  <c r="MV60" i="1" s="1"/>
  <c r="RB60" i="1" s="1"/>
  <c r="FE60" i="1"/>
  <c r="IH60" i="1" s="1"/>
  <c r="MU60" i="1" s="1"/>
  <c r="RA60" i="1" s="1"/>
  <c r="FD60" i="1"/>
  <c r="IG60" i="1" s="1"/>
  <c r="MT60" i="1" s="1"/>
  <c r="QZ60" i="1" s="1"/>
  <c r="FC60" i="1"/>
  <c r="IF60" i="1" s="1"/>
  <c r="MS60" i="1" s="1"/>
  <c r="QY60" i="1" s="1"/>
  <c r="FB60" i="1"/>
  <c r="IE60" i="1" s="1"/>
  <c r="MR60" i="1" s="1"/>
  <c r="QX60" i="1" s="1"/>
  <c r="FA60" i="1"/>
  <c r="ID60" i="1" s="1"/>
  <c r="MQ60" i="1" s="1"/>
  <c r="QW60" i="1" s="1"/>
  <c r="EZ60" i="1"/>
  <c r="IC60" i="1" s="1"/>
  <c r="MP60" i="1" s="1"/>
  <c r="QV60" i="1" s="1"/>
  <c r="EY60" i="1"/>
  <c r="IB60" i="1" s="1"/>
  <c r="EX60" i="1"/>
  <c r="IA60" i="1" s="1"/>
  <c r="MN60" i="1" s="1"/>
  <c r="QT60" i="1" s="1"/>
  <c r="EW60" i="1"/>
  <c r="HZ60" i="1" s="1"/>
  <c r="MM60" i="1" s="1"/>
  <c r="QS60" i="1" s="1"/>
  <c r="EV60" i="1"/>
  <c r="HY60" i="1" s="1"/>
  <c r="ML60" i="1" s="1"/>
  <c r="QR60" i="1" s="1"/>
  <c r="EU60" i="1"/>
  <c r="HX60" i="1" s="1"/>
  <c r="MK60" i="1" s="1"/>
  <c r="QQ60" i="1" s="1"/>
  <c r="ET60" i="1"/>
  <c r="HW60" i="1" s="1"/>
  <c r="MJ60" i="1" s="1"/>
  <c r="QP60" i="1" s="1"/>
  <c r="ES60" i="1"/>
  <c r="HV60" i="1" s="1"/>
  <c r="MI60" i="1" s="1"/>
  <c r="QO60" i="1" s="1"/>
  <c r="ER60" i="1"/>
  <c r="HU60" i="1" s="1"/>
  <c r="MH60" i="1" s="1"/>
  <c r="QN60" i="1" s="1"/>
  <c r="EQ60" i="1"/>
  <c r="HT60" i="1" s="1"/>
  <c r="MG60" i="1" s="1"/>
  <c r="QM60" i="1" s="1"/>
  <c r="EP60" i="1"/>
  <c r="HS60" i="1" s="1"/>
  <c r="MF60" i="1" s="1"/>
  <c r="QL60" i="1" s="1"/>
  <c r="EO60" i="1"/>
  <c r="HR60" i="1" s="1"/>
  <c r="ME60" i="1" s="1"/>
  <c r="QK60" i="1" s="1"/>
  <c r="EN60" i="1"/>
  <c r="HQ60" i="1" s="1"/>
  <c r="FM59" i="1"/>
  <c r="IP59" i="1" s="1"/>
  <c r="FL59" i="1"/>
  <c r="IO59" i="1" s="1"/>
  <c r="NB59" i="1" s="1"/>
  <c r="RH59" i="1" s="1"/>
  <c r="FK59" i="1"/>
  <c r="IN59" i="1" s="1"/>
  <c r="NA59" i="1" s="1"/>
  <c r="RG59" i="1" s="1"/>
  <c r="FJ59" i="1"/>
  <c r="IM59" i="1" s="1"/>
  <c r="MZ59" i="1" s="1"/>
  <c r="RF59" i="1" s="1"/>
  <c r="FI59" i="1"/>
  <c r="IL59" i="1" s="1"/>
  <c r="MY59" i="1" s="1"/>
  <c r="RE59" i="1" s="1"/>
  <c r="FH59" i="1"/>
  <c r="IK59" i="1" s="1"/>
  <c r="MX59" i="1" s="1"/>
  <c r="RD59" i="1" s="1"/>
  <c r="FG59" i="1"/>
  <c r="IJ59" i="1" s="1"/>
  <c r="MW59" i="1" s="1"/>
  <c r="RC59" i="1" s="1"/>
  <c r="FF59" i="1"/>
  <c r="II59" i="1" s="1"/>
  <c r="MV59" i="1" s="1"/>
  <c r="RB59" i="1" s="1"/>
  <c r="FE59" i="1"/>
  <c r="IH59" i="1" s="1"/>
  <c r="MU59" i="1" s="1"/>
  <c r="RA59" i="1" s="1"/>
  <c r="FD59" i="1"/>
  <c r="IG59" i="1" s="1"/>
  <c r="MT59" i="1" s="1"/>
  <c r="QZ59" i="1" s="1"/>
  <c r="FC59" i="1"/>
  <c r="IF59" i="1" s="1"/>
  <c r="MS59" i="1" s="1"/>
  <c r="QY59" i="1" s="1"/>
  <c r="FB59" i="1"/>
  <c r="IE59" i="1" s="1"/>
  <c r="FA59" i="1"/>
  <c r="ID59" i="1" s="1"/>
  <c r="MQ59" i="1" s="1"/>
  <c r="QW59" i="1" s="1"/>
  <c r="EZ59" i="1"/>
  <c r="IC59" i="1" s="1"/>
  <c r="MP59" i="1" s="1"/>
  <c r="QV59" i="1" s="1"/>
  <c r="EY59" i="1"/>
  <c r="IB59" i="1" s="1"/>
  <c r="EX59" i="1"/>
  <c r="IA59" i="1" s="1"/>
  <c r="MN59" i="1" s="1"/>
  <c r="QT59" i="1" s="1"/>
  <c r="EW59" i="1"/>
  <c r="HZ59" i="1" s="1"/>
  <c r="MM59" i="1" s="1"/>
  <c r="QS59" i="1" s="1"/>
  <c r="EV59" i="1"/>
  <c r="HY59" i="1" s="1"/>
  <c r="ML59" i="1" s="1"/>
  <c r="QR59" i="1" s="1"/>
  <c r="EU59" i="1"/>
  <c r="HX59" i="1" s="1"/>
  <c r="MK59" i="1" s="1"/>
  <c r="QQ59" i="1" s="1"/>
  <c r="ET59" i="1"/>
  <c r="HW59" i="1" s="1"/>
  <c r="MJ59" i="1" s="1"/>
  <c r="QP59" i="1" s="1"/>
  <c r="ES59" i="1"/>
  <c r="HV59" i="1" s="1"/>
  <c r="MI59" i="1" s="1"/>
  <c r="QO59" i="1" s="1"/>
  <c r="ER59" i="1"/>
  <c r="HU59" i="1" s="1"/>
  <c r="MH59" i="1" s="1"/>
  <c r="QN59" i="1" s="1"/>
  <c r="EQ59" i="1"/>
  <c r="HT59" i="1" s="1"/>
  <c r="MG59" i="1" s="1"/>
  <c r="QM59" i="1" s="1"/>
  <c r="EP59" i="1"/>
  <c r="HS59" i="1" s="1"/>
  <c r="MF59" i="1" s="1"/>
  <c r="QL59" i="1" s="1"/>
  <c r="EO59" i="1"/>
  <c r="HR59" i="1" s="1"/>
  <c r="ME59" i="1" s="1"/>
  <c r="QK59" i="1" s="1"/>
  <c r="EN59" i="1"/>
  <c r="HQ59" i="1" s="1"/>
  <c r="FM58" i="1"/>
  <c r="IP58" i="1" s="1"/>
  <c r="NC58" i="1" s="1"/>
  <c r="RI58" i="1" s="1"/>
  <c r="FL58" i="1"/>
  <c r="IO58" i="1" s="1"/>
  <c r="NB58" i="1" s="1"/>
  <c r="RH58" i="1" s="1"/>
  <c r="FK58" i="1"/>
  <c r="IN58" i="1" s="1"/>
  <c r="NA58" i="1" s="1"/>
  <c r="RG58" i="1" s="1"/>
  <c r="FJ58" i="1"/>
  <c r="IM58" i="1" s="1"/>
  <c r="MZ58" i="1" s="1"/>
  <c r="RF58" i="1" s="1"/>
  <c r="FI58" i="1"/>
  <c r="IL58" i="1" s="1"/>
  <c r="MY58" i="1" s="1"/>
  <c r="RE58" i="1" s="1"/>
  <c r="FH58" i="1"/>
  <c r="IK58" i="1" s="1"/>
  <c r="MX58" i="1" s="1"/>
  <c r="RD58" i="1" s="1"/>
  <c r="FG58" i="1"/>
  <c r="IJ58" i="1" s="1"/>
  <c r="MW58" i="1" s="1"/>
  <c r="RC58" i="1" s="1"/>
  <c r="FF58" i="1"/>
  <c r="II58" i="1" s="1"/>
  <c r="MV58" i="1" s="1"/>
  <c r="RB58" i="1" s="1"/>
  <c r="FE58" i="1"/>
  <c r="IH58" i="1" s="1"/>
  <c r="MU58" i="1" s="1"/>
  <c r="RA58" i="1" s="1"/>
  <c r="FD58" i="1"/>
  <c r="IG58" i="1" s="1"/>
  <c r="MT58" i="1" s="1"/>
  <c r="QZ58" i="1" s="1"/>
  <c r="FC58" i="1"/>
  <c r="IF58" i="1" s="1"/>
  <c r="MS58" i="1" s="1"/>
  <c r="QY58" i="1" s="1"/>
  <c r="FB58" i="1"/>
  <c r="IE58" i="1" s="1"/>
  <c r="MR58" i="1" s="1"/>
  <c r="QX58" i="1" s="1"/>
  <c r="FA58" i="1"/>
  <c r="ID58" i="1" s="1"/>
  <c r="MQ58" i="1" s="1"/>
  <c r="QW58" i="1" s="1"/>
  <c r="EZ58" i="1"/>
  <c r="IC58" i="1" s="1"/>
  <c r="MP58" i="1" s="1"/>
  <c r="QV58" i="1" s="1"/>
  <c r="EY58" i="1"/>
  <c r="IB58" i="1" s="1"/>
  <c r="EX58" i="1"/>
  <c r="IA58" i="1" s="1"/>
  <c r="MN58" i="1" s="1"/>
  <c r="QT58" i="1" s="1"/>
  <c r="EW58" i="1"/>
  <c r="HZ58" i="1" s="1"/>
  <c r="MM58" i="1" s="1"/>
  <c r="QS58" i="1" s="1"/>
  <c r="EV58" i="1"/>
  <c r="HY58" i="1" s="1"/>
  <c r="ML58" i="1" s="1"/>
  <c r="QR58" i="1" s="1"/>
  <c r="EU58" i="1"/>
  <c r="HX58" i="1" s="1"/>
  <c r="MK58" i="1" s="1"/>
  <c r="QQ58" i="1" s="1"/>
  <c r="ET58" i="1"/>
  <c r="HW58" i="1" s="1"/>
  <c r="MJ58" i="1" s="1"/>
  <c r="QP58" i="1" s="1"/>
  <c r="ES58" i="1"/>
  <c r="HV58" i="1" s="1"/>
  <c r="MI58" i="1" s="1"/>
  <c r="QO58" i="1" s="1"/>
  <c r="ER58" i="1"/>
  <c r="HU58" i="1" s="1"/>
  <c r="MH58" i="1" s="1"/>
  <c r="QN58" i="1" s="1"/>
  <c r="EQ58" i="1"/>
  <c r="HT58" i="1" s="1"/>
  <c r="MG58" i="1" s="1"/>
  <c r="QM58" i="1" s="1"/>
  <c r="EP58" i="1"/>
  <c r="HS58" i="1" s="1"/>
  <c r="MF58" i="1" s="1"/>
  <c r="QL58" i="1" s="1"/>
  <c r="EO58" i="1"/>
  <c r="HR58" i="1" s="1"/>
  <c r="ME58" i="1" s="1"/>
  <c r="QK58" i="1" s="1"/>
  <c r="EN58" i="1"/>
  <c r="HQ58" i="1" s="1"/>
  <c r="FM57" i="1"/>
  <c r="IP57" i="1" s="1"/>
  <c r="FL57" i="1"/>
  <c r="IO57" i="1" s="1"/>
  <c r="NB57" i="1" s="1"/>
  <c r="RH57" i="1" s="1"/>
  <c r="FK57" i="1"/>
  <c r="IN57" i="1" s="1"/>
  <c r="NA57" i="1" s="1"/>
  <c r="RG57" i="1" s="1"/>
  <c r="FJ57" i="1"/>
  <c r="IM57" i="1" s="1"/>
  <c r="MZ57" i="1" s="1"/>
  <c r="RF57" i="1" s="1"/>
  <c r="FI57" i="1"/>
  <c r="IL57" i="1" s="1"/>
  <c r="MY57" i="1" s="1"/>
  <c r="RE57" i="1" s="1"/>
  <c r="FH57" i="1"/>
  <c r="IK57" i="1" s="1"/>
  <c r="MX57" i="1" s="1"/>
  <c r="RD57" i="1" s="1"/>
  <c r="FG57" i="1"/>
  <c r="IJ57" i="1" s="1"/>
  <c r="MW57" i="1" s="1"/>
  <c r="RC57" i="1" s="1"/>
  <c r="FF57" i="1"/>
  <c r="II57" i="1" s="1"/>
  <c r="MV57" i="1" s="1"/>
  <c r="RB57" i="1" s="1"/>
  <c r="FE57" i="1"/>
  <c r="IH57" i="1" s="1"/>
  <c r="MU57" i="1" s="1"/>
  <c r="RA57" i="1" s="1"/>
  <c r="FD57" i="1"/>
  <c r="IG57" i="1" s="1"/>
  <c r="MT57" i="1" s="1"/>
  <c r="QZ57" i="1" s="1"/>
  <c r="FC57" i="1"/>
  <c r="IF57" i="1" s="1"/>
  <c r="MS57" i="1" s="1"/>
  <c r="QY57" i="1" s="1"/>
  <c r="FB57" i="1"/>
  <c r="IE57" i="1" s="1"/>
  <c r="FA57" i="1"/>
  <c r="ID57" i="1" s="1"/>
  <c r="MQ57" i="1" s="1"/>
  <c r="QW57" i="1" s="1"/>
  <c r="EZ57" i="1"/>
  <c r="IC57" i="1" s="1"/>
  <c r="MP57" i="1" s="1"/>
  <c r="QV57" i="1" s="1"/>
  <c r="EY57" i="1"/>
  <c r="IB57" i="1" s="1"/>
  <c r="EX57" i="1"/>
  <c r="IA57" i="1" s="1"/>
  <c r="MN57" i="1" s="1"/>
  <c r="QT57" i="1" s="1"/>
  <c r="EW57" i="1"/>
  <c r="HZ57" i="1" s="1"/>
  <c r="MM57" i="1" s="1"/>
  <c r="QS57" i="1" s="1"/>
  <c r="EV57" i="1"/>
  <c r="HY57" i="1" s="1"/>
  <c r="ML57" i="1" s="1"/>
  <c r="QR57" i="1" s="1"/>
  <c r="EU57" i="1"/>
  <c r="HX57" i="1" s="1"/>
  <c r="MK57" i="1" s="1"/>
  <c r="QQ57" i="1" s="1"/>
  <c r="ET57" i="1"/>
  <c r="HW57" i="1" s="1"/>
  <c r="MJ57" i="1" s="1"/>
  <c r="QP57" i="1" s="1"/>
  <c r="ES57" i="1"/>
  <c r="HV57" i="1" s="1"/>
  <c r="MI57" i="1" s="1"/>
  <c r="QO57" i="1" s="1"/>
  <c r="ER57" i="1"/>
  <c r="HU57" i="1" s="1"/>
  <c r="MH57" i="1" s="1"/>
  <c r="QN57" i="1" s="1"/>
  <c r="EQ57" i="1"/>
  <c r="HT57" i="1" s="1"/>
  <c r="MG57" i="1" s="1"/>
  <c r="QM57" i="1" s="1"/>
  <c r="EP57" i="1"/>
  <c r="HS57" i="1" s="1"/>
  <c r="MF57" i="1" s="1"/>
  <c r="QL57" i="1" s="1"/>
  <c r="EO57" i="1"/>
  <c r="HR57" i="1" s="1"/>
  <c r="ME57" i="1" s="1"/>
  <c r="QK57" i="1" s="1"/>
  <c r="EN57" i="1"/>
  <c r="HQ57" i="1" s="1"/>
  <c r="FM56" i="1"/>
  <c r="IP56" i="1" s="1"/>
  <c r="NC56" i="1" s="1"/>
  <c r="RI56" i="1" s="1"/>
  <c r="FL56" i="1"/>
  <c r="IO56" i="1" s="1"/>
  <c r="NB56" i="1" s="1"/>
  <c r="RH56" i="1" s="1"/>
  <c r="FK56" i="1"/>
  <c r="IN56" i="1" s="1"/>
  <c r="NA56" i="1" s="1"/>
  <c r="RG56" i="1" s="1"/>
  <c r="FJ56" i="1"/>
  <c r="IM56" i="1" s="1"/>
  <c r="MZ56" i="1" s="1"/>
  <c r="RF56" i="1" s="1"/>
  <c r="FI56" i="1"/>
  <c r="IL56" i="1" s="1"/>
  <c r="MY56" i="1" s="1"/>
  <c r="RE56" i="1" s="1"/>
  <c r="FH56" i="1"/>
  <c r="IK56" i="1" s="1"/>
  <c r="MX56" i="1" s="1"/>
  <c r="RD56" i="1" s="1"/>
  <c r="FG56" i="1"/>
  <c r="IJ56" i="1" s="1"/>
  <c r="MW56" i="1" s="1"/>
  <c r="RC56" i="1" s="1"/>
  <c r="FF56" i="1"/>
  <c r="II56" i="1" s="1"/>
  <c r="MV56" i="1" s="1"/>
  <c r="RB56" i="1" s="1"/>
  <c r="FE56" i="1"/>
  <c r="IH56" i="1" s="1"/>
  <c r="MU56" i="1" s="1"/>
  <c r="RA56" i="1" s="1"/>
  <c r="FD56" i="1"/>
  <c r="IG56" i="1" s="1"/>
  <c r="MT56" i="1" s="1"/>
  <c r="QZ56" i="1" s="1"/>
  <c r="FC56" i="1"/>
  <c r="IF56" i="1" s="1"/>
  <c r="MS56" i="1" s="1"/>
  <c r="QY56" i="1" s="1"/>
  <c r="FB56" i="1"/>
  <c r="IE56" i="1" s="1"/>
  <c r="MR56" i="1" s="1"/>
  <c r="QX56" i="1" s="1"/>
  <c r="FA56" i="1"/>
  <c r="ID56" i="1" s="1"/>
  <c r="MQ56" i="1" s="1"/>
  <c r="QW56" i="1" s="1"/>
  <c r="EZ56" i="1"/>
  <c r="IC56" i="1" s="1"/>
  <c r="MP56" i="1" s="1"/>
  <c r="QV56" i="1" s="1"/>
  <c r="EY56" i="1"/>
  <c r="IB56" i="1" s="1"/>
  <c r="EX56" i="1"/>
  <c r="IA56" i="1" s="1"/>
  <c r="MN56" i="1" s="1"/>
  <c r="QT56" i="1" s="1"/>
  <c r="EW56" i="1"/>
  <c r="HZ56" i="1" s="1"/>
  <c r="MM56" i="1" s="1"/>
  <c r="QS56" i="1" s="1"/>
  <c r="EV56" i="1"/>
  <c r="HY56" i="1" s="1"/>
  <c r="ML56" i="1" s="1"/>
  <c r="QR56" i="1" s="1"/>
  <c r="EU56" i="1"/>
  <c r="HX56" i="1" s="1"/>
  <c r="MK56" i="1" s="1"/>
  <c r="QQ56" i="1" s="1"/>
  <c r="ET56" i="1"/>
  <c r="HW56" i="1" s="1"/>
  <c r="MJ56" i="1" s="1"/>
  <c r="QP56" i="1" s="1"/>
  <c r="ES56" i="1"/>
  <c r="HV56" i="1" s="1"/>
  <c r="MI56" i="1" s="1"/>
  <c r="QO56" i="1" s="1"/>
  <c r="ER56" i="1"/>
  <c r="HU56" i="1" s="1"/>
  <c r="MH56" i="1" s="1"/>
  <c r="QN56" i="1" s="1"/>
  <c r="EQ56" i="1"/>
  <c r="HT56" i="1" s="1"/>
  <c r="MG56" i="1" s="1"/>
  <c r="QM56" i="1" s="1"/>
  <c r="EP56" i="1"/>
  <c r="HS56" i="1" s="1"/>
  <c r="MF56" i="1" s="1"/>
  <c r="QL56" i="1" s="1"/>
  <c r="EO56" i="1"/>
  <c r="HR56" i="1" s="1"/>
  <c r="ME56" i="1" s="1"/>
  <c r="QK56" i="1" s="1"/>
  <c r="EN56" i="1"/>
  <c r="HQ56" i="1" s="1"/>
  <c r="FM55" i="1"/>
  <c r="IP55" i="1" s="1"/>
  <c r="FL55" i="1"/>
  <c r="IO55" i="1" s="1"/>
  <c r="NB55" i="1" s="1"/>
  <c r="RH55" i="1" s="1"/>
  <c r="FK55" i="1"/>
  <c r="IN55" i="1" s="1"/>
  <c r="NA55" i="1" s="1"/>
  <c r="RG55" i="1" s="1"/>
  <c r="FJ55" i="1"/>
  <c r="IM55" i="1" s="1"/>
  <c r="MZ55" i="1" s="1"/>
  <c r="RF55" i="1" s="1"/>
  <c r="FI55" i="1"/>
  <c r="IL55" i="1" s="1"/>
  <c r="MY55" i="1" s="1"/>
  <c r="RE55" i="1" s="1"/>
  <c r="FH55" i="1"/>
  <c r="IK55" i="1" s="1"/>
  <c r="MX55" i="1" s="1"/>
  <c r="RD55" i="1" s="1"/>
  <c r="FG55" i="1"/>
  <c r="IJ55" i="1" s="1"/>
  <c r="MW55" i="1" s="1"/>
  <c r="RC55" i="1" s="1"/>
  <c r="FF55" i="1"/>
  <c r="II55" i="1" s="1"/>
  <c r="MV55" i="1" s="1"/>
  <c r="RB55" i="1" s="1"/>
  <c r="FE55" i="1"/>
  <c r="IH55" i="1" s="1"/>
  <c r="MU55" i="1" s="1"/>
  <c r="RA55" i="1" s="1"/>
  <c r="FD55" i="1"/>
  <c r="IG55" i="1" s="1"/>
  <c r="MT55" i="1" s="1"/>
  <c r="QZ55" i="1" s="1"/>
  <c r="FC55" i="1"/>
  <c r="IF55" i="1" s="1"/>
  <c r="MS55" i="1" s="1"/>
  <c r="QY55" i="1" s="1"/>
  <c r="FB55" i="1"/>
  <c r="IE55" i="1" s="1"/>
  <c r="MR55" i="1" s="1"/>
  <c r="QX55" i="1" s="1"/>
  <c r="FA55" i="1"/>
  <c r="ID55" i="1" s="1"/>
  <c r="MQ55" i="1" s="1"/>
  <c r="QW55" i="1" s="1"/>
  <c r="EZ55" i="1"/>
  <c r="IC55" i="1" s="1"/>
  <c r="MP55" i="1" s="1"/>
  <c r="QV55" i="1" s="1"/>
  <c r="EY55" i="1"/>
  <c r="IB55" i="1" s="1"/>
  <c r="EX55" i="1"/>
  <c r="IA55" i="1" s="1"/>
  <c r="MN55" i="1" s="1"/>
  <c r="QT55" i="1" s="1"/>
  <c r="EW55" i="1"/>
  <c r="HZ55" i="1" s="1"/>
  <c r="MM55" i="1" s="1"/>
  <c r="QS55" i="1" s="1"/>
  <c r="EV55" i="1"/>
  <c r="HY55" i="1" s="1"/>
  <c r="ML55" i="1" s="1"/>
  <c r="QR55" i="1" s="1"/>
  <c r="EU55" i="1"/>
  <c r="HX55" i="1" s="1"/>
  <c r="MK55" i="1" s="1"/>
  <c r="QQ55" i="1" s="1"/>
  <c r="ET55" i="1"/>
  <c r="HW55" i="1" s="1"/>
  <c r="MJ55" i="1" s="1"/>
  <c r="QP55" i="1" s="1"/>
  <c r="ES55" i="1"/>
  <c r="HV55" i="1" s="1"/>
  <c r="MI55" i="1" s="1"/>
  <c r="QO55" i="1" s="1"/>
  <c r="ER55" i="1"/>
  <c r="HU55" i="1" s="1"/>
  <c r="MH55" i="1" s="1"/>
  <c r="QN55" i="1" s="1"/>
  <c r="EQ55" i="1"/>
  <c r="HT55" i="1" s="1"/>
  <c r="MG55" i="1" s="1"/>
  <c r="QM55" i="1" s="1"/>
  <c r="EP55" i="1"/>
  <c r="HS55" i="1" s="1"/>
  <c r="MF55" i="1" s="1"/>
  <c r="QL55" i="1" s="1"/>
  <c r="EO55" i="1"/>
  <c r="HR55" i="1" s="1"/>
  <c r="ME55" i="1" s="1"/>
  <c r="QK55" i="1" s="1"/>
  <c r="EN55" i="1"/>
  <c r="HQ55" i="1" s="1"/>
  <c r="FM54" i="1"/>
  <c r="IP54" i="1" s="1"/>
  <c r="NC54" i="1" s="1"/>
  <c r="RI54" i="1" s="1"/>
  <c r="FL54" i="1"/>
  <c r="IO54" i="1" s="1"/>
  <c r="NB54" i="1" s="1"/>
  <c r="RH54" i="1" s="1"/>
  <c r="FK54" i="1"/>
  <c r="IN54" i="1" s="1"/>
  <c r="NA54" i="1" s="1"/>
  <c r="RG54" i="1" s="1"/>
  <c r="FJ54" i="1"/>
  <c r="IM54" i="1" s="1"/>
  <c r="MZ54" i="1" s="1"/>
  <c r="RF54" i="1" s="1"/>
  <c r="FI54" i="1"/>
  <c r="IL54" i="1" s="1"/>
  <c r="MY54" i="1" s="1"/>
  <c r="RE54" i="1" s="1"/>
  <c r="FH54" i="1"/>
  <c r="IK54" i="1" s="1"/>
  <c r="MX54" i="1" s="1"/>
  <c r="RD54" i="1" s="1"/>
  <c r="FG54" i="1"/>
  <c r="IJ54" i="1" s="1"/>
  <c r="MW54" i="1" s="1"/>
  <c r="RC54" i="1" s="1"/>
  <c r="FF54" i="1"/>
  <c r="II54" i="1" s="1"/>
  <c r="MV54" i="1" s="1"/>
  <c r="RB54" i="1" s="1"/>
  <c r="FE54" i="1"/>
  <c r="IH54" i="1" s="1"/>
  <c r="MU54" i="1" s="1"/>
  <c r="RA54" i="1" s="1"/>
  <c r="FD54" i="1"/>
  <c r="IG54" i="1" s="1"/>
  <c r="MT54" i="1" s="1"/>
  <c r="QZ54" i="1" s="1"/>
  <c r="FC54" i="1"/>
  <c r="IF54" i="1" s="1"/>
  <c r="MS54" i="1" s="1"/>
  <c r="QY54" i="1" s="1"/>
  <c r="FB54" i="1"/>
  <c r="IE54" i="1" s="1"/>
  <c r="MR54" i="1" s="1"/>
  <c r="QX54" i="1" s="1"/>
  <c r="FA54" i="1"/>
  <c r="ID54" i="1" s="1"/>
  <c r="MQ54" i="1" s="1"/>
  <c r="QW54" i="1" s="1"/>
  <c r="EZ54" i="1"/>
  <c r="IC54" i="1" s="1"/>
  <c r="MP54" i="1" s="1"/>
  <c r="QV54" i="1" s="1"/>
  <c r="EY54" i="1"/>
  <c r="IB54" i="1" s="1"/>
  <c r="EX54" i="1"/>
  <c r="IA54" i="1" s="1"/>
  <c r="MN54" i="1" s="1"/>
  <c r="QT54" i="1" s="1"/>
  <c r="EW54" i="1"/>
  <c r="HZ54" i="1" s="1"/>
  <c r="MM54" i="1" s="1"/>
  <c r="QS54" i="1" s="1"/>
  <c r="EV54" i="1"/>
  <c r="HY54" i="1" s="1"/>
  <c r="ML54" i="1" s="1"/>
  <c r="QR54" i="1" s="1"/>
  <c r="EU54" i="1"/>
  <c r="HX54" i="1" s="1"/>
  <c r="MK54" i="1" s="1"/>
  <c r="QQ54" i="1" s="1"/>
  <c r="ET54" i="1"/>
  <c r="HW54" i="1" s="1"/>
  <c r="MJ54" i="1" s="1"/>
  <c r="QP54" i="1" s="1"/>
  <c r="ES54" i="1"/>
  <c r="HV54" i="1" s="1"/>
  <c r="MI54" i="1" s="1"/>
  <c r="QO54" i="1" s="1"/>
  <c r="ER54" i="1"/>
  <c r="HU54" i="1" s="1"/>
  <c r="MH54" i="1" s="1"/>
  <c r="QN54" i="1" s="1"/>
  <c r="EQ54" i="1"/>
  <c r="HT54" i="1" s="1"/>
  <c r="MG54" i="1" s="1"/>
  <c r="QM54" i="1" s="1"/>
  <c r="EP54" i="1"/>
  <c r="HS54" i="1" s="1"/>
  <c r="MF54" i="1" s="1"/>
  <c r="QL54" i="1" s="1"/>
  <c r="EO54" i="1"/>
  <c r="HR54" i="1" s="1"/>
  <c r="ME54" i="1" s="1"/>
  <c r="QK54" i="1" s="1"/>
  <c r="EN54" i="1"/>
  <c r="HQ54" i="1" s="1"/>
  <c r="FM53" i="1"/>
  <c r="IP53" i="1" s="1"/>
  <c r="FL53" i="1"/>
  <c r="IO53" i="1" s="1"/>
  <c r="NB53" i="1" s="1"/>
  <c r="RH53" i="1" s="1"/>
  <c r="FK53" i="1"/>
  <c r="IN53" i="1" s="1"/>
  <c r="NA53" i="1" s="1"/>
  <c r="RG53" i="1" s="1"/>
  <c r="FJ53" i="1"/>
  <c r="IM53" i="1" s="1"/>
  <c r="MZ53" i="1" s="1"/>
  <c r="RF53" i="1" s="1"/>
  <c r="FI53" i="1"/>
  <c r="IL53" i="1" s="1"/>
  <c r="MY53" i="1" s="1"/>
  <c r="RE53" i="1" s="1"/>
  <c r="FH53" i="1"/>
  <c r="IK53" i="1" s="1"/>
  <c r="MX53" i="1" s="1"/>
  <c r="RD53" i="1" s="1"/>
  <c r="FG53" i="1"/>
  <c r="IJ53" i="1" s="1"/>
  <c r="MW53" i="1" s="1"/>
  <c r="RC53" i="1" s="1"/>
  <c r="FF53" i="1"/>
  <c r="II53" i="1" s="1"/>
  <c r="MV53" i="1" s="1"/>
  <c r="RB53" i="1" s="1"/>
  <c r="FE53" i="1"/>
  <c r="IH53" i="1" s="1"/>
  <c r="MU53" i="1" s="1"/>
  <c r="RA53" i="1" s="1"/>
  <c r="FD53" i="1"/>
  <c r="IG53" i="1" s="1"/>
  <c r="MT53" i="1" s="1"/>
  <c r="QZ53" i="1" s="1"/>
  <c r="FC53" i="1"/>
  <c r="IF53" i="1" s="1"/>
  <c r="MS53" i="1" s="1"/>
  <c r="QY53" i="1" s="1"/>
  <c r="FB53" i="1"/>
  <c r="IE53" i="1" s="1"/>
  <c r="MR53" i="1" s="1"/>
  <c r="QX53" i="1" s="1"/>
  <c r="FA53" i="1"/>
  <c r="ID53" i="1" s="1"/>
  <c r="MQ53" i="1" s="1"/>
  <c r="QW53" i="1" s="1"/>
  <c r="EZ53" i="1"/>
  <c r="IC53" i="1" s="1"/>
  <c r="MP53" i="1" s="1"/>
  <c r="QV53" i="1" s="1"/>
  <c r="EY53" i="1"/>
  <c r="IB53" i="1" s="1"/>
  <c r="EX53" i="1"/>
  <c r="IA53" i="1" s="1"/>
  <c r="MN53" i="1" s="1"/>
  <c r="QT53" i="1" s="1"/>
  <c r="EW53" i="1"/>
  <c r="HZ53" i="1" s="1"/>
  <c r="MM53" i="1" s="1"/>
  <c r="QS53" i="1" s="1"/>
  <c r="EV53" i="1"/>
  <c r="HY53" i="1" s="1"/>
  <c r="ML53" i="1" s="1"/>
  <c r="QR53" i="1" s="1"/>
  <c r="EU53" i="1"/>
  <c r="HX53" i="1" s="1"/>
  <c r="MK53" i="1" s="1"/>
  <c r="QQ53" i="1" s="1"/>
  <c r="ET53" i="1"/>
  <c r="HW53" i="1" s="1"/>
  <c r="MJ53" i="1" s="1"/>
  <c r="QP53" i="1" s="1"/>
  <c r="ES53" i="1"/>
  <c r="HV53" i="1" s="1"/>
  <c r="MI53" i="1" s="1"/>
  <c r="QO53" i="1" s="1"/>
  <c r="ER53" i="1"/>
  <c r="HU53" i="1" s="1"/>
  <c r="MH53" i="1" s="1"/>
  <c r="QN53" i="1" s="1"/>
  <c r="EQ53" i="1"/>
  <c r="HT53" i="1" s="1"/>
  <c r="MG53" i="1" s="1"/>
  <c r="QM53" i="1" s="1"/>
  <c r="EP53" i="1"/>
  <c r="HS53" i="1" s="1"/>
  <c r="MF53" i="1" s="1"/>
  <c r="QL53" i="1" s="1"/>
  <c r="EO53" i="1"/>
  <c r="HR53" i="1" s="1"/>
  <c r="ME53" i="1" s="1"/>
  <c r="QK53" i="1" s="1"/>
  <c r="EN53" i="1"/>
  <c r="HQ53" i="1" s="1"/>
  <c r="FM52" i="1"/>
  <c r="IP52" i="1" s="1"/>
  <c r="NC52" i="1" s="1"/>
  <c r="RI52" i="1" s="1"/>
  <c r="FL52" i="1"/>
  <c r="IO52" i="1" s="1"/>
  <c r="NB52" i="1" s="1"/>
  <c r="RH52" i="1" s="1"/>
  <c r="FK52" i="1"/>
  <c r="IN52" i="1" s="1"/>
  <c r="NA52" i="1" s="1"/>
  <c r="RG52" i="1" s="1"/>
  <c r="FJ52" i="1"/>
  <c r="IM52" i="1" s="1"/>
  <c r="MZ52" i="1" s="1"/>
  <c r="RF52" i="1" s="1"/>
  <c r="FI52" i="1"/>
  <c r="IL52" i="1" s="1"/>
  <c r="MY52" i="1" s="1"/>
  <c r="RE52" i="1" s="1"/>
  <c r="FH52" i="1"/>
  <c r="IK52" i="1" s="1"/>
  <c r="MX52" i="1" s="1"/>
  <c r="RD52" i="1" s="1"/>
  <c r="FG52" i="1"/>
  <c r="IJ52" i="1" s="1"/>
  <c r="MW52" i="1" s="1"/>
  <c r="RC52" i="1" s="1"/>
  <c r="FF52" i="1"/>
  <c r="II52" i="1" s="1"/>
  <c r="MV52" i="1" s="1"/>
  <c r="RB52" i="1" s="1"/>
  <c r="FE52" i="1"/>
  <c r="IH52" i="1" s="1"/>
  <c r="MU52" i="1" s="1"/>
  <c r="RA52" i="1" s="1"/>
  <c r="FD52" i="1"/>
  <c r="IG52" i="1" s="1"/>
  <c r="MT52" i="1" s="1"/>
  <c r="QZ52" i="1" s="1"/>
  <c r="FC52" i="1"/>
  <c r="IF52" i="1" s="1"/>
  <c r="MS52" i="1" s="1"/>
  <c r="QY52" i="1" s="1"/>
  <c r="FB52" i="1"/>
  <c r="IE52" i="1" s="1"/>
  <c r="MR52" i="1" s="1"/>
  <c r="QX52" i="1" s="1"/>
  <c r="FA52" i="1"/>
  <c r="ID52" i="1" s="1"/>
  <c r="MQ52" i="1" s="1"/>
  <c r="QW52" i="1" s="1"/>
  <c r="EZ52" i="1"/>
  <c r="IC52" i="1" s="1"/>
  <c r="MP52" i="1" s="1"/>
  <c r="QV52" i="1" s="1"/>
  <c r="EY52" i="1"/>
  <c r="IB52" i="1" s="1"/>
  <c r="EX52" i="1"/>
  <c r="IA52" i="1" s="1"/>
  <c r="MN52" i="1" s="1"/>
  <c r="QT52" i="1" s="1"/>
  <c r="EW52" i="1"/>
  <c r="HZ52" i="1" s="1"/>
  <c r="MM52" i="1" s="1"/>
  <c r="QS52" i="1" s="1"/>
  <c r="EV52" i="1"/>
  <c r="HY52" i="1" s="1"/>
  <c r="ML52" i="1" s="1"/>
  <c r="QR52" i="1" s="1"/>
  <c r="EU52" i="1"/>
  <c r="HX52" i="1" s="1"/>
  <c r="MK52" i="1" s="1"/>
  <c r="QQ52" i="1" s="1"/>
  <c r="ET52" i="1"/>
  <c r="HW52" i="1" s="1"/>
  <c r="MJ52" i="1" s="1"/>
  <c r="QP52" i="1" s="1"/>
  <c r="ES52" i="1"/>
  <c r="HV52" i="1" s="1"/>
  <c r="MI52" i="1" s="1"/>
  <c r="QO52" i="1" s="1"/>
  <c r="ER52" i="1"/>
  <c r="HU52" i="1" s="1"/>
  <c r="MH52" i="1" s="1"/>
  <c r="QN52" i="1" s="1"/>
  <c r="EQ52" i="1"/>
  <c r="HT52" i="1" s="1"/>
  <c r="MG52" i="1" s="1"/>
  <c r="QM52" i="1" s="1"/>
  <c r="EP52" i="1"/>
  <c r="HS52" i="1" s="1"/>
  <c r="MF52" i="1" s="1"/>
  <c r="QL52" i="1" s="1"/>
  <c r="EO52" i="1"/>
  <c r="HR52" i="1" s="1"/>
  <c r="ME52" i="1" s="1"/>
  <c r="QK52" i="1" s="1"/>
  <c r="EN52" i="1"/>
  <c r="HQ52" i="1" s="1"/>
  <c r="FM51" i="1"/>
  <c r="IP51" i="1" s="1"/>
  <c r="NC51" i="1" s="1"/>
  <c r="RI51" i="1" s="1"/>
  <c r="FL51" i="1"/>
  <c r="IO51" i="1" s="1"/>
  <c r="NB51" i="1" s="1"/>
  <c r="RH51" i="1" s="1"/>
  <c r="FK51" i="1"/>
  <c r="IN51" i="1" s="1"/>
  <c r="NA51" i="1" s="1"/>
  <c r="RG51" i="1" s="1"/>
  <c r="FJ51" i="1"/>
  <c r="IM51" i="1" s="1"/>
  <c r="MZ51" i="1" s="1"/>
  <c r="RF51" i="1" s="1"/>
  <c r="FI51" i="1"/>
  <c r="IL51" i="1" s="1"/>
  <c r="MY51" i="1" s="1"/>
  <c r="RE51" i="1" s="1"/>
  <c r="FH51" i="1"/>
  <c r="IK51" i="1" s="1"/>
  <c r="MX51" i="1" s="1"/>
  <c r="RD51" i="1" s="1"/>
  <c r="FG51" i="1"/>
  <c r="IJ51" i="1" s="1"/>
  <c r="MW51" i="1" s="1"/>
  <c r="RC51" i="1" s="1"/>
  <c r="FF51" i="1"/>
  <c r="II51" i="1" s="1"/>
  <c r="MV51" i="1" s="1"/>
  <c r="RB51" i="1" s="1"/>
  <c r="FE51" i="1"/>
  <c r="IH51" i="1" s="1"/>
  <c r="MU51" i="1" s="1"/>
  <c r="RA51" i="1" s="1"/>
  <c r="FD51" i="1"/>
  <c r="IG51" i="1" s="1"/>
  <c r="MT51" i="1" s="1"/>
  <c r="QZ51" i="1" s="1"/>
  <c r="FC51" i="1"/>
  <c r="IF51" i="1" s="1"/>
  <c r="MS51" i="1" s="1"/>
  <c r="QY51" i="1" s="1"/>
  <c r="FB51" i="1"/>
  <c r="IE51" i="1" s="1"/>
  <c r="MR51" i="1" s="1"/>
  <c r="QX51" i="1" s="1"/>
  <c r="FA51" i="1"/>
  <c r="ID51" i="1" s="1"/>
  <c r="MQ51" i="1" s="1"/>
  <c r="QW51" i="1" s="1"/>
  <c r="EZ51" i="1"/>
  <c r="IC51" i="1" s="1"/>
  <c r="MP51" i="1" s="1"/>
  <c r="QV51" i="1" s="1"/>
  <c r="EY51" i="1"/>
  <c r="IB51" i="1" s="1"/>
  <c r="EX51" i="1"/>
  <c r="IA51" i="1" s="1"/>
  <c r="MN51" i="1" s="1"/>
  <c r="QT51" i="1" s="1"/>
  <c r="EW51" i="1"/>
  <c r="HZ51" i="1" s="1"/>
  <c r="MM51" i="1" s="1"/>
  <c r="QS51" i="1" s="1"/>
  <c r="EV51" i="1"/>
  <c r="HY51" i="1" s="1"/>
  <c r="ML51" i="1" s="1"/>
  <c r="QR51" i="1" s="1"/>
  <c r="EU51" i="1"/>
  <c r="HX51" i="1" s="1"/>
  <c r="MK51" i="1" s="1"/>
  <c r="QQ51" i="1" s="1"/>
  <c r="ET51" i="1"/>
  <c r="HW51" i="1" s="1"/>
  <c r="MJ51" i="1" s="1"/>
  <c r="QP51" i="1" s="1"/>
  <c r="ES51" i="1"/>
  <c r="HV51" i="1" s="1"/>
  <c r="MI51" i="1" s="1"/>
  <c r="QO51" i="1" s="1"/>
  <c r="ER51" i="1"/>
  <c r="HU51" i="1" s="1"/>
  <c r="MH51" i="1" s="1"/>
  <c r="QN51" i="1" s="1"/>
  <c r="EQ51" i="1"/>
  <c r="HT51" i="1" s="1"/>
  <c r="MG51" i="1" s="1"/>
  <c r="QM51" i="1" s="1"/>
  <c r="EP51" i="1"/>
  <c r="HS51" i="1" s="1"/>
  <c r="MF51" i="1" s="1"/>
  <c r="QL51" i="1" s="1"/>
  <c r="EO51" i="1"/>
  <c r="HR51" i="1" s="1"/>
  <c r="ME51" i="1" s="1"/>
  <c r="QK51" i="1" s="1"/>
  <c r="EN51" i="1"/>
  <c r="HQ51" i="1" s="1"/>
  <c r="FM50" i="1"/>
  <c r="IP50" i="1" s="1"/>
  <c r="NC50" i="1" s="1"/>
  <c r="RI50" i="1" s="1"/>
  <c r="FL50" i="1"/>
  <c r="IO50" i="1" s="1"/>
  <c r="NB50" i="1" s="1"/>
  <c r="RH50" i="1" s="1"/>
  <c r="FK50" i="1"/>
  <c r="IN50" i="1" s="1"/>
  <c r="NA50" i="1" s="1"/>
  <c r="RG50" i="1" s="1"/>
  <c r="FJ50" i="1"/>
  <c r="IM50" i="1" s="1"/>
  <c r="MZ50" i="1" s="1"/>
  <c r="RF50" i="1" s="1"/>
  <c r="FI50" i="1"/>
  <c r="IL50" i="1" s="1"/>
  <c r="MY50" i="1" s="1"/>
  <c r="RE50" i="1" s="1"/>
  <c r="FH50" i="1"/>
  <c r="IK50" i="1" s="1"/>
  <c r="MX50" i="1" s="1"/>
  <c r="RD50" i="1" s="1"/>
  <c r="FG50" i="1"/>
  <c r="IJ50" i="1" s="1"/>
  <c r="MW50" i="1" s="1"/>
  <c r="RC50" i="1" s="1"/>
  <c r="FF50" i="1"/>
  <c r="II50" i="1" s="1"/>
  <c r="MV50" i="1" s="1"/>
  <c r="RB50" i="1" s="1"/>
  <c r="FE50" i="1"/>
  <c r="IH50" i="1" s="1"/>
  <c r="MU50" i="1" s="1"/>
  <c r="RA50" i="1" s="1"/>
  <c r="FD50" i="1"/>
  <c r="IG50" i="1" s="1"/>
  <c r="MT50" i="1" s="1"/>
  <c r="QZ50" i="1" s="1"/>
  <c r="FC50" i="1"/>
  <c r="IF50" i="1" s="1"/>
  <c r="MS50" i="1" s="1"/>
  <c r="QY50" i="1" s="1"/>
  <c r="FB50" i="1"/>
  <c r="IE50" i="1" s="1"/>
  <c r="MR50" i="1" s="1"/>
  <c r="QX50" i="1" s="1"/>
  <c r="FA50" i="1"/>
  <c r="ID50" i="1" s="1"/>
  <c r="MQ50" i="1" s="1"/>
  <c r="QW50" i="1" s="1"/>
  <c r="EZ50" i="1"/>
  <c r="IC50" i="1" s="1"/>
  <c r="MP50" i="1" s="1"/>
  <c r="QV50" i="1" s="1"/>
  <c r="EY50" i="1"/>
  <c r="IB50" i="1" s="1"/>
  <c r="EX50" i="1"/>
  <c r="IA50" i="1" s="1"/>
  <c r="MN50" i="1" s="1"/>
  <c r="QT50" i="1" s="1"/>
  <c r="EW50" i="1"/>
  <c r="HZ50" i="1" s="1"/>
  <c r="MM50" i="1" s="1"/>
  <c r="QS50" i="1" s="1"/>
  <c r="EV50" i="1"/>
  <c r="HY50" i="1" s="1"/>
  <c r="ML50" i="1" s="1"/>
  <c r="QR50" i="1" s="1"/>
  <c r="EU50" i="1"/>
  <c r="HX50" i="1" s="1"/>
  <c r="MK50" i="1" s="1"/>
  <c r="QQ50" i="1" s="1"/>
  <c r="ET50" i="1"/>
  <c r="HW50" i="1" s="1"/>
  <c r="MJ50" i="1" s="1"/>
  <c r="QP50" i="1" s="1"/>
  <c r="ES50" i="1"/>
  <c r="HV50" i="1" s="1"/>
  <c r="MI50" i="1" s="1"/>
  <c r="QO50" i="1" s="1"/>
  <c r="ER50" i="1"/>
  <c r="HU50" i="1" s="1"/>
  <c r="MH50" i="1" s="1"/>
  <c r="QN50" i="1" s="1"/>
  <c r="EQ50" i="1"/>
  <c r="HT50" i="1" s="1"/>
  <c r="MG50" i="1" s="1"/>
  <c r="QM50" i="1" s="1"/>
  <c r="EP50" i="1"/>
  <c r="HS50" i="1" s="1"/>
  <c r="MF50" i="1" s="1"/>
  <c r="QL50" i="1" s="1"/>
  <c r="EO50" i="1"/>
  <c r="HR50" i="1" s="1"/>
  <c r="ME50" i="1" s="1"/>
  <c r="QK50" i="1" s="1"/>
  <c r="EN50" i="1"/>
  <c r="HQ50" i="1" s="1"/>
  <c r="FM49" i="1"/>
  <c r="IP49" i="1" s="1"/>
  <c r="FL49" i="1"/>
  <c r="IO49" i="1" s="1"/>
  <c r="NB49" i="1" s="1"/>
  <c r="RH49" i="1" s="1"/>
  <c r="FK49" i="1"/>
  <c r="IN49" i="1" s="1"/>
  <c r="NA49" i="1" s="1"/>
  <c r="RG49" i="1" s="1"/>
  <c r="FJ49" i="1"/>
  <c r="IM49" i="1" s="1"/>
  <c r="MZ49" i="1" s="1"/>
  <c r="RF49" i="1" s="1"/>
  <c r="FI49" i="1"/>
  <c r="IL49" i="1" s="1"/>
  <c r="MY49" i="1" s="1"/>
  <c r="RE49" i="1" s="1"/>
  <c r="FH49" i="1"/>
  <c r="IK49" i="1" s="1"/>
  <c r="MX49" i="1" s="1"/>
  <c r="RD49" i="1" s="1"/>
  <c r="FG49" i="1"/>
  <c r="IJ49" i="1" s="1"/>
  <c r="MW49" i="1" s="1"/>
  <c r="RC49" i="1" s="1"/>
  <c r="FF49" i="1"/>
  <c r="II49" i="1" s="1"/>
  <c r="MV49" i="1" s="1"/>
  <c r="RB49" i="1" s="1"/>
  <c r="FE49" i="1"/>
  <c r="IH49" i="1" s="1"/>
  <c r="MU49" i="1" s="1"/>
  <c r="RA49" i="1" s="1"/>
  <c r="FD49" i="1"/>
  <c r="IG49" i="1" s="1"/>
  <c r="MT49" i="1" s="1"/>
  <c r="QZ49" i="1" s="1"/>
  <c r="FC49" i="1"/>
  <c r="IF49" i="1" s="1"/>
  <c r="MS49" i="1" s="1"/>
  <c r="QY49" i="1" s="1"/>
  <c r="FB49" i="1"/>
  <c r="IE49" i="1" s="1"/>
  <c r="FA49" i="1"/>
  <c r="ID49" i="1" s="1"/>
  <c r="MQ49" i="1" s="1"/>
  <c r="QW49" i="1" s="1"/>
  <c r="EZ49" i="1"/>
  <c r="IC49" i="1" s="1"/>
  <c r="MP49" i="1" s="1"/>
  <c r="QV49" i="1" s="1"/>
  <c r="EY49" i="1"/>
  <c r="IB49" i="1" s="1"/>
  <c r="EX49" i="1"/>
  <c r="IA49" i="1" s="1"/>
  <c r="MN49" i="1" s="1"/>
  <c r="QT49" i="1" s="1"/>
  <c r="EW49" i="1"/>
  <c r="HZ49" i="1" s="1"/>
  <c r="MM49" i="1" s="1"/>
  <c r="QS49" i="1" s="1"/>
  <c r="EV49" i="1"/>
  <c r="HY49" i="1" s="1"/>
  <c r="ML49" i="1" s="1"/>
  <c r="QR49" i="1" s="1"/>
  <c r="EU49" i="1"/>
  <c r="HX49" i="1" s="1"/>
  <c r="MK49" i="1" s="1"/>
  <c r="QQ49" i="1" s="1"/>
  <c r="ET49" i="1"/>
  <c r="HW49" i="1" s="1"/>
  <c r="MJ49" i="1" s="1"/>
  <c r="QP49" i="1" s="1"/>
  <c r="ES49" i="1"/>
  <c r="HV49" i="1" s="1"/>
  <c r="MI49" i="1" s="1"/>
  <c r="QO49" i="1" s="1"/>
  <c r="ER49" i="1"/>
  <c r="HU49" i="1" s="1"/>
  <c r="MH49" i="1" s="1"/>
  <c r="QN49" i="1" s="1"/>
  <c r="EQ49" i="1"/>
  <c r="HT49" i="1" s="1"/>
  <c r="MG49" i="1" s="1"/>
  <c r="QM49" i="1" s="1"/>
  <c r="EP49" i="1"/>
  <c r="HS49" i="1" s="1"/>
  <c r="MF49" i="1" s="1"/>
  <c r="QL49" i="1" s="1"/>
  <c r="EO49" i="1"/>
  <c r="HR49" i="1" s="1"/>
  <c r="ME49" i="1" s="1"/>
  <c r="QK49" i="1" s="1"/>
  <c r="EN49" i="1"/>
  <c r="HQ49" i="1" s="1"/>
  <c r="FM48" i="1"/>
  <c r="IP48" i="1" s="1"/>
  <c r="NC48" i="1" s="1"/>
  <c r="RI48" i="1" s="1"/>
  <c r="FL48" i="1"/>
  <c r="IO48" i="1" s="1"/>
  <c r="NB48" i="1" s="1"/>
  <c r="RH48" i="1" s="1"/>
  <c r="FK48" i="1"/>
  <c r="IN48" i="1" s="1"/>
  <c r="NA48" i="1" s="1"/>
  <c r="RG48" i="1" s="1"/>
  <c r="FJ48" i="1"/>
  <c r="IM48" i="1" s="1"/>
  <c r="MZ48" i="1" s="1"/>
  <c r="RF48" i="1" s="1"/>
  <c r="FI48" i="1"/>
  <c r="IL48" i="1" s="1"/>
  <c r="MY48" i="1" s="1"/>
  <c r="RE48" i="1" s="1"/>
  <c r="FH48" i="1"/>
  <c r="IK48" i="1" s="1"/>
  <c r="MX48" i="1" s="1"/>
  <c r="RD48" i="1" s="1"/>
  <c r="FG48" i="1"/>
  <c r="IJ48" i="1" s="1"/>
  <c r="MW48" i="1" s="1"/>
  <c r="RC48" i="1" s="1"/>
  <c r="FF48" i="1"/>
  <c r="II48" i="1" s="1"/>
  <c r="MV48" i="1" s="1"/>
  <c r="RB48" i="1" s="1"/>
  <c r="FE48" i="1"/>
  <c r="IH48" i="1" s="1"/>
  <c r="MU48" i="1" s="1"/>
  <c r="RA48" i="1" s="1"/>
  <c r="FD48" i="1"/>
  <c r="IG48" i="1" s="1"/>
  <c r="MT48" i="1" s="1"/>
  <c r="QZ48" i="1" s="1"/>
  <c r="FC48" i="1"/>
  <c r="IF48" i="1" s="1"/>
  <c r="MS48" i="1" s="1"/>
  <c r="QY48" i="1" s="1"/>
  <c r="FB48" i="1"/>
  <c r="IE48" i="1" s="1"/>
  <c r="MR48" i="1" s="1"/>
  <c r="QX48" i="1" s="1"/>
  <c r="FA48" i="1"/>
  <c r="ID48" i="1" s="1"/>
  <c r="MQ48" i="1" s="1"/>
  <c r="QW48" i="1" s="1"/>
  <c r="EZ48" i="1"/>
  <c r="IC48" i="1" s="1"/>
  <c r="MP48" i="1" s="1"/>
  <c r="QV48" i="1" s="1"/>
  <c r="EY48" i="1"/>
  <c r="IB48" i="1" s="1"/>
  <c r="EX48" i="1"/>
  <c r="IA48" i="1" s="1"/>
  <c r="MN48" i="1" s="1"/>
  <c r="QT48" i="1" s="1"/>
  <c r="EW48" i="1"/>
  <c r="HZ48" i="1" s="1"/>
  <c r="MM48" i="1" s="1"/>
  <c r="QS48" i="1" s="1"/>
  <c r="EV48" i="1"/>
  <c r="HY48" i="1" s="1"/>
  <c r="ML48" i="1" s="1"/>
  <c r="QR48" i="1" s="1"/>
  <c r="EU48" i="1"/>
  <c r="HX48" i="1" s="1"/>
  <c r="MK48" i="1" s="1"/>
  <c r="QQ48" i="1" s="1"/>
  <c r="ET48" i="1"/>
  <c r="HW48" i="1" s="1"/>
  <c r="MJ48" i="1" s="1"/>
  <c r="QP48" i="1" s="1"/>
  <c r="ES48" i="1"/>
  <c r="HV48" i="1" s="1"/>
  <c r="MI48" i="1" s="1"/>
  <c r="QO48" i="1" s="1"/>
  <c r="ER48" i="1"/>
  <c r="HU48" i="1" s="1"/>
  <c r="MH48" i="1" s="1"/>
  <c r="QN48" i="1" s="1"/>
  <c r="EQ48" i="1"/>
  <c r="HT48" i="1" s="1"/>
  <c r="MG48" i="1" s="1"/>
  <c r="QM48" i="1" s="1"/>
  <c r="EP48" i="1"/>
  <c r="HS48" i="1" s="1"/>
  <c r="MF48" i="1" s="1"/>
  <c r="QL48" i="1" s="1"/>
  <c r="EO48" i="1"/>
  <c r="HR48" i="1" s="1"/>
  <c r="ME48" i="1" s="1"/>
  <c r="QK48" i="1" s="1"/>
  <c r="EN48" i="1"/>
  <c r="HQ48" i="1" s="1"/>
  <c r="FM47" i="1"/>
  <c r="IP47" i="1" s="1"/>
  <c r="NC47" i="1" s="1"/>
  <c r="RI47" i="1" s="1"/>
  <c r="FL47" i="1"/>
  <c r="IO47" i="1" s="1"/>
  <c r="NB47" i="1" s="1"/>
  <c r="RH47" i="1" s="1"/>
  <c r="FK47" i="1"/>
  <c r="IN47" i="1" s="1"/>
  <c r="NA47" i="1" s="1"/>
  <c r="RG47" i="1" s="1"/>
  <c r="FJ47" i="1"/>
  <c r="IM47" i="1" s="1"/>
  <c r="MZ47" i="1" s="1"/>
  <c r="RF47" i="1" s="1"/>
  <c r="FI47" i="1"/>
  <c r="IL47" i="1" s="1"/>
  <c r="MY47" i="1" s="1"/>
  <c r="RE47" i="1" s="1"/>
  <c r="FH47" i="1"/>
  <c r="IK47" i="1" s="1"/>
  <c r="MX47" i="1" s="1"/>
  <c r="RD47" i="1" s="1"/>
  <c r="FG47" i="1"/>
  <c r="IJ47" i="1" s="1"/>
  <c r="MW47" i="1" s="1"/>
  <c r="RC47" i="1" s="1"/>
  <c r="FF47" i="1"/>
  <c r="II47" i="1" s="1"/>
  <c r="MV47" i="1" s="1"/>
  <c r="RB47" i="1" s="1"/>
  <c r="FE47" i="1"/>
  <c r="IH47" i="1" s="1"/>
  <c r="MU47" i="1" s="1"/>
  <c r="RA47" i="1" s="1"/>
  <c r="FD47" i="1"/>
  <c r="IG47" i="1" s="1"/>
  <c r="MT47" i="1" s="1"/>
  <c r="QZ47" i="1" s="1"/>
  <c r="FC47" i="1"/>
  <c r="IF47" i="1" s="1"/>
  <c r="MS47" i="1" s="1"/>
  <c r="QY47" i="1" s="1"/>
  <c r="FB47" i="1"/>
  <c r="IE47" i="1" s="1"/>
  <c r="FA47" i="1"/>
  <c r="ID47" i="1" s="1"/>
  <c r="MQ47" i="1" s="1"/>
  <c r="QW47" i="1" s="1"/>
  <c r="EZ47" i="1"/>
  <c r="IC47" i="1" s="1"/>
  <c r="MP47" i="1" s="1"/>
  <c r="QV47" i="1" s="1"/>
  <c r="EY47" i="1"/>
  <c r="IB47" i="1" s="1"/>
  <c r="EX47" i="1"/>
  <c r="IA47" i="1" s="1"/>
  <c r="MN47" i="1" s="1"/>
  <c r="QT47" i="1" s="1"/>
  <c r="EW47" i="1"/>
  <c r="HZ47" i="1" s="1"/>
  <c r="MM47" i="1" s="1"/>
  <c r="QS47" i="1" s="1"/>
  <c r="EV47" i="1"/>
  <c r="HY47" i="1" s="1"/>
  <c r="ML47" i="1" s="1"/>
  <c r="QR47" i="1" s="1"/>
  <c r="EU47" i="1"/>
  <c r="HX47" i="1" s="1"/>
  <c r="MK47" i="1" s="1"/>
  <c r="QQ47" i="1" s="1"/>
  <c r="ET47" i="1"/>
  <c r="HW47" i="1" s="1"/>
  <c r="MJ47" i="1" s="1"/>
  <c r="QP47" i="1" s="1"/>
  <c r="ES47" i="1"/>
  <c r="HV47" i="1" s="1"/>
  <c r="MI47" i="1" s="1"/>
  <c r="QO47" i="1" s="1"/>
  <c r="ER47" i="1"/>
  <c r="HU47" i="1" s="1"/>
  <c r="MH47" i="1" s="1"/>
  <c r="QN47" i="1" s="1"/>
  <c r="EQ47" i="1"/>
  <c r="HT47" i="1" s="1"/>
  <c r="MG47" i="1" s="1"/>
  <c r="QM47" i="1" s="1"/>
  <c r="EP47" i="1"/>
  <c r="HS47" i="1" s="1"/>
  <c r="MF47" i="1" s="1"/>
  <c r="QL47" i="1" s="1"/>
  <c r="EO47" i="1"/>
  <c r="HR47" i="1" s="1"/>
  <c r="ME47" i="1" s="1"/>
  <c r="QK47" i="1" s="1"/>
  <c r="EN47" i="1"/>
  <c r="HQ47" i="1" s="1"/>
  <c r="FM46" i="1"/>
  <c r="IP46" i="1" s="1"/>
  <c r="FL46" i="1"/>
  <c r="IO46" i="1" s="1"/>
  <c r="NB46" i="1" s="1"/>
  <c r="RH46" i="1" s="1"/>
  <c r="FK46" i="1"/>
  <c r="IN46" i="1" s="1"/>
  <c r="NA46" i="1" s="1"/>
  <c r="RG46" i="1" s="1"/>
  <c r="FJ46" i="1"/>
  <c r="IM46" i="1" s="1"/>
  <c r="MZ46" i="1" s="1"/>
  <c r="RF46" i="1" s="1"/>
  <c r="FI46" i="1"/>
  <c r="IL46" i="1" s="1"/>
  <c r="MY46" i="1" s="1"/>
  <c r="RE46" i="1" s="1"/>
  <c r="FH46" i="1"/>
  <c r="IK46" i="1" s="1"/>
  <c r="MX46" i="1" s="1"/>
  <c r="RD46" i="1" s="1"/>
  <c r="FG46" i="1"/>
  <c r="IJ46" i="1" s="1"/>
  <c r="MW46" i="1" s="1"/>
  <c r="RC46" i="1" s="1"/>
  <c r="FF46" i="1"/>
  <c r="II46" i="1" s="1"/>
  <c r="MV46" i="1" s="1"/>
  <c r="RB46" i="1" s="1"/>
  <c r="FE46" i="1"/>
  <c r="IH46" i="1" s="1"/>
  <c r="MU46" i="1" s="1"/>
  <c r="RA46" i="1" s="1"/>
  <c r="FD46" i="1"/>
  <c r="IG46" i="1" s="1"/>
  <c r="MT46" i="1" s="1"/>
  <c r="QZ46" i="1" s="1"/>
  <c r="FC46" i="1"/>
  <c r="IF46" i="1" s="1"/>
  <c r="MS46" i="1" s="1"/>
  <c r="QY46" i="1" s="1"/>
  <c r="FB46" i="1"/>
  <c r="IE46" i="1" s="1"/>
  <c r="MR46" i="1" s="1"/>
  <c r="QX46" i="1" s="1"/>
  <c r="FA46" i="1"/>
  <c r="ID46" i="1" s="1"/>
  <c r="MQ46" i="1" s="1"/>
  <c r="QW46" i="1" s="1"/>
  <c r="EZ46" i="1"/>
  <c r="IC46" i="1" s="1"/>
  <c r="MP46" i="1" s="1"/>
  <c r="QV46" i="1" s="1"/>
  <c r="EY46" i="1"/>
  <c r="IB46" i="1" s="1"/>
  <c r="EX46" i="1"/>
  <c r="IA46" i="1" s="1"/>
  <c r="MN46" i="1" s="1"/>
  <c r="QT46" i="1" s="1"/>
  <c r="EW46" i="1"/>
  <c r="HZ46" i="1" s="1"/>
  <c r="MM46" i="1" s="1"/>
  <c r="QS46" i="1" s="1"/>
  <c r="EV46" i="1"/>
  <c r="HY46" i="1" s="1"/>
  <c r="ML46" i="1" s="1"/>
  <c r="QR46" i="1" s="1"/>
  <c r="EU46" i="1"/>
  <c r="HX46" i="1" s="1"/>
  <c r="MK46" i="1" s="1"/>
  <c r="QQ46" i="1" s="1"/>
  <c r="ET46" i="1"/>
  <c r="HW46" i="1" s="1"/>
  <c r="MJ46" i="1" s="1"/>
  <c r="QP46" i="1" s="1"/>
  <c r="ES46" i="1"/>
  <c r="HV46" i="1" s="1"/>
  <c r="MI46" i="1" s="1"/>
  <c r="QO46" i="1" s="1"/>
  <c r="ER46" i="1"/>
  <c r="HU46" i="1" s="1"/>
  <c r="MH46" i="1" s="1"/>
  <c r="QN46" i="1" s="1"/>
  <c r="EQ46" i="1"/>
  <c r="HT46" i="1" s="1"/>
  <c r="MG46" i="1" s="1"/>
  <c r="QM46" i="1" s="1"/>
  <c r="EP46" i="1"/>
  <c r="HS46" i="1" s="1"/>
  <c r="MF46" i="1" s="1"/>
  <c r="QL46" i="1" s="1"/>
  <c r="EO46" i="1"/>
  <c r="HR46" i="1" s="1"/>
  <c r="ME46" i="1" s="1"/>
  <c r="QK46" i="1" s="1"/>
  <c r="EN46" i="1"/>
  <c r="HQ46" i="1" s="1"/>
  <c r="FM45" i="1"/>
  <c r="IP45" i="1" s="1"/>
  <c r="NC45" i="1" s="1"/>
  <c r="RI45" i="1" s="1"/>
  <c r="FL45" i="1"/>
  <c r="IO45" i="1" s="1"/>
  <c r="NB45" i="1" s="1"/>
  <c r="RH45" i="1" s="1"/>
  <c r="FK45" i="1"/>
  <c r="IN45" i="1" s="1"/>
  <c r="NA45" i="1" s="1"/>
  <c r="RG45" i="1" s="1"/>
  <c r="FJ45" i="1"/>
  <c r="IM45" i="1" s="1"/>
  <c r="MZ45" i="1" s="1"/>
  <c r="RF45" i="1" s="1"/>
  <c r="FI45" i="1"/>
  <c r="IL45" i="1" s="1"/>
  <c r="MY45" i="1" s="1"/>
  <c r="RE45" i="1" s="1"/>
  <c r="FH45" i="1"/>
  <c r="IK45" i="1" s="1"/>
  <c r="MX45" i="1" s="1"/>
  <c r="RD45" i="1" s="1"/>
  <c r="FG45" i="1"/>
  <c r="IJ45" i="1" s="1"/>
  <c r="MW45" i="1" s="1"/>
  <c r="RC45" i="1" s="1"/>
  <c r="FF45" i="1"/>
  <c r="II45" i="1" s="1"/>
  <c r="MV45" i="1" s="1"/>
  <c r="RB45" i="1" s="1"/>
  <c r="FE45" i="1"/>
  <c r="IH45" i="1" s="1"/>
  <c r="MU45" i="1" s="1"/>
  <c r="RA45" i="1" s="1"/>
  <c r="FD45" i="1"/>
  <c r="IG45" i="1" s="1"/>
  <c r="MT45" i="1" s="1"/>
  <c r="QZ45" i="1" s="1"/>
  <c r="FC45" i="1"/>
  <c r="IF45" i="1" s="1"/>
  <c r="MS45" i="1" s="1"/>
  <c r="QY45" i="1" s="1"/>
  <c r="FB45" i="1"/>
  <c r="IE45" i="1" s="1"/>
  <c r="MR45" i="1" s="1"/>
  <c r="QX45" i="1" s="1"/>
  <c r="FA45" i="1"/>
  <c r="ID45" i="1" s="1"/>
  <c r="MQ45" i="1" s="1"/>
  <c r="QW45" i="1" s="1"/>
  <c r="EZ45" i="1"/>
  <c r="IC45" i="1" s="1"/>
  <c r="MP45" i="1" s="1"/>
  <c r="QV45" i="1" s="1"/>
  <c r="EY45" i="1"/>
  <c r="IB45" i="1" s="1"/>
  <c r="EX45" i="1"/>
  <c r="IA45" i="1" s="1"/>
  <c r="MN45" i="1" s="1"/>
  <c r="QT45" i="1" s="1"/>
  <c r="EW45" i="1"/>
  <c r="HZ45" i="1" s="1"/>
  <c r="MM45" i="1" s="1"/>
  <c r="QS45" i="1" s="1"/>
  <c r="EV45" i="1"/>
  <c r="HY45" i="1" s="1"/>
  <c r="ML45" i="1" s="1"/>
  <c r="QR45" i="1" s="1"/>
  <c r="EU45" i="1"/>
  <c r="HX45" i="1" s="1"/>
  <c r="MK45" i="1" s="1"/>
  <c r="QQ45" i="1" s="1"/>
  <c r="ET45" i="1"/>
  <c r="HW45" i="1" s="1"/>
  <c r="MJ45" i="1" s="1"/>
  <c r="QP45" i="1" s="1"/>
  <c r="ES45" i="1"/>
  <c r="HV45" i="1" s="1"/>
  <c r="MI45" i="1" s="1"/>
  <c r="QO45" i="1" s="1"/>
  <c r="ER45" i="1"/>
  <c r="HU45" i="1" s="1"/>
  <c r="MH45" i="1" s="1"/>
  <c r="QN45" i="1" s="1"/>
  <c r="EQ45" i="1"/>
  <c r="HT45" i="1" s="1"/>
  <c r="MG45" i="1" s="1"/>
  <c r="QM45" i="1" s="1"/>
  <c r="EP45" i="1"/>
  <c r="HS45" i="1" s="1"/>
  <c r="MF45" i="1" s="1"/>
  <c r="QL45" i="1" s="1"/>
  <c r="EO45" i="1"/>
  <c r="HR45" i="1" s="1"/>
  <c r="ME45" i="1" s="1"/>
  <c r="QK45" i="1" s="1"/>
  <c r="EN45" i="1"/>
  <c r="HQ45" i="1" s="1"/>
  <c r="FM44" i="1"/>
  <c r="IP44" i="1" s="1"/>
  <c r="NC44" i="1" s="1"/>
  <c r="RI44" i="1" s="1"/>
  <c r="FL44" i="1"/>
  <c r="IO44" i="1" s="1"/>
  <c r="NB44" i="1" s="1"/>
  <c r="RH44" i="1" s="1"/>
  <c r="FK44" i="1"/>
  <c r="IN44" i="1" s="1"/>
  <c r="NA44" i="1" s="1"/>
  <c r="RG44" i="1" s="1"/>
  <c r="FJ44" i="1"/>
  <c r="IM44" i="1" s="1"/>
  <c r="MZ44" i="1" s="1"/>
  <c r="RF44" i="1" s="1"/>
  <c r="FI44" i="1"/>
  <c r="IL44" i="1" s="1"/>
  <c r="MY44" i="1" s="1"/>
  <c r="RE44" i="1" s="1"/>
  <c r="FH44" i="1"/>
  <c r="IK44" i="1" s="1"/>
  <c r="MX44" i="1" s="1"/>
  <c r="RD44" i="1" s="1"/>
  <c r="FG44" i="1"/>
  <c r="IJ44" i="1" s="1"/>
  <c r="MW44" i="1" s="1"/>
  <c r="RC44" i="1" s="1"/>
  <c r="FF44" i="1"/>
  <c r="II44" i="1" s="1"/>
  <c r="MV44" i="1" s="1"/>
  <c r="RB44" i="1" s="1"/>
  <c r="FE44" i="1"/>
  <c r="IH44" i="1" s="1"/>
  <c r="MU44" i="1" s="1"/>
  <c r="RA44" i="1" s="1"/>
  <c r="FD44" i="1"/>
  <c r="IG44" i="1" s="1"/>
  <c r="MT44" i="1" s="1"/>
  <c r="QZ44" i="1" s="1"/>
  <c r="FC44" i="1"/>
  <c r="IF44" i="1" s="1"/>
  <c r="MS44" i="1" s="1"/>
  <c r="QY44" i="1" s="1"/>
  <c r="FB44" i="1"/>
  <c r="IE44" i="1" s="1"/>
  <c r="FA44" i="1"/>
  <c r="ID44" i="1" s="1"/>
  <c r="MQ44" i="1" s="1"/>
  <c r="QW44" i="1" s="1"/>
  <c r="EZ44" i="1"/>
  <c r="IC44" i="1" s="1"/>
  <c r="MP44" i="1" s="1"/>
  <c r="QV44" i="1" s="1"/>
  <c r="EY44" i="1"/>
  <c r="IB44" i="1" s="1"/>
  <c r="EX44" i="1"/>
  <c r="IA44" i="1" s="1"/>
  <c r="MN44" i="1" s="1"/>
  <c r="QT44" i="1" s="1"/>
  <c r="EW44" i="1"/>
  <c r="HZ44" i="1" s="1"/>
  <c r="MM44" i="1" s="1"/>
  <c r="QS44" i="1" s="1"/>
  <c r="EV44" i="1"/>
  <c r="HY44" i="1" s="1"/>
  <c r="ML44" i="1" s="1"/>
  <c r="QR44" i="1" s="1"/>
  <c r="EU44" i="1"/>
  <c r="HX44" i="1" s="1"/>
  <c r="MK44" i="1" s="1"/>
  <c r="QQ44" i="1" s="1"/>
  <c r="ET44" i="1"/>
  <c r="HW44" i="1" s="1"/>
  <c r="MJ44" i="1" s="1"/>
  <c r="QP44" i="1" s="1"/>
  <c r="ES44" i="1"/>
  <c r="HV44" i="1" s="1"/>
  <c r="MI44" i="1" s="1"/>
  <c r="QO44" i="1" s="1"/>
  <c r="ER44" i="1"/>
  <c r="HU44" i="1" s="1"/>
  <c r="MH44" i="1" s="1"/>
  <c r="QN44" i="1" s="1"/>
  <c r="EQ44" i="1"/>
  <c r="HT44" i="1" s="1"/>
  <c r="MG44" i="1" s="1"/>
  <c r="QM44" i="1" s="1"/>
  <c r="EP44" i="1"/>
  <c r="HS44" i="1" s="1"/>
  <c r="MF44" i="1" s="1"/>
  <c r="QL44" i="1" s="1"/>
  <c r="EO44" i="1"/>
  <c r="HR44" i="1" s="1"/>
  <c r="ME44" i="1" s="1"/>
  <c r="QK44" i="1" s="1"/>
  <c r="EN44" i="1"/>
  <c r="HQ44" i="1" s="1"/>
  <c r="FM43" i="1"/>
  <c r="IP43" i="1" s="1"/>
  <c r="NC43" i="1" s="1"/>
  <c r="RI43" i="1" s="1"/>
  <c r="FL43" i="1"/>
  <c r="IO43" i="1" s="1"/>
  <c r="NB43" i="1" s="1"/>
  <c r="RH43" i="1" s="1"/>
  <c r="FK43" i="1"/>
  <c r="IN43" i="1" s="1"/>
  <c r="NA43" i="1" s="1"/>
  <c r="RG43" i="1" s="1"/>
  <c r="FJ43" i="1"/>
  <c r="IM43" i="1" s="1"/>
  <c r="MZ43" i="1" s="1"/>
  <c r="RF43" i="1" s="1"/>
  <c r="FI43" i="1"/>
  <c r="IL43" i="1" s="1"/>
  <c r="MY43" i="1" s="1"/>
  <c r="RE43" i="1" s="1"/>
  <c r="FH43" i="1"/>
  <c r="IK43" i="1" s="1"/>
  <c r="MX43" i="1" s="1"/>
  <c r="RD43" i="1" s="1"/>
  <c r="FG43" i="1"/>
  <c r="IJ43" i="1" s="1"/>
  <c r="MW43" i="1" s="1"/>
  <c r="RC43" i="1" s="1"/>
  <c r="FF43" i="1"/>
  <c r="II43" i="1" s="1"/>
  <c r="MV43" i="1" s="1"/>
  <c r="RB43" i="1" s="1"/>
  <c r="FE43" i="1"/>
  <c r="IH43" i="1" s="1"/>
  <c r="MU43" i="1" s="1"/>
  <c r="RA43" i="1" s="1"/>
  <c r="FD43" i="1"/>
  <c r="IG43" i="1" s="1"/>
  <c r="MT43" i="1" s="1"/>
  <c r="QZ43" i="1" s="1"/>
  <c r="FC43" i="1"/>
  <c r="IF43" i="1" s="1"/>
  <c r="MS43" i="1" s="1"/>
  <c r="QY43" i="1" s="1"/>
  <c r="FB43" i="1"/>
  <c r="IE43" i="1" s="1"/>
  <c r="FA43" i="1"/>
  <c r="ID43" i="1" s="1"/>
  <c r="MQ43" i="1" s="1"/>
  <c r="QW43" i="1" s="1"/>
  <c r="EZ43" i="1"/>
  <c r="IC43" i="1" s="1"/>
  <c r="MP43" i="1" s="1"/>
  <c r="QV43" i="1" s="1"/>
  <c r="EY43" i="1"/>
  <c r="IB43" i="1" s="1"/>
  <c r="EX43" i="1"/>
  <c r="IA43" i="1" s="1"/>
  <c r="MN43" i="1" s="1"/>
  <c r="QT43" i="1" s="1"/>
  <c r="EW43" i="1"/>
  <c r="HZ43" i="1" s="1"/>
  <c r="MM43" i="1" s="1"/>
  <c r="QS43" i="1" s="1"/>
  <c r="EV43" i="1"/>
  <c r="HY43" i="1" s="1"/>
  <c r="ML43" i="1" s="1"/>
  <c r="QR43" i="1" s="1"/>
  <c r="EU43" i="1"/>
  <c r="HX43" i="1" s="1"/>
  <c r="MK43" i="1" s="1"/>
  <c r="QQ43" i="1" s="1"/>
  <c r="ET43" i="1"/>
  <c r="HW43" i="1" s="1"/>
  <c r="MJ43" i="1" s="1"/>
  <c r="QP43" i="1" s="1"/>
  <c r="ES43" i="1"/>
  <c r="HV43" i="1" s="1"/>
  <c r="MI43" i="1" s="1"/>
  <c r="QO43" i="1" s="1"/>
  <c r="ER43" i="1"/>
  <c r="HU43" i="1" s="1"/>
  <c r="MH43" i="1" s="1"/>
  <c r="QN43" i="1" s="1"/>
  <c r="EQ43" i="1"/>
  <c r="HT43" i="1" s="1"/>
  <c r="MG43" i="1" s="1"/>
  <c r="QM43" i="1" s="1"/>
  <c r="EP43" i="1"/>
  <c r="HS43" i="1" s="1"/>
  <c r="MF43" i="1" s="1"/>
  <c r="QL43" i="1" s="1"/>
  <c r="EO43" i="1"/>
  <c r="HR43" i="1" s="1"/>
  <c r="ME43" i="1" s="1"/>
  <c r="QK43" i="1" s="1"/>
  <c r="EN43" i="1"/>
  <c r="HQ43" i="1" s="1"/>
  <c r="FM42" i="1"/>
  <c r="IP42" i="1" s="1"/>
  <c r="NC42" i="1" s="1"/>
  <c r="RI42" i="1" s="1"/>
  <c r="FL42" i="1"/>
  <c r="IO42" i="1" s="1"/>
  <c r="NB42" i="1" s="1"/>
  <c r="RH42" i="1" s="1"/>
  <c r="FK42" i="1"/>
  <c r="IN42" i="1" s="1"/>
  <c r="NA42" i="1" s="1"/>
  <c r="RG42" i="1" s="1"/>
  <c r="FJ42" i="1"/>
  <c r="IM42" i="1" s="1"/>
  <c r="MZ42" i="1" s="1"/>
  <c r="RF42" i="1" s="1"/>
  <c r="FI42" i="1"/>
  <c r="IL42" i="1" s="1"/>
  <c r="MY42" i="1" s="1"/>
  <c r="RE42" i="1" s="1"/>
  <c r="FH42" i="1"/>
  <c r="IK42" i="1" s="1"/>
  <c r="MX42" i="1" s="1"/>
  <c r="RD42" i="1" s="1"/>
  <c r="FG42" i="1"/>
  <c r="IJ42" i="1" s="1"/>
  <c r="MW42" i="1" s="1"/>
  <c r="RC42" i="1" s="1"/>
  <c r="FF42" i="1"/>
  <c r="II42" i="1" s="1"/>
  <c r="MV42" i="1" s="1"/>
  <c r="RB42" i="1" s="1"/>
  <c r="FE42" i="1"/>
  <c r="IH42" i="1" s="1"/>
  <c r="MU42" i="1" s="1"/>
  <c r="RA42" i="1" s="1"/>
  <c r="FD42" i="1"/>
  <c r="IG42" i="1" s="1"/>
  <c r="MT42" i="1" s="1"/>
  <c r="QZ42" i="1" s="1"/>
  <c r="FC42" i="1"/>
  <c r="IF42" i="1" s="1"/>
  <c r="MS42" i="1" s="1"/>
  <c r="QY42" i="1" s="1"/>
  <c r="FB42" i="1"/>
  <c r="IE42" i="1" s="1"/>
  <c r="MR42" i="1" s="1"/>
  <c r="QX42" i="1" s="1"/>
  <c r="FA42" i="1"/>
  <c r="ID42" i="1" s="1"/>
  <c r="MQ42" i="1" s="1"/>
  <c r="QW42" i="1" s="1"/>
  <c r="EZ42" i="1"/>
  <c r="IC42" i="1" s="1"/>
  <c r="MP42" i="1" s="1"/>
  <c r="QV42" i="1" s="1"/>
  <c r="EY42" i="1"/>
  <c r="IB42" i="1" s="1"/>
  <c r="EX42" i="1"/>
  <c r="IA42" i="1" s="1"/>
  <c r="MN42" i="1" s="1"/>
  <c r="QT42" i="1" s="1"/>
  <c r="EW42" i="1"/>
  <c r="HZ42" i="1" s="1"/>
  <c r="MM42" i="1" s="1"/>
  <c r="QS42" i="1" s="1"/>
  <c r="EV42" i="1"/>
  <c r="HY42" i="1" s="1"/>
  <c r="ML42" i="1" s="1"/>
  <c r="QR42" i="1" s="1"/>
  <c r="EU42" i="1"/>
  <c r="HX42" i="1" s="1"/>
  <c r="MK42" i="1" s="1"/>
  <c r="QQ42" i="1" s="1"/>
  <c r="ET42" i="1"/>
  <c r="HW42" i="1" s="1"/>
  <c r="MJ42" i="1" s="1"/>
  <c r="QP42" i="1" s="1"/>
  <c r="ES42" i="1"/>
  <c r="HV42" i="1" s="1"/>
  <c r="MI42" i="1" s="1"/>
  <c r="QO42" i="1" s="1"/>
  <c r="ER42" i="1"/>
  <c r="HU42" i="1" s="1"/>
  <c r="MH42" i="1" s="1"/>
  <c r="QN42" i="1" s="1"/>
  <c r="EQ42" i="1"/>
  <c r="HT42" i="1" s="1"/>
  <c r="MG42" i="1" s="1"/>
  <c r="QM42" i="1" s="1"/>
  <c r="EP42" i="1"/>
  <c r="HS42" i="1" s="1"/>
  <c r="MF42" i="1" s="1"/>
  <c r="QL42" i="1" s="1"/>
  <c r="EO42" i="1"/>
  <c r="HR42" i="1" s="1"/>
  <c r="ME42" i="1" s="1"/>
  <c r="QK42" i="1" s="1"/>
  <c r="EN42" i="1"/>
  <c r="HQ42" i="1" s="1"/>
  <c r="FM41" i="1"/>
  <c r="IP41" i="1" s="1"/>
  <c r="NC41" i="1" s="1"/>
  <c r="RI41" i="1" s="1"/>
  <c r="FL41" i="1"/>
  <c r="IO41" i="1" s="1"/>
  <c r="NB41" i="1" s="1"/>
  <c r="RH41" i="1" s="1"/>
  <c r="FK41" i="1"/>
  <c r="IN41" i="1" s="1"/>
  <c r="NA41" i="1" s="1"/>
  <c r="RG41" i="1" s="1"/>
  <c r="FJ41" i="1"/>
  <c r="IM41" i="1" s="1"/>
  <c r="MZ41" i="1" s="1"/>
  <c r="RF41" i="1" s="1"/>
  <c r="FI41" i="1"/>
  <c r="IL41" i="1" s="1"/>
  <c r="MY41" i="1" s="1"/>
  <c r="RE41" i="1" s="1"/>
  <c r="FH41" i="1"/>
  <c r="IK41" i="1" s="1"/>
  <c r="MX41" i="1" s="1"/>
  <c r="RD41" i="1" s="1"/>
  <c r="FG41" i="1"/>
  <c r="IJ41" i="1" s="1"/>
  <c r="MW41" i="1" s="1"/>
  <c r="RC41" i="1" s="1"/>
  <c r="FF41" i="1"/>
  <c r="II41" i="1" s="1"/>
  <c r="MV41" i="1" s="1"/>
  <c r="RB41" i="1" s="1"/>
  <c r="FE41" i="1"/>
  <c r="IH41" i="1" s="1"/>
  <c r="MU41" i="1" s="1"/>
  <c r="RA41" i="1" s="1"/>
  <c r="FD41" i="1"/>
  <c r="IG41" i="1" s="1"/>
  <c r="MT41" i="1" s="1"/>
  <c r="QZ41" i="1" s="1"/>
  <c r="FC41" i="1"/>
  <c r="IF41" i="1" s="1"/>
  <c r="MS41" i="1" s="1"/>
  <c r="QY41" i="1" s="1"/>
  <c r="FB41" i="1"/>
  <c r="IE41" i="1" s="1"/>
  <c r="MR41" i="1" s="1"/>
  <c r="QX41" i="1" s="1"/>
  <c r="FA41" i="1"/>
  <c r="ID41" i="1" s="1"/>
  <c r="MQ41" i="1" s="1"/>
  <c r="QW41" i="1" s="1"/>
  <c r="EZ41" i="1"/>
  <c r="IC41" i="1" s="1"/>
  <c r="MP41" i="1" s="1"/>
  <c r="QV41" i="1" s="1"/>
  <c r="EY41" i="1"/>
  <c r="IB41" i="1" s="1"/>
  <c r="EX41" i="1"/>
  <c r="IA41" i="1" s="1"/>
  <c r="MN41" i="1" s="1"/>
  <c r="QT41" i="1" s="1"/>
  <c r="EW41" i="1"/>
  <c r="HZ41" i="1" s="1"/>
  <c r="MM41" i="1" s="1"/>
  <c r="QS41" i="1" s="1"/>
  <c r="EV41" i="1"/>
  <c r="HY41" i="1" s="1"/>
  <c r="ML41" i="1" s="1"/>
  <c r="QR41" i="1" s="1"/>
  <c r="EU41" i="1"/>
  <c r="HX41" i="1" s="1"/>
  <c r="MK41" i="1" s="1"/>
  <c r="QQ41" i="1" s="1"/>
  <c r="ET41" i="1"/>
  <c r="HW41" i="1" s="1"/>
  <c r="MJ41" i="1" s="1"/>
  <c r="QP41" i="1" s="1"/>
  <c r="ES41" i="1"/>
  <c r="HV41" i="1" s="1"/>
  <c r="MI41" i="1" s="1"/>
  <c r="QO41" i="1" s="1"/>
  <c r="ER41" i="1"/>
  <c r="HU41" i="1" s="1"/>
  <c r="MH41" i="1" s="1"/>
  <c r="QN41" i="1" s="1"/>
  <c r="EQ41" i="1"/>
  <c r="HT41" i="1" s="1"/>
  <c r="MG41" i="1" s="1"/>
  <c r="QM41" i="1" s="1"/>
  <c r="EP41" i="1"/>
  <c r="HS41" i="1" s="1"/>
  <c r="MF41" i="1" s="1"/>
  <c r="QL41" i="1" s="1"/>
  <c r="EO41" i="1"/>
  <c r="HR41" i="1" s="1"/>
  <c r="ME41" i="1" s="1"/>
  <c r="QK41" i="1" s="1"/>
  <c r="EN41" i="1"/>
  <c r="HQ41" i="1" s="1"/>
  <c r="FM40" i="1"/>
  <c r="IP40" i="1" s="1"/>
  <c r="FL40" i="1"/>
  <c r="IO40" i="1" s="1"/>
  <c r="NB40" i="1" s="1"/>
  <c r="RH40" i="1" s="1"/>
  <c r="FK40" i="1"/>
  <c r="IN40" i="1" s="1"/>
  <c r="NA40" i="1" s="1"/>
  <c r="RG40" i="1" s="1"/>
  <c r="FJ40" i="1"/>
  <c r="IM40" i="1" s="1"/>
  <c r="MZ40" i="1" s="1"/>
  <c r="RF40" i="1" s="1"/>
  <c r="FI40" i="1"/>
  <c r="IL40" i="1" s="1"/>
  <c r="MY40" i="1" s="1"/>
  <c r="RE40" i="1" s="1"/>
  <c r="FH40" i="1"/>
  <c r="IK40" i="1" s="1"/>
  <c r="MX40" i="1" s="1"/>
  <c r="RD40" i="1" s="1"/>
  <c r="FG40" i="1"/>
  <c r="IJ40" i="1" s="1"/>
  <c r="MW40" i="1" s="1"/>
  <c r="RC40" i="1" s="1"/>
  <c r="FF40" i="1"/>
  <c r="II40" i="1" s="1"/>
  <c r="MV40" i="1" s="1"/>
  <c r="RB40" i="1" s="1"/>
  <c r="FE40" i="1"/>
  <c r="IH40" i="1" s="1"/>
  <c r="MU40" i="1" s="1"/>
  <c r="RA40" i="1" s="1"/>
  <c r="FD40" i="1"/>
  <c r="IG40" i="1" s="1"/>
  <c r="MT40" i="1" s="1"/>
  <c r="QZ40" i="1" s="1"/>
  <c r="FC40" i="1"/>
  <c r="IF40" i="1" s="1"/>
  <c r="MS40" i="1" s="1"/>
  <c r="QY40" i="1" s="1"/>
  <c r="FB40" i="1"/>
  <c r="IE40" i="1" s="1"/>
  <c r="MR40" i="1" s="1"/>
  <c r="QX40" i="1" s="1"/>
  <c r="FA40" i="1"/>
  <c r="ID40" i="1" s="1"/>
  <c r="MQ40" i="1" s="1"/>
  <c r="QW40" i="1" s="1"/>
  <c r="EZ40" i="1"/>
  <c r="IC40" i="1" s="1"/>
  <c r="MP40" i="1" s="1"/>
  <c r="QV40" i="1" s="1"/>
  <c r="EY40" i="1"/>
  <c r="IB40" i="1" s="1"/>
  <c r="EX40" i="1"/>
  <c r="IA40" i="1" s="1"/>
  <c r="MN40" i="1" s="1"/>
  <c r="QT40" i="1" s="1"/>
  <c r="EW40" i="1"/>
  <c r="HZ40" i="1" s="1"/>
  <c r="MM40" i="1" s="1"/>
  <c r="QS40" i="1" s="1"/>
  <c r="EV40" i="1"/>
  <c r="HY40" i="1" s="1"/>
  <c r="ML40" i="1" s="1"/>
  <c r="QR40" i="1" s="1"/>
  <c r="EU40" i="1"/>
  <c r="HX40" i="1" s="1"/>
  <c r="MK40" i="1" s="1"/>
  <c r="QQ40" i="1" s="1"/>
  <c r="ET40" i="1"/>
  <c r="HW40" i="1" s="1"/>
  <c r="MJ40" i="1" s="1"/>
  <c r="QP40" i="1" s="1"/>
  <c r="ES40" i="1"/>
  <c r="HV40" i="1" s="1"/>
  <c r="MI40" i="1" s="1"/>
  <c r="QO40" i="1" s="1"/>
  <c r="ER40" i="1"/>
  <c r="HU40" i="1" s="1"/>
  <c r="MH40" i="1" s="1"/>
  <c r="QN40" i="1" s="1"/>
  <c r="EQ40" i="1"/>
  <c r="HT40" i="1" s="1"/>
  <c r="MG40" i="1" s="1"/>
  <c r="QM40" i="1" s="1"/>
  <c r="EP40" i="1"/>
  <c r="HS40" i="1" s="1"/>
  <c r="MF40" i="1" s="1"/>
  <c r="QL40" i="1" s="1"/>
  <c r="EO40" i="1"/>
  <c r="HR40" i="1" s="1"/>
  <c r="ME40" i="1" s="1"/>
  <c r="QK40" i="1" s="1"/>
  <c r="EN40" i="1"/>
  <c r="HQ40" i="1" s="1"/>
  <c r="FM39" i="1"/>
  <c r="IP39" i="1" s="1"/>
  <c r="FL39" i="1"/>
  <c r="IO39" i="1" s="1"/>
  <c r="NB39" i="1" s="1"/>
  <c r="RH39" i="1" s="1"/>
  <c r="FK39" i="1"/>
  <c r="IN39" i="1" s="1"/>
  <c r="NA39" i="1" s="1"/>
  <c r="RG39" i="1" s="1"/>
  <c r="FJ39" i="1"/>
  <c r="IM39" i="1" s="1"/>
  <c r="MZ39" i="1" s="1"/>
  <c r="RF39" i="1" s="1"/>
  <c r="FI39" i="1"/>
  <c r="IL39" i="1" s="1"/>
  <c r="MY39" i="1" s="1"/>
  <c r="RE39" i="1" s="1"/>
  <c r="FH39" i="1"/>
  <c r="IK39" i="1" s="1"/>
  <c r="MX39" i="1" s="1"/>
  <c r="RD39" i="1" s="1"/>
  <c r="FG39" i="1"/>
  <c r="IJ39" i="1" s="1"/>
  <c r="MW39" i="1" s="1"/>
  <c r="RC39" i="1" s="1"/>
  <c r="FF39" i="1"/>
  <c r="II39" i="1" s="1"/>
  <c r="MV39" i="1" s="1"/>
  <c r="RB39" i="1" s="1"/>
  <c r="FE39" i="1"/>
  <c r="IH39" i="1" s="1"/>
  <c r="MU39" i="1" s="1"/>
  <c r="RA39" i="1" s="1"/>
  <c r="FD39" i="1"/>
  <c r="IG39" i="1" s="1"/>
  <c r="MT39" i="1" s="1"/>
  <c r="QZ39" i="1" s="1"/>
  <c r="FC39" i="1"/>
  <c r="IF39" i="1" s="1"/>
  <c r="MS39" i="1" s="1"/>
  <c r="QY39" i="1" s="1"/>
  <c r="FB39" i="1"/>
  <c r="IE39" i="1" s="1"/>
  <c r="EZ39" i="1"/>
  <c r="IC39" i="1" s="1"/>
  <c r="MP39" i="1" s="1"/>
  <c r="QV39" i="1" s="1"/>
  <c r="EY39" i="1"/>
  <c r="IB39" i="1" s="1"/>
  <c r="EX39" i="1"/>
  <c r="IA39" i="1" s="1"/>
  <c r="MN39" i="1" s="1"/>
  <c r="QT39" i="1" s="1"/>
  <c r="EW39" i="1"/>
  <c r="HZ39" i="1" s="1"/>
  <c r="MM39" i="1" s="1"/>
  <c r="QS39" i="1" s="1"/>
  <c r="EV39" i="1"/>
  <c r="HY39" i="1" s="1"/>
  <c r="ML39" i="1" s="1"/>
  <c r="QR39" i="1" s="1"/>
  <c r="EU39" i="1"/>
  <c r="HX39" i="1" s="1"/>
  <c r="MK39" i="1" s="1"/>
  <c r="QQ39" i="1" s="1"/>
  <c r="ET39" i="1"/>
  <c r="HW39" i="1" s="1"/>
  <c r="MJ39" i="1" s="1"/>
  <c r="QP39" i="1" s="1"/>
  <c r="ES39" i="1"/>
  <c r="HV39" i="1" s="1"/>
  <c r="MI39" i="1" s="1"/>
  <c r="QO39" i="1" s="1"/>
  <c r="ER39" i="1"/>
  <c r="HU39" i="1" s="1"/>
  <c r="MH39" i="1" s="1"/>
  <c r="QN39" i="1" s="1"/>
  <c r="EQ39" i="1"/>
  <c r="HT39" i="1" s="1"/>
  <c r="MG39" i="1" s="1"/>
  <c r="QM39" i="1" s="1"/>
  <c r="EP39" i="1"/>
  <c r="HS39" i="1" s="1"/>
  <c r="MF39" i="1" s="1"/>
  <c r="QL39" i="1" s="1"/>
  <c r="EO39" i="1"/>
  <c r="HR39" i="1" s="1"/>
  <c r="ME39" i="1" s="1"/>
  <c r="QK39" i="1" s="1"/>
  <c r="EN39" i="1"/>
  <c r="HQ39" i="1" s="1"/>
  <c r="FM38" i="1"/>
  <c r="IP38" i="1" s="1"/>
  <c r="FL38" i="1"/>
  <c r="IO38" i="1" s="1"/>
  <c r="NB38" i="1" s="1"/>
  <c r="RH38" i="1" s="1"/>
  <c r="FK38" i="1"/>
  <c r="IN38" i="1" s="1"/>
  <c r="NA38" i="1" s="1"/>
  <c r="RG38" i="1" s="1"/>
  <c r="FJ38" i="1"/>
  <c r="IM38" i="1" s="1"/>
  <c r="MZ38" i="1" s="1"/>
  <c r="RF38" i="1" s="1"/>
  <c r="FI38" i="1"/>
  <c r="IL38" i="1" s="1"/>
  <c r="MY38" i="1" s="1"/>
  <c r="RE38" i="1" s="1"/>
  <c r="FH38" i="1"/>
  <c r="IK38" i="1" s="1"/>
  <c r="MX38" i="1" s="1"/>
  <c r="RD38" i="1" s="1"/>
  <c r="FG38" i="1"/>
  <c r="IJ38" i="1" s="1"/>
  <c r="MW38" i="1" s="1"/>
  <c r="RC38" i="1" s="1"/>
  <c r="FF38" i="1"/>
  <c r="II38" i="1" s="1"/>
  <c r="MV38" i="1" s="1"/>
  <c r="RB38" i="1" s="1"/>
  <c r="FE38" i="1"/>
  <c r="IH38" i="1" s="1"/>
  <c r="MU38" i="1" s="1"/>
  <c r="RA38" i="1" s="1"/>
  <c r="FD38" i="1"/>
  <c r="IG38" i="1" s="1"/>
  <c r="MT38" i="1" s="1"/>
  <c r="QZ38" i="1" s="1"/>
  <c r="FC38" i="1"/>
  <c r="IF38" i="1" s="1"/>
  <c r="MS38" i="1" s="1"/>
  <c r="QY38" i="1" s="1"/>
  <c r="FB38" i="1"/>
  <c r="IE38" i="1" s="1"/>
  <c r="MR38" i="1" s="1"/>
  <c r="QX38" i="1" s="1"/>
  <c r="FA38" i="1"/>
  <c r="ID38" i="1" s="1"/>
  <c r="MQ38" i="1" s="1"/>
  <c r="QW38" i="1" s="1"/>
  <c r="EZ38" i="1"/>
  <c r="IC38" i="1" s="1"/>
  <c r="MP38" i="1" s="1"/>
  <c r="QV38" i="1" s="1"/>
  <c r="EY38" i="1"/>
  <c r="IB38" i="1" s="1"/>
  <c r="EX38" i="1"/>
  <c r="IA38" i="1" s="1"/>
  <c r="MN38" i="1" s="1"/>
  <c r="QT38" i="1" s="1"/>
  <c r="EW38" i="1"/>
  <c r="HZ38" i="1" s="1"/>
  <c r="MM38" i="1" s="1"/>
  <c r="QS38" i="1" s="1"/>
  <c r="EV38" i="1"/>
  <c r="HY38" i="1" s="1"/>
  <c r="ML38" i="1" s="1"/>
  <c r="QR38" i="1" s="1"/>
  <c r="EU38" i="1"/>
  <c r="HX38" i="1" s="1"/>
  <c r="MK38" i="1" s="1"/>
  <c r="QQ38" i="1" s="1"/>
  <c r="ET38" i="1"/>
  <c r="HW38" i="1" s="1"/>
  <c r="MJ38" i="1" s="1"/>
  <c r="QP38" i="1" s="1"/>
  <c r="ES38" i="1"/>
  <c r="HV38" i="1" s="1"/>
  <c r="MI38" i="1" s="1"/>
  <c r="QO38" i="1" s="1"/>
  <c r="ER38" i="1"/>
  <c r="HU38" i="1" s="1"/>
  <c r="MH38" i="1" s="1"/>
  <c r="QN38" i="1" s="1"/>
  <c r="EQ38" i="1"/>
  <c r="HT38" i="1" s="1"/>
  <c r="MG38" i="1" s="1"/>
  <c r="QM38" i="1" s="1"/>
  <c r="EP38" i="1"/>
  <c r="HS38" i="1" s="1"/>
  <c r="MF38" i="1" s="1"/>
  <c r="QL38" i="1" s="1"/>
  <c r="EO38" i="1"/>
  <c r="HR38" i="1" s="1"/>
  <c r="ME38" i="1" s="1"/>
  <c r="QK38" i="1" s="1"/>
  <c r="EN38" i="1"/>
  <c r="HQ38" i="1" s="1"/>
  <c r="FM37" i="1"/>
  <c r="IP37" i="1" s="1"/>
  <c r="NC37" i="1" s="1"/>
  <c r="RI37" i="1" s="1"/>
  <c r="FL37" i="1"/>
  <c r="IO37" i="1" s="1"/>
  <c r="NB37" i="1" s="1"/>
  <c r="RH37" i="1" s="1"/>
  <c r="FK37" i="1"/>
  <c r="IN37" i="1" s="1"/>
  <c r="NA37" i="1" s="1"/>
  <c r="RG37" i="1" s="1"/>
  <c r="FJ37" i="1"/>
  <c r="IM37" i="1" s="1"/>
  <c r="MZ37" i="1" s="1"/>
  <c r="RF37" i="1" s="1"/>
  <c r="FI37" i="1"/>
  <c r="IL37" i="1" s="1"/>
  <c r="MY37" i="1" s="1"/>
  <c r="RE37" i="1" s="1"/>
  <c r="FH37" i="1"/>
  <c r="IK37" i="1" s="1"/>
  <c r="MX37" i="1" s="1"/>
  <c r="RD37" i="1" s="1"/>
  <c r="FG37" i="1"/>
  <c r="IJ37" i="1" s="1"/>
  <c r="MW37" i="1" s="1"/>
  <c r="RC37" i="1" s="1"/>
  <c r="FF37" i="1"/>
  <c r="II37" i="1" s="1"/>
  <c r="MV37" i="1" s="1"/>
  <c r="RB37" i="1" s="1"/>
  <c r="FE37" i="1"/>
  <c r="IH37" i="1" s="1"/>
  <c r="MU37" i="1" s="1"/>
  <c r="RA37" i="1" s="1"/>
  <c r="FD37" i="1"/>
  <c r="IG37" i="1" s="1"/>
  <c r="MT37" i="1" s="1"/>
  <c r="QZ37" i="1" s="1"/>
  <c r="FC37" i="1"/>
  <c r="IF37" i="1" s="1"/>
  <c r="MS37" i="1" s="1"/>
  <c r="QY37" i="1" s="1"/>
  <c r="FB37" i="1"/>
  <c r="IE37" i="1" s="1"/>
  <c r="MR37" i="1" s="1"/>
  <c r="QX37" i="1" s="1"/>
  <c r="FA37" i="1"/>
  <c r="ID37" i="1" s="1"/>
  <c r="MQ37" i="1" s="1"/>
  <c r="QW37" i="1" s="1"/>
  <c r="EZ37" i="1"/>
  <c r="IC37" i="1" s="1"/>
  <c r="MP37" i="1" s="1"/>
  <c r="QV37" i="1" s="1"/>
  <c r="EY37" i="1"/>
  <c r="IB37" i="1" s="1"/>
  <c r="EX37" i="1"/>
  <c r="IA37" i="1" s="1"/>
  <c r="MN37" i="1" s="1"/>
  <c r="QT37" i="1" s="1"/>
  <c r="EW37" i="1"/>
  <c r="HZ37" i="1" s="1"/>
  <c r="MM37" i="1" s="1"/>
  <c r="QS37" i="1" s="1"/>
  <c r="EV37" i="1"/>
  <c r="HY37" i="1" s="1"/>
  <c r="ML37" i="1" s="1"/>
  <c r="QR37" i="1" s="1"/>
  <c r="EU37" i="1"/>
  <c r="HX37" i="1" s="1"/>
  <c r="MK37" i="1" s="1"/>
  <c r="QQ37" i="1" s="1"/>
  <c r="ET37" i="1"/>
  <c r="HW37" i="1" s="1"/>
  <c r="MJ37" i="1" s="1"/>
  <c r="QP37" i="1" s="1"/>
  <c r="ES37" i="1"/>
  <c r="HV37" i="1" s="1"/>
  <c r="MI37" i="1" s="1"/>
  <c r="QO37" i="1" s="1"/>
  <c r="ER37" i="1"/>
  <c r="HU37" i="1" s="1"/>
  <c r="MH37" i="1" s="1"/>
  <c r="QN37" i="1" s="1"/>
  <c r="EQ37" i="1"/>
  <c r="HT37" i="1" s="1"/>
  <c r="MG37" i="1" s="1"/>
  <c r="QM37" i="1" s="1"/>
  <c r="EP37" i="1"/>
  <c r="HS37" i="1" s="1"/>
  <c r="MF37" i="1" s="1"/>
  <c r="QL37" i="1" s="1"/>
  <c r="EO37" i="1"/>
  <c r="HR37" i="1" s="1"/>
  <c r="ME37" i="1" s="1"/>
  <c r="QK37" i="1" s="1"/>
  <c r="EN37" i="1"/>
  <c r="HQ37" i="1" s="1"/>
  <c r="FM36" i="1"/>
  <c r="IP36" i="1" s="1"/>
  <c r="NC36" i="1" s="1"/>
  <c r="RI36" i="1" s="1"/>
  <c r="FL36" i="1"/>
  <c r="IO36" i="1" s="1"/>
  <c r="NB36" i="1" s="1"/>
  <c r="RH36" i="1" s="1"/>
  <c r="FK36" i="1"/>
  <c r="IN36" i="1" s="1"/>
  <c r="NA36" i="1" s="1"/>
  <c r="RG36" i="1" s="1"/>
  <c r="FJ36" i="1"/>
  <c r="IM36" i="1" s="1"/>
  <c r="MZ36" i="1" s="1"/>
  <c r="RF36" i="1" s="1"/>
  <c r="FI36" i="1"/>
  <c r="IL36" i="1" s="1"/>
  <c r="MY36" i="1" s="1"/>
  <c r="RE36" i="1" s="1"/>
  <c r="FH36" i="1"/>
  <c r="IK36" i="1" s="1"/>
  <c r="MX36" i="1" s="1"/>
  <c r="RD36" i="1" s="1"/>
  <c r="FG36" i="1"/>
  <c r="IJ36" i="1" s="1"/>
  <c r="MW36" i="1" s="1"/>
  <c r="RC36" i="1" s="1"/>
  <c r="FF36" i="1"/>
  <c r="II36" i="1" s="1"/>
  <c r="MV36" i="1" s="1"/>
  <c r="RB36" i="1" s="1"/>
  <c r="FE36" i="1"/>
  <c r="IH36" i="1" s="1"/>
  <c r="MU36" i="1" s="1"/>
  <c r="RA36" i="1" s="1"/>
  <c r="FD36" i="1"/>
  <c r="IG36" i="1" s="1"/>
  <c r="MT36" i="1" s="1"/>
  <c r="QZ36" i="1" s="1"/>
  <c r="FC36" i="1"/>
  <c r="IF36" i="1" s="1"/>
  <c r="MS36" i="1" s="1"/>
  <c r="QY36" i="1" s="1"/>
  <c r="FB36" i="1"/>
  <c r="IE36" i="1" s="1"/>
  <c r="MR36" i="1" s="1"/>
  <c r="QX36" i="1" s="1"/>
  <c r="FA36" i="1"/>
  <c r="ID36" i="1" s="1"/>
  <c r="MQ36" i="1" s="1"/>
  <c r="QW36" i="1" s="1"/>
  <c r="EZ36" i="1"/>
  <c r="IC36" i="1" s="1"/>
  <c r="MP36" i="1" s="1"/>
  <c r="QV36" i="1" s="1"/>
  <c r="EY36" i="1"/>
  <c r="IB36" i="1" s="1"/>
  <c r="MO36" i="1" s="1"/>
  <c r="QU36" i="1" s="1"/>
  <c r="EX36" i="1"/>
  <c r="IA36" i="1" s="1"/>
  <c r="MN36" i="1" s="1"/>
  <c r="QT36" i="1" s="1"/>
  <c r="EW36" i="1"/>
  <c r="HZ36" i="1" s="1"/>
  <c r="MM36" i="1" s="1"/>
  <c r="QS36" i="1" s="1"/>
  <c r="EV36" i="1"/>
  <c r="HY36" i="1" s="1"/>
  <c r="ML36" i="1" s="1"/>
  <c r="QR36" i="1" s="1"/>
  <c r="EU36" i="1"/>
  <c r="HX36" i="1" s="1"/>
  <c r="MK36" i="1" s="1"/>
  <c r="QQ36" i="1" s="1"/>
  <c r="ET36" i="1"/>
  <c r="HW36" i="1" s="1"/>
  <c r="MJ36" i="1" s="1"/>
  <c r="QP36" i="1" s="1"/>
  <c r="ES36" i="1"/>
  <c r="HV36" i="1" s="1"/>
  <c r="MI36" i="1" s="1"/>
  <c r="QO36" i="1" s="1"/>
  <c r="ER36" i="1"/>
  <c r="HU36" i="1" s="1"/>
  <c r="MH36" i="1" s="1"/>
  <c r="QN36" i="1" s="1"/>
  <c r="EQ36" i="1"/>
  <c r="HT36" i="1" s="1"/>
  <c r="MG36" i="1" s="1"/>
  <c r="QM36" i="1" s="1"/>
  <c r="EP36" i="1"/>
  <c r="HS36" i="1" s="1"/>
  <c r="MF36" i="1" s="1"/>
  <c r="QL36" i="1" s="1"/>
  <c r="EO36" i="1"/>
  <c r="HR36" i="1" s="1"/>
  <c r="ME36" i="1" s="1"/>
  <c r="QK36" i="1" s="1"/>
  <c r="EN36" i="1"/>
  <c r="HQ36" i="1" s="1"/>
  <c r="FM35" i="1"/>
  <c r="IP35" i="1" s="1"/>
  <c r="NC35" i="1" s="1"/>
  <c r="RI35" i="1" s="1"/>
  <c r="FL35" i="1"/>
  <c r="IO35" i="1" s="1"/>
  <c r="NB35" i="1" s="1"/>
  <c r="RH35" i="1" s="1"/>
  <c r="FK35" i="1"/>
  <c r="IN35" i="1" s="1"/>
  <c r="NA35" i="1" s="1"/>
  <c r="RG35" i="1" s="1"/>
  <c r="FJ35" i="1"/>
  <c r="IM35" i="1" s="1"/>
  <c r="MZ35" i="1" s="1"/>
  <c r="RF35" i="1" s="1"/>
  <c r="FI35" i="1"/>
  <c r="IL35" i="1" s="1"/>
  <c r="MY35" i="1" s="1"/>
  <c r="RE35" i="1" s="1"/>
  <c r="FH35" i="1"/>
  <c r="IK35" i="1" s="1"/>
  <c r="MX35" i="1" s="1"/>
  <c r="RD35" i="1" s="1"/>
  <c r="FG35" i="1"/>
  <c r="IJ35" i="1" s="1"/>
  <c r="MW35" i="1" s="1"/>
  <c r="RC35" i="1" s="1"/>
  <c r="FF35" i="1"/>
  <c r="II35" i="1" s="1"/>
  <c r="MV35" i="1" s="1"/>
  <c r="RB35" i="1" s="1"/>
  <c r="FE35" i="1"/>
  <c r="IH35" i="1" s="1"/>
  <c r="MU35" i="1" s="1"/>
  <c r="RA35" i="1" s="1"/>
  <c r="FD35" i="1"/>
  <c r="IG35" i="1" s="1"/>
  <c r="MT35" i="1" s="1"/>
  <c r="QZ35" i="1" s="1"/>
  <c r="FC35" i="1"/>
  <c r="IF35" i="1" s="1"/>
  <c r="MS35" i="1" s="1"/>
  <c r="QY35" i="1" s="1"/>
  <c r="FB35" i="1"/>
  <c r="IE35" i="1" s="1"/>
  <c r="MR35" i="1" s="1"/>
  <c r="QX35" i="1" s="1"/>
  <c r="FA35" i="1"/>
  <c r="ID35" i="1" s="1"/>
  <c r="MQ35" i="1" s="1"/>
  <c r="QW35" i="1" s="1"/>
  <c r="EZ35" i="1"/>
  <c r="IC35" i="1" s="1"/>
  <c r="MP35" i="1" s="1"/>
  <c r="QV35" i="1" s="1"/>
  <c r="EY35" i="1"/>
  <c r="IB35" i="1" s="1"/>
  <c r="MO35" i="1" s="1"/>
  <c r="QU35" i="1" s="1"/>
  <c r="EX35" i="1"/>
  <c r="IA35" i="1" s="1"/>
  <c r="MN35" i="1" s="1"/>
  <c r="QT35" i="1" s="1"/>
  <c r="EW35" i="1"/>
  <c r="HZ35" i="1" s="1"/>
  <c r="MM35" i="1" s="1"/>
  <c r="QS35" i="1" s="1"/>
  <c r="EV35" i="1"/>
  <c r="HY35" i="1" s="1"/>
  <c r="ML35" i="1" s="1"/>
  <c r="QR35" i="1" s="1"/>
  <c r="EU35" i="1"/>
  <c r="HX35" i="1" s="1"/>
  <c r="MK35" i="1" s="1"/>
  <c r="QQ35" i="1" s="1"/>
  <c r="ET35" i="1"/>
  <c r="HW35" i="1" s="1"/>
  <c r="MJ35" i="1" s="1"/>
  <c r="QP35" i="1" s="1"/>
  <c r="ES35" i="1"/>
  <c r="HV35" i="1" s="1"/>
  <c r="MI35" i="1" s="1"/>
  <c r="QO35" i="1" s="1"/>
  <c r="ER35" i="1"/>
  <c r="HU35" i="1" s="1"/>
  <c r="MH35" i="1" s="1"/>
  <c r="QN35" i="1" s="1"/>
  <c r="EQ35" i="1"/>
  <c r="HT35" i="1" s="1"/>
  <c r="MG35" i="1" s="1"/>
  <c r="QM35" i="1" s="1"/>
  <c r="EP35" i="1"/>
  <c r="HS35" i="1" s="1"/>
  <c r="MF35" i="1" s="1"/>
  <c r="QL35" i="1" s="1"/>
  <c r="EO35" i="1"/>
  <c r="HR35" i="1" s="1"/>
  <c r="ME35" i="1" s="1"/>
  <c r="QK35" i="1" s="1"/>
  <c r="EN35" i="1"/>
  <c r="HQ35" i="1" s="1"/>
  <c r="FM34" i="1"/>
  <c r="IP34" i="1" s="1"/>
  <c r="NC34" i="1" s="1"/>
  <c r="RI34" i="1" s="1"/>
  <c r="FL34" i="1"/>
  <c r="IO34" i="1" s="1"/>
  <c r="NB34" i="1" s="1"/>
  <c r="RH34" i="1" s="1"/>
  <c r="FK34" i="1"/>
  <c r="IN34" i="1" s="1"/>
  <c r="NA34" i="1" s="1"/>
  <c r="RG34" i="1" s="1"/>
  <c r="FJ34" i="1"/>
  <c r="IM34" i="1" s="1"/>
  <c r="MZ34" i="1" s="1"/>
  <c r="RF34" i="1" s="1"/>
  <c r="FI34" i="1"/>
  <c r="IL34" i="1" s="1"/>
  <c r="MY34" i="1" s="1"/>
  <c r="RE34" i="1" s="1"/>
  <c r="FH34" i="1"/>
  <c r="IK34" i="1" s="1"/>
  <c r="MX34" i="1" s="1"/>
  <c r="RD34" i="1" s="1"/>
  <c r="FG34" i="1"/>
  <c r="IJ34" i="1" s="1"/>
  <c r="MW34" i="1" s="1"/>
  <c r="RC34" i="1" s="1"/>
  <c r="FF34" i="1"/>
  <c r="II34" i="1" s="1"/>
  <c r="MV34" i="1" s="1"/>
  <c r="RB34" i="1" s="1"/>
  <c r="FE34" i="1"/>
  <c r="IH34" i="1" s="1"/>
  <c r="MU34" i="1" s="1"/>
  <c r="RA34" i="1" s="1"/>
  <c r="FD34" i="1"/>
  <c r="IG34" i="1" s="1"/>
  <c r="MT34" i="1" s="1"/>
  <c r="QZ34" i="1" s="1"/>
  <c r="FC34" i="1"/>
  <c r="IF34" i="1" s="1"/>
  <c r="MS34" i="1" s="1"/>
  <c r="QY34" i="1" s="1"/>
  <c r="FB34" i="1"/>
  <c r="IE34" i="1" s="1"/>
  <c r="MR34" i="1" s="1"/>
  <c r="QX34" i="1" s="1"/>
  <c r="FA34" i="1"/>
  <c r="ID34" i="1" s="1"/>
  <c r="MQ34" i="1" s="1"/>
  <c r="QW34" i="1" s="1"/>
  <c r="EZ34" i="1"/>
  <c r="IC34" i="1" s="1"/>
  <c r="MP34" i="1" s="1"/>
  <c r="QV34" i="1" s="1"/>
  <c r="EY34" i="1"/>
  <c r="IB34" i="1" s="1"/>
  <c r="MO34" i="1" s="1"/>
  <c r="QU34" i="1" s="1"/>
  <c r="EX34" i="1"/>
  <c r="IA34" i="1" s="1"/>
  <c r="MN34" i="1" s="1"/>
  <c r="QT34" i="1" s="1"/>
  <c r="EW34" i="1"/>
  <c r="HZ34" i="1" s="1"/>
  <c r="MM34" i="1" s="1"/>
  <c r="QS34" i="1" s="1"/>
  <c r="EV34" i="1"/>
  <c r="HY34" i="1" s="1"/>
  <c r="ML34" i="1" s="1"/>
  <c r="QR34" i="1" s="1"/>
  <c r="EU34" i="1"/>
  <c r="HX34" i="1" s="1"/>
  <c r="MK34" i="1" s="1"/>
  <c r="QQ34" i="1" s="1"/>
  <c r="ET34" i="1"/>
  <c r="HW34" i="1" s="1"/>
  <c r="MJ34" i="1" s="1"/>
  <c r="QP34" i="1" s="1"/>
  <c r="ES34" i="1"/>
  <c r="HV34" i="1" s="1"/>
  <c r="MI34" i="1" s="1"/>
  <c r="QO34" i="1" s="1"/>
  <c r="ER34" i="1"/>
  <c r="HU34" i="1" s="1"/>
  <c r="MH34" i="1" s="1"/>
  <c r="QN34" i="1" s="1"/>
  <c r="EQ34" i="1"/>
  <c r="HT34" i="1" s="1"/>
  <c r="MG34" i="1" s="1"/>
  <c r="QM34" i="1" s="1"/>
  <c r="EP34" i="1"/>
  <c r="HS34" i="1" s="1"/>
  <c r="MF34" i="1" s="1"/>
  <c r="QL34" i="1" s="1"/>
  <c r="EO34" i="1"/>
  <c r="HR34" i="1" s="1"/>
  <c r="ME34" i="1" s="1"/>
  <c r="QK34" i="1" s="1"/>
  <c r="EN34" i="1"/>
  <c r="HQ34" i="1" s="1"/>
  <c r="FM33" i="1"/>
  <c r="IP33" i="1" s="1"/>
  <c r="NC33" i="1" s="1"/>
  <c r="RI33" i="1" s="1"/>
  <c r="FL33" i="1"/>
  <c r="IO33" i="1" s="1"/>
  <c r="NB33" i="1" s="1"/>
  <c r="RH33" i="1" s="1"/>
  <c r="FK33" i="1"/>
  <c r="IN33" i="1" s="1"/>
  <c r="NA33" i="1" s="1"/>
  <c r="RG33" i="1" s="1"/>
  <c r="FJ33" i="1"/>
  <c r="IM33" i="1" s="1"/>
  <c r="MZ33" i="1" s="1"/>
  <c r="RF33" i="1" s="1"/>
  <c r="FI33" i="1"/>
  <c r="IL33" i="1" s="1"/>
  <c r="MY33" i="1" s="1"/>
  <c r="RE33" i="1" s="1"/>
  <c r="FH33" i="1"/>
  <c r="IK33" i="1" s="1"/>
  <c r="MX33" i="1" s="1"/>
  <c r="RD33" i="1" s="1"/>
  <c r="FG33" i="1"/>
  <c r="IJ33" i="1" s="1"/>
  <c r="MW33" i="1" s="1"/>
  <c r="RC33" i="1" s="1"/>
  <c r="FF33" i="1"/>
  <c r="II33" i="1" s="1"/>
  <c r="MV33" i="1" s="1"/>
  <c r="RB33" i="1" s="1"/>
  <c r="FE33" i="1"/>
  <c r="IH33" i="1" s="1"/>
  <c r="MU33" i="1" s="1"/>
  <c r="RA33" i="1" s="1"/>
  <c r="FD33" i="1"/>
  <c r="IG33" i="1" s="1"/>
  <c r="MT33" i="1" s="1"/>
  <c r="QZ33" i="1" s="1"/>
  <c r="FC33" i="1"/>
  <c r="IF33" i="1" s="1"/>
  <c r="MS33" i="1" s="1"/>
  <c r="QY33" i="1" s="1"/>
  <c r="FB33" i="1"/>
  <c r="IE33" i="1" s="1"/>
  <c r="MR33" i="1" s="1"/>
  <c r="QX33" i="1" s="1"/>
  <c r="FA33" i="1"/>
  <c r="ID33" i="1" s="1"/>
  <c r="MQ33" i="1" s="1"/>
  <c r="QW33" i="1" s="1"/>
  <c r="EZ33" i="1"/>
  <c r="IC33" i="1" s="1"/>
  <c r="MP33" i="1" s="1"/>
  <c r="QV33" i="1" s="1"/>
  <c r="EY33" i="1"/>
  <c r="IB33" i="1" s="1"/>
  <c r="MO33" i="1" s="1"/>
  <c r="QU33" i="1" s="1"/>
  <c r="EX33" i="1"/>
  <c r="IA33" i="1" s="1"/>
  <c r="MN33" i="1" s="1"/>
  <c r="QT33" i="1" s="1"/>
  <c r="EW33" i="1"/>
  <c r="HZ33" i="1" s="1"/>
  <c r="MM33" i="1" s="1"/>
  <c r="QS33" i="1" s="1"/>
  <c r="EV33" i="1"/>
  <c r="HY33" i="1" s="1"/>
  <c r="ML33" i="1" s="1"/>
  <c r="QR33" i="1" s="1"/>
  <c r="EU33" i="1"/>
  <c r="HX33" i="1" s="1"/>
  <c r="MK33" i="1" s="1"/>
  <c r="QQ33" i="1" s="1"/>
  <c r="ET33" i="1"/>
  <c r="HW33" i="1" s="1"/>
  <c r="MJ33" i="1" s="1"/>
  <c r="QP33" i="1" s="1"/>
  <c r="ES33" i="1"/>
  <c r="HV33" i="1" s="1"/>
  <c r="MI33" i="1" s="1"/>
  <c r="QO33" i="1" s="1"/>
  <c r="ER33" i="1"/>
  <c r="HU33" i="1" s="1"/>
  <c r="MH33" i="1" s="1"/>
  <c r="QN33" i="1" s="1"/>
  <c r="EQ33" i="1"/>
  <c r="HT33" i="1" s="1"/>
  <c r="MG33" i="1" s="1"/>
  <c r="QM33" i="1" s="1"/>
  <c r="EP33" i="1"/>
  <c r="HS33" i="1" s="1"/>
  <c r="MF33" i="1" s="1"/>
  <c r="QL33" i="1" s="1"/>
  <c r="EO33" i="1"/>
  <c r="HR33" i="1" s="1"/>
  <c r="ME33" i="1" s="1"/>
  <c r="QK33" i="1" s="1"/>
  <c r="EN33" i="1"/>
  <c r="HQ33" i="1" s="1"/>
  <c r="FM32" i="1"/>
  <c r="IP32" i="1" s="1"/>
  <c r="NC32" i="1" s="1"/>
  <c r="RI32" i="1" s="1"/>
  <c r="FL32" i="1"/>
  <c r="IO32" i="1" s="1"/>
  <c r="NB32" i="1" s="1"/>
  <c r="RH32" i="1" s="1"/>
  <c r="FK32" i="1"/>
  <c r="IN32" i="1" s="1"/>
  <c r="NA32" i="1" s="1"/>
  <c r="RG32" i="1" s="1"/>
  <c r="FJ32" i="1"/>
  <c r="IM32" i="1" s="1"/>
  <c r="MZ32" i="1" s="1"/>
  <c r="RF32" i="1" s="1"/>
  <c r="FI32" i="1"/>
  <c r="IL32" i="1" s="1"/>
  <c r="MY32" i="1" s="1"/>
  <c r="RE32" i="1" s="1"/>
  <c r="FH32" i="1"/>
  <c r="IK32" i="1" s="1"/>
  <c r="MX32" i="1" s="1"/>
  <c r="RD32" i="1" s="1"/>
  <c r="FG32" i="1"/>
  <c r="IJ32" i="1" s="1"/>
  <c r="MW32" i="1" s="1"/>
  <c r="RC32" i="1" s="1"/>
  <c r="FF32" i="1"/>
  <c r="II32" i="1" s="1"/>
  <c r="MV32" i="1" s="1"/>
  <c r="RB32" i="1" s="1"/>
  <c r="FE32" i="1"/>
  <c r="IH32" i="1" s="1"/>
  <c r="MU32" i="1" s="1"/>
  <c r="RA32" i="1" s="1"/>
  <c r="FD32" i="1"/>
  <c r="IG32" i="1" s="1"/>
  <c r="MT32" i="1" s="1"/>
  <c r="QZ32" i="1" s="1"/>
  <c r="FC32" i="1"/>
  <c r="IF32" i="1" s="1"/>
  <c r="MS32" i="1" s="1"/>
  <c r="QY32" i="1" s="1"/>
  <c r="FB32" i="1"/>
  <c r="IE32" i="1" s="1"/>
  <c r="MR32" i="1" s="1"/>
  <c r="QX32" i="1" s="1"/>
  <c r="FA32" i="1"/>
  <c r="ID32" i="1" s="1"/>
  <c r="MQ32" i="1" s="1"/>
  <c r="QW32" i="1" s="1"/>
  <c r="EZ32" i="1"/>
  <c r="IC32" i="1" s="1"/>
  <c r="MP32" i="1" s="1"/>
  <c r="QV32" i="1" s="1"/>
  <c r="EY32" i="1"/>
  <c r="IB32" i="1" s="1"/>
  <c r="EX32" i="1"/>
  <c r="IA32" i="1" s="1"/>
  <c r="MN32" i="1" s="1"/>
  <c r="QT32" i="1" s="1"/>
  <c r="EW32" i="1"/>
  <c r="HZ32" i="1" s="1"/>
  <c r="MM32" i="1" s="1"/>
  <c r="QS32" i="1" s="1"/>
  <c r="EV32" i="1"/>
  <c r="HY32" i="1" s="1"/>
  <c r="ML32" i="1" s="1"/>
  <c r="QR32" i="1" s="1"/>
  <c r="EU32" i="1"/>
  <c r="HX32" i="1" s="1"/>
  <c r="MK32" i="1" s="1"/>
  <c r="QQ32" i="1" s="1"/>
  <c r="ET32" i="1"/>
  <c r="HW32" i="1" s="1"/>
  <c r="MJ32" i="1" s="1"/>
  <c r="QP32" i="1" s="1"/>
  <c r="ES32" i="1"/>
  <c r="HV32" i="1" s="1"/>
  <c r="MI32" i="1" s="1"/>
  <c r="QO32" i="1" s="1"/>
  <c r="ER32" i="1"/>
  <c r="HU32" i="1" s="1"/>
  <c r="MH32" i="1" s="1"/>
  <c r="QN32" i="1" s="1"/>
  <c r="EQ32" i="1"/>
  <c r="HT32" i="1" s="1"/>
  <c r="MG32" i="1" s="1"/>
  <c r="QM32" i="1" s="1"/>
  <c r="EP32" i="1"/>
  <c r="HS32" i="1" s="1"/>
  <c r="MF32" i="1" s="1"/>
  <c r="QL32" i="1" s="1"/>
  <c r="EO32" i="1"/>
  <c r="HR32" i="1" s="1"/>
  <c r="ME32" i="1" s="1"/>
  <c r="QK32" i="1" s="1"/>
  <c r="EN32" i="1"/>
  <c r="HQ32" i="1" s="1"/>
  <c r="FM31" i="1"/>
  <c r="IP31" i="1" s="1"/>
  <c r="NC31" i="1" s="1"/>
  <c r="RI31" i="1" s="1"/>
  <c r="FL31" i="1"/>
  <c r="IO31" i="1" s="1"/>
  <c r="NB31" i="1" s="1"/>
  <c r="RH31" i="1" s="1"/>
  <c r="FK31" i="1"/>
  <c r="IN31" i="1" s="1"/>
  <c r="NA31" i="1" s="1"/>
  <c r="RG31" i="1" s="1"/>
  <c r="FJ31" i="1"/>
  <c r="IM31" i="1" s="1"/>
  <c r="MZ31" i="1" s="1"/>
  <c r="RF31" i="1" s="1"/>
  <c r="FI31" i="1"/>
  <c r="IL31" i="1" s="1"/>
  <c r="MY31" i="1" s="1"/>
  <c r="RE31" i="1" s="1"/>
  <c r="FH31" i="1"/>
  <c r="IK31" i="1" s="1"/>
  <c r="MX31" i="1" s="1"/>
  <c r="RD31" i="1" s="1"/>
  <c r="FG31" i="1"/>
  <c r="IJ31" i="1" s="1"/>
  <c r="MW31" i="1" s="1"/>
  <c r="RC31" i="1" s="1"/>
  <c r="FF31" i="1"/>
  <c r="II31" i="1" s="1"/>
  <c r="MV31" i="1" s="1"/>
  <c r="RB31" i="1" s="1"/>
  <c r="FE31" i="1"/>
  <c r="IH31" i="1" s="1"/>
  <c r="MU31" i="1" s="1"/>
  <c r="RA31" i="1" s="1"/>
  <c r="FD31" i="1"/>
  <c r="IG31" i="1" s="1"/>
  <c r="MT31" i="1" s="1"/>
  <c r="QZ31" i="1" s="1"/>
  <c r="FC31" i="1"/>
  <c r="IF31" i="1" s="1"/>
  <c r="MS31" i="1" s="1"/>
  <c r="QY31" i="1" s="1"/>
  <c r="FB31" i="1"/>
  <c r="IE31" i="1" s="1"/>
  <c r="MR31" i="1" s="1"/>
  <c r="QX31" i="1" s="1"/>
  <c r="FA31" i="1"/>
  <c r="ID31" i="1" s="1"/>
  <c r="MQ31" i="1" s="1"/>
  <c r="QW31" i="1" s="1"/>
  <c r="EZ31" i="1"/>
  <c r="IC31" i="1" s="1"/>
  <c r="MP31" i="1" s="1"/>
  <c r="QV31" i="1" s="1"/>
  <c r="EY31" i="1"/>
  <c r="IB31" i="1" s="1"/>
  <c r="EX31" i="1"/>
  <c r="IA31" i="1" s="1"/>
  <c r="MN31" i="1" s="1"/>
  <c r="QT31" i="1" s="1"/>
  <c r="EW31" i="1"/>
  <c r="HZ31" i="1" s="1"/>
  <c r="MM31" i="1" s="1"/>
  <c r="QS31" i="1" s="1"/>
  <c r="EV31" i="1"/>
  <c r="HY31" i="1" s="1"/>
  <c r="ML31" i="1" s="1"/>
  <c r="QR31" i="1" s="1"/>
  <c r="EU31" i="1"/>
  <c r="HX31" i="1" s="1"/>
  <c r="MK31" i="1" s="1"/>
  <c r="QQ31" i="1" s="1"/>
  <c r="ET31" i="1"/>
  <c r="HW31" i="1" s="1"/>
  <c r="MJ31" i="1" s="1"/>
  <c r="QP31" i="1" s="1"/>
  <c r="ES31" i="1"/>
  <c r="HV31" i="1" s="1"/>
  <c r="MI31" i="1" s="1"/>
  <c r="QO31" i="1" s="1"/>
  <c r="ER31" i="1"/>
  <c r="HU31" i="1" s="1"/>
  <c r="MH31" i="1" s="1"/>
  <c r="QN31" i="1" s="1"/>
  <c r="EQ31" i="1"/>
  <c r="HT31" i="1" s="1"/>
  <c r="MG31" i="1" s="1"/>
  <c r="QM31" i="1" s="1"/>
  <c r="EP31" i="1"/>
  <c r="HS31" i="1" s="1"/>
  <c r="MF31" i="1" s="1"/>
  <c r="QL31" i="1" s="1"/>
  <c r="EO31" i="1"/>
  <c r="HR31" i="1" s="1"/>
  <c r="ME31" i="1" s="1"/>
  <c r="QK31" i="1" s="1"/>
  <c r="EN31" i="1"/>
  <c r="HQ31" i="1" s="1"/>
  <c r="FM30" i="1"/>
  <c r="IP30" i="1" s="1"/>
  <c r="NC30" i="1" s="1"/>
  <c r="RI30" i="1" s="1"/>
  <c r="FL30" i="1"/>
  <c r="IO30" i="1" s="1"/>
  <c r="NB30" i="1" s="1"/>
  <c r="RH30" i="1" s="1"/>
  <c r="FK30" i="1"/>
  <c r="IN30" i="1" s="1"/>
  <c r="NA30" i="1" s="1"/>
  <c r="RG30" i="1" s="1"/>
  <c r="FJ30" i="1"/>
  <c r="IM30" i="1" s="1"/>
  <c r="MZ30" i="1" s="1"/>
  <c r="RF30" i="1" s="1"/>
  <c r="FI30" i="1"/>
  <c r="IL30" i="1" s="1"/>
  <c r="MY30" i="1" s="1"/>
  <c r="RE30" i="1" s="1"/>
  <c r="FH30" i="1"/>
  <c r="IK30" i="1" s="1"/>
  <c r="MX30" i="1" s="1"/>
  <c r="RD30" i="1" s="1"/>
  <c r="FG30" i="1"/>
  <c r="IJ30" i="1" s="1"/>
  <c r="MW30" i="1" s="1"/>
  <c r="RC30" i="1" s="1"/>
  <c r="FF30" i="1"/>
  <c r="II30" i="1" s="1"/>
  <c r="MV30" i="1" s="1"/>
  <c r="RB30" i="1" s="1"/>
  <c r="FE30" i="1"/>
  <c r="IH30" i="1" s="1"/>
  <c r="MU30" i="1" s="1"/>
  <c r="RA30" i="1" s="1"/>
  <c r="FD30" i="1"/>
  <c r="IG30" i="1" s="1"/>
  <c r="MT30" i="1" s="1"/>
  <c r="QZ30" i="1" s="1"/>
  <c r="FC30" i="1"/>
  <c r="IF30" i="1" s="1"/>
  <c r="MS30" i="1" s="1"/>
  <c r="QY30" i="1" s="1"/>
  <c r="FB30" i="1"/>
  <c r="IE30" i="1" s="1"/>
  <c r="MR30" i="1" s="1"/>
  <c r="QX30" i="1" s="1"/>
  <c r="FA30" i="1"/>
  <c r="ID30" i="1" s="1"/>
  <c r="MQ30" i="1" s="1"/>
  <c r="QW30" i="1" s="1"/>
  <c r="EZ30" i="1"/>
  <c r="IC30" i="1" s="1"/>
  <c r="MP30" i="1" s="1"/>
  <c r="QV30" i="1" s="1"/>
  <c r="EY30" i="1"/>
  <c r="IB30" i="1" s="1"/>
  <c r="MO30" i="1" s="1"/>
  <c r="QU30" i="1" s="1"/>
  <c r="EX30" i="1"/>
  <c r="IA30" i="1" s="1"/>
  <c r="MN30" i="1" s="1"/>
  <c r="QT30" i="1" s="1"/>
  <c r="EW30" i="1"/>
  <c r="HZ30" i="1" s="1"/>
  <c r="MM30" i="1" s="1"/>
  <c r="QS30" i="1" s="1"/>
  <c r="EV30" i="1"/>
  <c r="HY30" i="1" s="1"/>
  <c r="ML30" i="1" s="1"/>
  <c r="QR30" i="1" s="1"/>
  <c r="EU30" i="1"/>
  <c r="HX30" i="1" s="1"/>
  <c r="MK30" i="1" s="1"/>
  <c r="QQ30" i="1" s="1"/>
  <c r="ET30" i="1"/>
  <c r="HW30" i="1" s="1"/>
  <c r="MJ30" i="1" s="1"/>
  <c r="QP30" i="1" s="1"/>
  <c r="ES30" i="1"/>
  <c r="HV30" i="1" s="1"/>
  <c r="MI30" i="1" s="1"/>
  <c r="QO30" i="1" s="1"/>
  <c r="ER30" i="1"/>
  <c r="HU30" i="1" s="1"/>
  <c r="MH30" i="1" s="1"/>
  <c r="QN30" i="1" s="1"/>
  <c r="EQ30" i="1"/>
  <c r="HT30" i="1" s="1"/>
  <c r="MG30" i="1" s="1"/>
  <c r="QM30" i="1" s="1"/>
  <c r="EP30" i="1"/>
  <c r="HS30" i="1" s="1"/>
  <c r="MF30" i="1" s="1"/>
  <c r="QL30" i="1" s="1"/>
  <c r="EO30" i="1"/>
  <c r="HR30" i="1" s="1"/>
  <c r="ME30" i="1" s="1"/>
  <c r="QK30" i="1" s="1"/>
  <c r="EN30" i="1"/>
  <c r="HQ30" i="1" s="1"/>
  <c r="FM29" i="1"/>
  <c r="IP29" i="1" s="1"/>
  <c r="NC29" i="1" s="1"/>
  <c r="RI29" i="1" s="1"/>
  <c r="FL29" i="1"/>
  <c r="IO29" i="1" s="1"/>
  <c r="NB29" i="1" s="1"/>
  <c r="RH29" i="1" s="1"/>
  <c r="FK29" i="1"/>
  <c r="IN29" i="1" s="1"/>
  <c r="NA29" i="1" s="1"/>
  <c r="RG29" i="1" s="1"/>
  <c r="FJ29" i="1"/>
  <c r="IM29" i="1" s="1"/>
  <c r="MZ29" i="1" s="1"/>
  <c r="RF29" i="1" s="1"/>
  <c r="FI29" i="1"/>
  <c r="IL29" i="1" s="1"/>
  <c r="MY29" i="1" s="1"/>
  <c r="RE29" i="1" s="1"/>
  <c r="FH29" i="1"/>
  <c r="IK29" i="1" s="1"/>
  <c r="MX29" i="1" s="1"/>
  <c r="RD29" i="1" s="1"/>
  <c r="FG29" i="1"/>
  <c r="IJ29" i="1" s="1"/>
  <c r="MW29" i="1" s="1"/>
  <c r="RC29" i="1" s="1"/>
  <c r="FF29" i="1"/>
  <c r="II29" i="1" s="1"/>
  <c r="MV29" i="1" s="1"/>
  <c r="RB29" i="1" s="1"/>
  <c r="FE29" i="1"/>
  <c r="IH29" i="1" s="1"/>
  <c r="MU29" i="1" s="1"/>
  <c r="RA29" i="1" s="1"/>
  <c r="FD29" i="1"/>
  <c r="IG29" i="1" s="1"/>
  <c r="MT29" i="1" s="1"/>
  <c r="QZ29" i="1" s="1"/>
  <c r="FC29" i="1"/>
  <c r="IF29" i="1" s="1"/>
  <c r="FB29" i="1"/>
  <c r="IE29" i="1" s="1"/>
  <c r="MR29" i="1" s="1"/>
  <c r="QX29" i="1" s="1"/>
  <c r="FA29" i="1"/>
  <c r="ID29" i="1" s="1"/>
  <c r="EZ29" i="1"/>
  <c r="IC29" i="1" s="1"/>
  <c r="MP29" i="1" s="1"/>
  <c r="QV29" i="1" s="1"/>
  <c r="EY29" i="1"/>
  <c r="IB29" i="1" s="1"/>
  <c r="MO29" i="1" s="1"/>
  <c r="QU29" i="1" s="1"/>
  <c r="EX29" i="1"/>
  <c r="IA29" i="1" s="1"/>
  <c r="EW29" i="1"/>
  <c r="HZ29" i="1" s="1"/>
  <c r="EV29" i="1"/>
  <c r="HY29" i="1" s="1"/>
  <c r="ML29" i="1" s="1"/>
  <c r="QR29" i="1" s="1"/>
  <c r="EU29" i="1"/>
  <c r="HX29" i="1" s="1"/>
  <c r="MK29" i="1" s="1"/>
  <c r="QQ29" i="1" s="1"/>
  <c r="ET29" i="1"/>
  <c r="HW29" i="1" s="1"/>
  <c r="MJ29" i="1" s="1"/>
  <c r="QP29" i="1" s="1"/>
  <c r="ES29" i="1"/>
  <c r="HV29" i="1" s="1"/>
  <c r="ER29" i="1"/>
  <c r="HU29" i="1" s="1"/>
  <c r="EQ29" i="1"/>
  <c r="HT29" i="1" s="1"/>
  <c r="MG29" i="1" s="1"/>
  <c r="QM29" i="1" s="1"/>
  <c r="EP29" i="1"/>
  <c r="HS29" i="1" s="1"/>
  <c r="MF29" i="1" s="1"/>
  <c r="QL29" i="1" s="1"/>
  <c r="EO29" i="1"/>
  <c r="HR29" i="1" s="1"/>
  <c r="ME29" i="1" s="1"/>
  <c r="QK29" i="1" s="1"/>
  <c r="EN29" i="1"/>
  <c r="HQ29" i="1" s="1"/>
  <c r="FM28" i="1"/>
  <c r="IP28" i="1" s="1"/>
  <c r="NC28" i="1" s="1"/>
  <c r="RI28" i="1" s="1"/>
  <c r="FL28" i="1"/>
  <c r="IO28" i="1" s="1"/>
  <c r="NB28" i="1" s="1"/>
  <c r="RH28" i="1" s="1"/>
  <c r="FK28" i="1"/>
  <c r="IN28" i="1" s="1"/>
  <c r="NA28" i="1" s="1"/>
  <c r="RG28" i="1" s="1"/>
  <c r="FJ28" i="1"/>
  <c r="IM28" i="1" s="1"/>
  <c r="MZ28" i="1" s="1"/>
  <c r="RF28" i="1" s="1"/>
  <c r="FI28" i="1"/>
  <c r="IL28" i="1" s="1"/>
  <c r="MY28" i="1" s="1"/>
  <c r="RE28" i="1" s="1"/>
  <c r="FH28" i="1"/>
  <c r="IK28" i="1" s="1"/>
  <c r="MX28" i="1" s="1"/>
  <c r="RD28" i="1" s="1"/>
  <c r="FG28" i="1"/>
  <c r="IJ28" i="1" s="1"/>
  <c r="MW28" i="1" s="1"/>
  <c r="RC28" i="1" s="1"/>
  <c r="FF28" i="1"/>
  <c r="II28" i="1" s="1"/>
  <c r="MV28" i="1" s="1"/>
  <c r="RB28" i="1" s="1"/>
  <c r="FE28" i="1"/>
  <c r="IH28" i="1" s="1"/>
  <c r="MU28" i="1" s="1"/>
  <c r="RA28" i="1" s="1"/>
  <c r="FD28" i="1"/>
  <c r="IG28" i="1" s="1"/>
  <c r="MT28" i="1" s="1"/>
  <c r="QZ28" i="1" s="1"/>
  <c r="FC28" i="1"/>
  <c r="IF28" i="1" s="1"/>
  <c r="MS28" i="1" s="1"/>
  <c r="QY28" i="1" s="1"/>
  <c r="FB28" i="1"/>
  <c r="IE28" i="1" s="1"/>
  <c r="MR28" i="1" s="1"/>
  <c r="QX28" i="1" s="1"/>
  <c r="FA28" i="1"/>
  <c r="ID28" i="1" s="1"/>
  <c r="MQ28" i="1" s="1"/>
  <c r="QW28" i="1" s="1"/>
  <c r="EZ28" i="1"/>
  <c r="IC28" i="1" s="1"/>
  <c r="MP28" i="1" s="1"/>
  <c r="QV28" i="1" s="1"/>
  <c r="EY28" i="1"/>
  <c r="IB28" i="1" s="1"/>
  <c r="MO28" i="1" s="1"/>
  <c r="QU28" i="1" s="1"/>
  <c r="EX28" i="1"/>
  <c r="IA28" i="1" s="1"/>
  <c r="MN28" i="1" s="1"/>
  <c r="QT28" i="1" s="1"/>
  <c r="EW28" i="1"/>
  <c r="HZ28" i="1" s="1"/>
  <c r="MM28" i="1" s="1"/>
  <c r="QS28" i="1" s="1"/>
  <c r="EV28" i="1"/>
  <c r="HY28" i="1" s="1"/>
  <c r="ML28" i="1" s="1"/>
  <c r="QR28" i="1" s="1"/>
  <c r="EU28" i="1"/>
  <c r="HX28" i="1" s="1"/>
  <c r="MK28" i="1" s="1"/>
  <c r="QQ28" i="1" s="1"/>
  <c r="ET28" i="1"/>
  <c r="HW28" i="1" s="1"/>
  <c r="MJ28" i="1" s="1"/>
  <c r="QP28" i="1" s="1"/>
  <c r="ES28" i="1"/>
  <c r="HV28" i="1" s="1"/>
  <c r="MI28" i="1" s="1"/>
  <c r="QO28" i="1" s="1"/>
  <c r="ER28" i="1"/>
  <c r="HU28" i="1" s="1"/>
  <c r="MH28" i="1" s="1"/>
  <c r="QN28" i="1" s="1"/>
  <c r="EQ28" i="1"/>
  <c r="HT28" i="1" s="1"/>
  <c r="MG28" i="1" s="1"/>
  <c r="QM28" i="1" s="1"/>
  <c r="EP28" i="1"/>
  <c r="HS28" i="1" s="1"/>
  <c r="MF28" i="1" s="1"/>
  <c r="QL28" i="1" s="1"/>
  <c r="EO28" i="1"/>
  <c r="HR28" i="1" s="1"/>
  <c r="ME28" i="1" s="1"/>
  <c r="QK28" i="1" s="1"/>
  <c r="EN28" i="1"/>
  <c r="HQ28" i="1" s="1"/>
  <c r="FM27" i="1"/>
  <c r="IP27" i="1" s="1"/>
  <c r="NC27" i="1" s="1"/>
  <c r="RI27" i="1" s="1"/>
  <c r="FL27" i="1"/>
  <c r="IO27" i="1" s="1"/>
  <c r="NB27" i="1" s="1"/>
  <c r="RH27" i="1" s="1"/>
  <c r="FK27" i="1"/>
  <c r="IN27" i="1" s="1"/>
  <c r="NA27" i="1" s="1"/>
  <c r="RG27" i="1" s="1"/>
  <c r="FJ27" i="1"/>
  <c r="IM27" i="1" s="1"/>
  <c r="MZ27" i="1" s="1"/>
  <c r="RF27" i="1" s="1"/>
  <c r="FI27" i="1"/>
  <c r="IL27" i="1" s="1"/>
  <c r="MY27" i="1" s="1"/>
  <c r="RE27" i="1" s="1"/>
  <c r="FH27" i="1"/>
  <c r="IK27" i="1" s="1"/>
  <c r="MX27" i="1" s="1"/>
  <c r="RD27" i="1" s="1"/>
  <c r="FG27" i="1"/>
  <c r="IJ27" i="1" s="1"/>
  <c r="MW27" i="1" s="1"/>
  <c r="RC27" i="1" s="1"/>
  <c r="FF27" i="1"/>
  <c r="II27" i="1" s="1"/>
  <c r="MV27" i="1" s="1"/>
  <c r="RB27" i="1" s="1"/>
  <c r="FE27" i="1"/>
  <c r="IH27" i="1" s="1"/>
  <c r="MU27" i="1" s="1"/>
  <c r="RA27" i="1" s="1"/>
  <c r="FD27" i="1"/>
  <c r="IG27" i="1" s="1"/>
  <c r="MT27" i="1" s="1"/>
  <c r="QZ27" i="1" s="1"/>
  <c r="FC27" i="1"/>
  <c r="IF27" i="1" s="1"/>
  <c r="FB27" i="1"/>
  <c r="IE27" i="1" s="1"/>
  <c r="MR27" i="1" s="1"/>
  <c r="QX27" i="1" s="1"/>
  <c r="FA27" i="1"/>
  <c r="ID27" i="1" s="1"/>
  <c r="MQ27" i="1" s="1"/>
  <c r="QW27" i="1" s="1"/>
  <c r="EZ27" i="1"/>
  <c r="IC27" i="1" s="1"/>
  <c r="MP27" i="1" s="1"/>
  <c r="QV27" i="1" s="1"/>
  <c r="EY27" i="1"/>
  <c r="IB27" i="1" s="1"/>
  <c r="MO27" i="1" s="1"/>
  <c r="QU27" i="1" s="1"/>
  <c r="EX27" i="1"/>
  <c r="IA27" i="1" s="1"/>
  <c r="MN27" i="1" s="1"/>
  <c r="QT27" i="1" s="1"/>
  <c r="EW27" i="1"/>
  <c r="HZ27" i="1" s="1"/>
  <c r="MM27" i="1" s="1"/>
  <c r="QS27" i="1" s="1"/>
  <c r="EV27" i="1"/>
  <c r="HY27" i="1" s="1"/>
  <c r="ML27" i="1" s="1"/>
  <c r="QR27" i="1" s="1"/>
  <c r="EU27" i="1"/>
  <c r="HX27" i="1" s="1"/>
  <c r="MK27" i="1" s="1"/>
  <c r="QQ27" i="1" s="1"/>
  <c r="ET27" i="1"/>
  <c r="HW27" i="1" s="1"/>
  <c r="MJ27" i="1" s="1"/>
  <c r="QP27" i="1" s="1"/>
  <c r="ES27" i="1"/>
  <c r="HV27" i="1" s="1"/>
  <c r="MI27" i="1" s="1"/>
  <c r="QO27" i="1" s="1"/>
  <c r="ER27" i="1"/>
  <c r="HU27" i="1" s="1"/>
  <c r="MH27" i="1" s="1"/>
  <c r="QN27" i="1" s="1"/>
  <c r="EQ27" i="1"/>
  <c r="HT27" i="1" s="1"/>
  <c r="MG27" i="1" s="1"/>
  <c r="QM27" i="1" s="1"/>
  <c r="EP27" i="1"/>
  <c r="HS27" i="1" s="1"/>
  <c r="MF27" i="1" s="1"/>
  <c r="QL27" i="1" s="1"/>
  <c r="EO27" i="1"/>
  <c r="HR27" i="1" s="1"/>
  <c r="ME27" i="1" s="1"/>
  <c r="QK27" i="1" s="1"/>
  <c r="EN27" i="1"/>
  <c r="HQ27" i="1" s="1"/>
  <c r="FM26" i="1"/>
  <c r="IP26" i="1" s="1"/>
  <c r="NC26" i="1" s="1"/>
  <c r="RI26" i="1" s="1"/>
  <c r="FL26" i="1"/>
  <c r="IO26" i="1" s="1"/>
  <c r="NB26" i="1" s="1"/>
  <c r="RH26" i="1" s="1"/>
  <c r="FK26" i="1"/>
  <c r="IN26" i="1" s="1"/>
  <c r="NA26" i="1" s="1"/>
  <c r="RG26" i="1" s="1"/>
  <c r="FJ26" i="1"/>
  <c r="IM26" i="1" s="1"/>
  <c r="MZ26" i="1" s="1"/>
  <c r="RF26" i="1" s="1"/>
  <c r="FI26" i="1"/>
  <c r="IL26" i="1" s="1"/>
  <c r="MY26" i="1" s="1"/>
  <c r="RE26" i="1" s="1"/>
  <c r="FH26" i="1"/>
  <c r="IK26" i="1" s="1"/>
  <c r="MX26" i="1" s="1"/>
  <c r="RD26" i="1" s="1"/>
  <c r="FG26" i="1"/>
  <c r="IJ26" i="1" s="1"/>
  <c r="MW26" i="1" s="1"/>
  <c r="RC26" i="1" s="1"/>
  <c r="FF26" i="1"/>
  <c r="II26" i="1" s="1"/>
  <c r="MV26" i="1" s="1"/>
  <c r="RB26" i="1" s="1"/>
  <c r="FE26" i="1"/>
  <c r="IH26" i="1" s="1"/>
  <c r="MU26" i="1" s="1"/>
  <c r="RA26" i="1" s="1"/>
  <c r="FD26" i="1"/>
  <c r="IG26" i="1" s="1"/>
  <c r="MT26" i="1" s="1"/>
  <c r="QZ26" i="1" s="1"/>
  <c r="FC26" i="1"/>
  <c r="IF26" i="1" s="1"/>
  <c r="MS26" i="1" s="1"/>
  <c r="QY26" i="1" s="1"/>
  <c r="FB26" i="1"/>
  <c r="IE26" i="1" s="1"/>
  <c r="MR26" i="1" s="1"/>
  <c r="QX26" i="1" s="1"/>
  <c r="FA26" i="1"/>
  <c r="ID26" i="1" s="1"/>
  <c r="EZ26" i="1"/>
  <c r="IC26" i="1" s="1"/>
  <c r="MP26" i="1" s="1"/>
  <c r="QV26" i="1" s="1"/>
  <c r="EY26" i="1"/>
  <c r="IB26" i="1" s="1"/>
  <c r="MO26" i="1" s="1"/>
  <c r="QU26" i="1" s="1"/>
  <c r="EX26" i="1"/>
  <c r="IA26" i="1" s="1"/>
  <c r="MN26" i="1" s="1"/>
  <c r="QT26" i="1" s="1"/>
  <c r="EW26" i="1"/>
  <c r="HZ26" i="1" s="1"/>
  <c r="MM26" i="1" s="1"/>
  <c r="QS26" i="1" s="1"/>
  <c r="EV26" i="1"/>
  <c r="HY26" i="1" s="1"/>
  <c r="ML26" i="1" s="1"/>
  <c r="QR26" i="1" s="1"/>
  <c r="EU26" i="1"/>
  <c r="HX26" i="1" s="1"/>
  <c r="ET26" i="1"/>
  <c r="HW26" i="1" s="1"/>
  <c r="MJ26" i="1" s="1"/>
  <c r="QP26" i="1" s="1"/>
  <c r="ES26" i="1"/>
  <c r="HV26" i="1" s="1"/>
  <c r="ER26" i="1"/>
  <c r="HU26" i="1" s="1"/>
  <c r="MH26" i="1" s="1"/>
  <c r="QN26" i="1" s="1"/>
  <c r="EQ26" i="1"/>
  <c r="HT26" i="1" s="1"/>
  <c r="EP26" i="1"/>
  <c r="HS26" i="1" s="1"/>
  <c r="MF26" i="1" s="1"/>
  <c r="QL26" i="1" s="1"/>
  <c r="EO26" i="1"/>
  <c r="HR26" i="1" s="1"/>
  <c r="ME26" i="1" s="1"/>
  <c r="QK26" i="1" s="1"/>
  <c r="EN26" i="1"/>
  <c r="HQ26" i="1" s="1"/>
  <c r="FM25" i="1"/>
  <c r="IP25" i="1" s="1"/>
  <c r="NC25" i="1" s="1"/>
  <c r="RI25" i="1" s="1"/>
  <c r="FL25" i="1"/>
  <c r="IO25" i="1" s="1"/>
  <c r="NB25" i="1" s="1"/>
  <c r="RH25" i="1" s="1"/>
  <c r="FK25" i="1"/>
  <c r="IN25" i="1" s="1"/>
  <c r="NA25" i="1" s="1"/>
  <c r="RG25" i="1" s="1"/>
  <c r="FJ25" i="1"/>
  <c r="IM25" i="1" s="1"/>
  <c r="MZ25" i="1" s="1"/>
  <c r="RF25" i="1" s="1"/>
  <c r="FI25" i="1"/>
  <c r="IL25" i="1" s="1"/>
  <c r="MY25" i="1" s="1"/>
  <c r="RE25" i="1" s="1"/>
  <c r="FH25" i="1"/>
  <c r="IK25" i="1" s="1"/>
  <c r="MX25" i="1" s="1"/>
  <c r="RD25" i="1" s="1"/>
  <c r="FG25" i="1"/>
  <c r="IJ25" i="1" s="1"/>
  <c r="MW25" i="1" s="1"/>
  <c r="RC25" i="1" s="1"/>
  <c r="FF25" i="1"/>
  <c r="II25" i="1" s="1"/>
  <c r="MV25" i="1" s="1"/>
  <c r="RB25" i="1" s="1"/>
  <c r="FE25" i="1"/>
  <c r="IH25" i="1" s="1"/>
  <c r="MU25" i="1" s="1"/>
  <c r="RA25" i="1" s="1"/>
  <c r="FD25" i="1"/>
  <c r="IG25" i="1" s="1"/>
  <c r="MT25" i="1" s="1"/>
  <c r="QZ25" i="1" s="1"/>
  <c r="FC25" i="1"/>
  <c r="IF25" i="1" s="1"/>
  <c r="MS25" i="1" s="1"/>
  <c r="QY25" i="1" s="1"/>
  <c r="FB25" i="1"/>
  <c r="IE25" i="1" s="1"/>
  <c r="MR25" i="1" s="1"/>
  <c r="QX25" i="1" s="1"/>
  <c r="FA25" i="1"/>
  <c r="ID25" i="1" s="1"/>
  <c r="EZ25" i="1"/>
  <c r="IC25" i="1" s="1"/>
  <c r="MP25" i="1" s="1"/>
  <c r="QV25" i="1" s="1"/>
  <c r="EY25" i="1"/>
  <c r="IB25" i="1" s="1"/>
  <c r="MO25" i="1" s="1"/>
  <c r="QU25" i="1" s="1"/>
  <c r="EX25" i="1"/>
  <c r="IA25" i="1" s="1"/>
  <c r="MN25" i="1" s="1"/>
  <c r="QT25" i="1" s="1"/>
  <c r="EW25" i="1"/>
  <c r="HZ25" i="1" s="1"/>
  <c r="MM25" i="1" s="1"/>
  <c r="QS25" i="1" s="1"/>
  <c r="EV25" i="1"/>
  <c r="HY25" i="1" s="1"/>
  <c r="ML25" i="1" s="1"/>
  <c r="QR25" i="1" s="1"/>
  <c r="EU25" i="1"/>
  <c r="HX25" i="1" s="1"/>
  <c r="MK25" i="1" s="1"/>
  <c r="QQ25" i="1" s="1"/>
  <c r="ET25" i="1"/>
  <c r="HW25" i="1" s="1"/>
  <c r="MJ25" i="1" s="1"/>
  <c r="QP25" i="1" s="1"/>
  <c r="ES25" i="1"/>
  <c r="HV25" i="1" s="1"/>
  <c r="MI25" i="1" s="1"/>
  <c r="QO25" i="1" s="1"/>
  <c r="ER25" i="1"/>
  <c r="HU25" i="1" s="1"/>
  <c r="MH25" i="1" s="1"/>
  <c r="QN25" i="1" s="1"/>
  <c r="EQ25" i="1"/>
  <c r="HT25" i="1" s="1"/>
  <c r="MG25" i="1" s="1"/>
  <c r="QM25" i="1" s="1"/>
  <c r="EP25" i="1"/>
  <c r="HS25" i="1" s="1"/>
  <c r="MF25" i="1" s="1"/>
  <c r="QL25" i="1" s="1"/>
  <c r="EO25" i="1"/>
  <c r="HR25" i="1" s="1"/>
  <c r="ME25" i="1" s="1"/>
  <c r="QK25" i="1" s="1"/>
  <c r="EN25" i="1"/>
  <c r="HQ25" i="1" s="1"/>
  <c r="FM24" i="1"/>
  <c r="IP24" i="1" s="1"/>
  <c r="NC24" i="1" s="1"/>
  <c r="RI24" i="1" s="1"/>
  <c r="FL24" i="1"/>
  <c r="IO24" i="1" s="1"/>
  <c r="NB24" i="1" s="1"/>
  <c r="RH24" i="1" s="1"/>
  <c r="FK24" i="1"/>
  <c r="IN24" i="1" s="1"/>
  <c r="NA24" i="1" s="1"/>
  <c r="RG24" i="1" s="1"/>
  <c r="FJ24" i="1"/>
  <c r="IM24" i="1" s="1"/>
  <c r="MZ24" i="1" s="1"/>
  <c r="RF24" i="1" s="1"/>
  <c r="FI24" i="1"/>
  <c r="IL24" i="1" s="1"/>
  <c r="MY24" i="1" s="1"/>
  <c r="RE24" i="1" s="1"/>
  <c r="FH24" i="1"/>
  <c r="IK24" i="1" s="1"/>
  <c r="MX24" i="1" s="1"/>
  <c r="RD24" i="1" s="1"/>
  <c r="FG24" i="1"/>
  <c r="IJ24" i="1" s="1"/>
  <c r="MW24" i="1" s="1"/>
  <c r="RC24" i="1" s="1"/>
  <c r="FF24" i="1"/>
  <c r="II24" i="1" s="1"/>
  <c r="MV24" i="1" s="1"/>
  <c r="RB24" i="1" s="1"/>
  <c r="FE24" i="1"/>
  <c r="IH24" i="1" s="1"/>
  <c r="MU24" i="1" s="1"/>
  <c r="RA24" i="1" s="1"/>
  <c r="FD24" i="1"/>
  <c r="IG24" i="1" s="1"/>
  <c r="MT24" i="1" s="1"/>
  <c r="QZ24" i="1" s="1"/>
  <c r="FC24" i="1"/>
  <c r="IF24" i="1" s="1"/>
  <c r="MS24" i="1" s="1"/>
  <c r="QY24" i="1" s="1"/>
  <c r="FB24" i="1"/>
  <c r="IE24" i="1" s="1"/>
  <c r="MR24" i="1" s="1"/>
  <c r="QX24" i="1" s="1"/>
  <c r="FA24" i="1"/>
  <c r="ID24" i="1" s="1"/>
  <c r="MQ24" i="1" s="1"/>
  <c r="QW24" i="1" s="1"/>
  <c r="EZ24" i="1"/>
  <c r="IC24" i="1" s="1"/>
  <c r="MP24" i="1" s="1"/>
  <c r="QV24" i="1" s="1"/>
  <c r="EY24" i="1"/>
  <c r="IB24" i="1" s="1"/>
  <c r="MO24" i="1" s="1"/>
  <c r="QU24" i="1" s="1"/>
  <c r="EX24" i="1"/>
  <c r="IA24" i="1" s="1"/>
  <c r="MN24" i="1" s="1"/>
  <c r="QT24" i="1" s="1"/>
  <c r="EW24" i="1"/>
  <c r="HZ24" i="1" s="1"/>
  <c r="EV24" i="1"/>
  <c r="HY24" i="1" s="1"/>
  <c r="ML24" i="1" s="1"/>
  <c r="QR24" i="1" s="1"/>
  <c r="EU24" i="1"/>
  <c r="HX24" i="1" s="1"/>
  <c r="MK24" i="1" s="1"/>
  <c r="QQ24" i="1" s="1"/>
  <c r="ET24" i="1"/>
  <c r="HW24" i="1" s="1"/>
  <c r="MJ24" i="1" s="1"/>
  <c r="QP24" i="1" s="1"/>
  <c r="ES24" i="1"/>
  <c r="HV24" i="1" s="1"/>
  <c r="ER24" i="1"/>
  <c r="HU24" i="1" s="1"/>
  <c r="MH24" i="1" s="1"/>
  <c r="QN24" i="1" s="1"/>
  <c r="EQ24" i="1"/>
  <c r="HT24" i="1" s="1"/>
  <c r="MG24" i="1" s="1"/>
  <c r="QM24" i="1" s="1"/>
  <c r="EP24" i="1"/>
  <c r="HS24" i="1" s="1"/>
  <c r="MF24" i="1" s="1"/>
  <c r="QL24" i="1" s="1"/>
  <c r="EO24" i="1"/>
  <c r="HR24" i="1" s="1"/>
  <c r="ME24" i="1" s="1"/>
  <c r="QK24" i="1" s="1"/>
  <c r="EN24" i="1"/>
  <c r="HQ24" i="1" s="1"/>
  <c r="FM23" i="1"/>
  <c r="IP23" i="1" s="1"/>
  <c r="NC23" i="1" s="1"/>
  <c r="RI23" i="1" s="1"/>
  <c r="FL23" i="1"/>
  <c r="IO23" i="1" s="1"/>
  <c r="NB23" i="1" s="1"/>
  <c r="RH23" i="1" s="1"/>
  <c r="FK23" i="1"/>
  <c r="IN23" i="1" s="1"/>
  <c r="NA23" i="1" s="1"/>
  <c r="RG23" i="1" s="1"/>
  <c r="FJ23" i="1"/>
  <c r="IM23" i="1" s="1"/>
  <c r="MZ23" i="1" s="1"/>
  <c r="RF23" i="1" s="1"/>
  <c r="FI23" i="1"/>
  <c r="IL23" i="1" s="1"/>
  <c r="MY23" i="1" s="1"/>
  <c r="RE23" i="1" s="1"/>
  <c r="FH23" i="1"/>
  <c r="IK23" i="1" s="1"/>
  <c r="MX23" i="1" s="1"/>
  <c r="RD23" i="1" s="1"/>
  <c r="FG23" i="1"/>
  <c r="IJ23" i="1" s="1"/>
  <c r="MW23" i="1" s="1"/>
  <c r="RC23" i="1" s="1"/>
  <c r="FF23" i="1"/>
  <c r="II23" i="1" s="1"/>
  <c r="MV23" i="1" s="1"/>
  <c r="RB23" i="1" s="1"/>
  <c r="FE23" i="1"/>
  <c r="IH23" i="1" s="1"/>
  <c r="MU23" i="1" s="1"/>
  <c r="RA23" i="1" s="1"/>
  <c r="FD23" i="1"/>
  <c r="IG23" i="1" s="1"/>
  <c r="MT23" i="1" s="1"/>
  <c r="QZ23" i="1" s="1"/>
  <c r="FC23" i="1"/>
  <c r="IF23" i="1" s="1"/>
  <c r="MS23" i="1" s="1"/>
  <c r="QY23" i="1" s="1"/>
  <c r="FB23" i="1"/>
  <c r="IE23" i="1" s="1"/>
  <c r="MR23" i="1" s="1"/>
  <c r="QX23" i="1" s="1"/>
  <c r="FA23" i="1"/>
  <c r="ID23" i="1" s="1"/>
  <c r="MQ23" i="1" s="1"/>
  <c r="QW23" i="1" s="1"/>
  <c r="EZ23" i="1"/>
  <c r="IC23" i="1" s="1"/>
  <c r="EY23" i="1"/>
  <c r="IB23" i="1" s="1"/>
  <c r="MO23" i="1" s="1"/>
  <c r="QU23" i="1" s="1"/>
  <c r="EX23" i="1"/>
  <c r="IA23" i="1" s="1"/>
  <c r="MN23" i="1" s="1"/>
  <c r="QT23" i="1" s="1"/>
  <c r="EW23" i="1"/>
  <c r="HZ23" i="1" s="1"/>
  <c r="EV23" i="1"/>
  <c r="HY23" i="1" s="1"/>
  <c r="ML23" i="1" s="1"/>
  <c r="QR23" i="1" s="1"/>
  <c r="EU23" i="1"/>
  <c r="HX23" i="1" s="1"/>
  <c r="MK23" i="1" s="1"/>
  <c r="QQ23" i="1" s="1"/>
  <c r="ET23" i="1"/>
  <c r="HW23" i="1" s="1"/>
  <c r="MJ23" i="1" s="1"/>
  <c r="QP23" i="1" s="1"/>
  <c r="ES23" i="1"/>
  <c r="HV23" i="1" s="1"/>
  <c r="ER23" i="1"/>
  <c r="HU23" i="1" s="1"/>
  <c r="MH23" i="1" s="1"/>
  <c r="QN23" i="1" s="1"/>
  <c r="EQ23" i="1"/>
  <c r="HT23" i="1" s="1"/>
  <c r="MG23" i="1" s="1"/>
  <c r="QM23" i="1" s="1"/>
  <c r="EP23" i="1"/>
  <c r="HS23" i="1" s="1"/>
  <c r="MF23" i="1" s="1"/>
  <c r="QL23" i="1" s="1"/>
  <c r="EO23" i="1"/>
  <c r="HR23" i="1" s="1"/>
  <c r="ME23" i="1" s="1"/>
  <c r="QK23" i="1" s="1"/>
  <c r="EN23" i="1"/>
  <c r="HQ23" i="1" s="1"/>
  <c r="FM22" i="1"/>
  <c r="IP22" i="1" s="1"/>
  <c r="NC22" i="1" s="1"/>
  <c r="RI22" i="1" s="1"/>
  <c r="FL22" i="1"/>
  <c r="IO22" i="1" s="1"/>
  <c r="NB22" i="1" s="1"/>
  <c r="RH22" i="1" s="1"/>
  <c r="FK22" i="1"/>
  <c r="IN22" i="1" s="1"/>
  <c r="NA22" i="1" s="1"/>
  <c r="RG22" i="1" s="1"/>
  <c r="FJ22" i="1"/>
  <c r="IM22" i="1" s="1"/>
  <c r="MZ22" i="1" s="1"/>
  <c r="RF22" i="1" s="1"/>
  <c r="FI22" i="1"/>
  <c r="IL22" i="1" s="1"/>
  <c r="MY22" i="1" s="1"/>
  <c r="RE22" i="1" s="1"/>
  <c r="FH22" i="1"/>
  <c r="IK22" i="1" s="1"/>
  <c r="MX22" i="1" s="1"/>
  <c r="RD22" i="1" s="1"/>
  <c r="FG22" i="1"/>
  <c r="IJ22" i="1" s="1"/>
  <c r="MW22" i="1" s="1"/>
  <c r="RC22" i="1" s="1"/>
  <c r="FF22" i="1"/>
  <c r="II22" i="1" s="1"/>
  <c r="MV22" i="1" s="1"/>
  <c r="RB22" i="1" s="1"/>
  <c r="FE22" i="1"/>
  <c r="IH22" i="1" s="1"/>
  <c r="MU22" i="1" s="1"/>
  <c r="RA22" i="1" s="1"/>
  <c r="FD22" i="1"/>
  <c r="IG22" i="1" s="1"/>
  <c r="MT22" i="1" s="1"/>
  <c r="QZ22" i="1" s="1"/>
  <c r="FC22" i="1"/>
  <c r="IF22" i="1" s="1"/>
  <c r="MS22" i="1" s="1"/>
  <c r="QY22" i="1" s="1"/>
  <c r="FB22" i="1"/>
  <c r="IE22" i="1" s="1"/>
  <c r="MR22" i="1" s="1"/>
  <c r="QX22" i="1" s="1"/>
  <c r="FA22" i="1"/>
  <c r="ID22" i="1" s="1"/>
  <c r="MQ22" i="1" s="1"/>
  <c r="QW22" i="1" s="1"/>
  <c r="EZ22" i="1"/>
  <c r="IC22" i="1" s="1"/>
  <c r="MP22" i="1" s="1"/>
  <c r="QV22" i="1" s="1"/>
  <c r="EY22" i="1"/>
  <c r="IB22" i="1" s="1"/>
  <c r="MO22" i="1" s="1"/>
  <c r="QU22" i="1" s="1"/>
  <c r="EX22" i="1"/>
  <c r="IA22" i="1" s="1"/>
  <c r="MN22" i="1" s="1"/>
  <c r="QT22" i="1" s="1"/>
  <c r="EW22" i="1"/>
  <c r="HZ22" i="1" s="1"/>
  <c r="MM22" i="1" s="1"/>
  <c r="QS22" i="1" s="1"/>
  <c r="EV22" i="1"/>
  <c r="HY22" i="1" s="1"/>
  <c r="ML22" i="1" s="1"/>
  <c r="QR22" i="1" s="1"/>
  <c r="EU22" i="1"/>
  <c r="HX22" i="1" s="1"/>
  <c r="MK22" i="1" s="1"/>
  <c r="QQ22" i="1" s="1"/>
  <c r="ET22" i="1"/>
  <c r="HW22" i="1" s="1"/>
  <c r="MJ22" i="1" s="1"/>
  <c r="QP22" i="1" s="1"/>
  <c r="ES22" i="1"/>
  <c r="HV22" i="1" s="1"/>
  <c r="ER22" i="1"/>
  <c r="HU22" i="1" s="1"/>
  <c r="MH22" i="1" s="1"/>
  <c r="QN22" i="1" s="1"/>
  <c r="EQ22" i="1"/>
  <c r="HT22" i="1" s="1"/>
  <c r="MG22" i="1" s="1"/>
  <c r="QM22" i="1" s="1"/>
  <c r="EP22" i="1"/>
  <c r="HS22" i="1" s="1"/>
  <c r="MF22" i="1" s="1"/>
  <c r="QL22" i="1" s="1"/>
  <c r="EO22" i="1"/>
  <c r="HR22" i="1" s="1"/>
  <c r="ME22" i="1" s="1"/>
  <c r="QK22" i="1" s="1"/>
  <c r="EN22" i="1"/>
  <c r="HQ22" i="1" s="1"/>
  <c r="FM21" i="1"/>
  <c r="IP21" i="1" s="1"/>
  <c r="NC21" i="1" s="1"/>
  <c r="RI21" i="1" s="1"/>
  <c r="FL21" i="1"/>
  <c r="IO21" i="1" s="1"/>
  <c r="NB21" i="1" s="1"/>
  <c r="RH21" i="1" s="1"/>
  <c r="FK21" i="1"/>
  <c r="IN21" i="1" s="1"/>
  <c r="NA21" i="1" s="1"/>
  <c r="RG21" i="1" s="1"/>
  <c r="FJ21" i="1"/>
  <c r="IM21" i="1" s="1"/>
  <c r="MZ21" i="1" s="1"/>
  <c r="RF21" i="1" s="1"/>
  <c r="FI21" i="1"/>
  <c r="IL21" i="1" s="1"/>
  <c r="MY21" i="1" s="1"/>
  <c r="RE21" i="1" s="1"/>
  <c r="FH21" i="1"/>
  <c r="IK21" i="1" s="1"/>
  <c r="MX21" i="1" s="1"/>
  <c r="RD21" i="1" s="1"/>
  <c r="FG21" i="1"/>
  <c r="IJ21" i="1" s="1"/>
  <c r="MW21" i="1" s="1"/>
  <c r="RC21" i="1" s="1"/>
  <c r="FF21" i="1"/>
  <c r="II21" i="1" s="1"/>
  <c r="MV21" i="1" s="1"/>
  <c r="RB21" i="1" s="1"/>
  <c r="FE21" i="1"/>
  <c r="IH21" i="1" s="1"/>
  <c r="MU21" i="1" s="1"/>
  <c r="RA21" i="1" s="1"/>
  <c r="FD21" i="1"/>
  <c r="IG21" i="1" s="1"/>
  <c r="MT21" i="1" s="1"/>
  <c r="QZ21" i="1" s="1"/>
  <c r="FC21" i="1"/>
  <c r="IF21" i="1" s="1"/>
  <c r="FB21" i="1"/>
  <c r="IE21" i="1" s="1"/>
  <c r="MR21" i="1" s="1"/>
  <c r="QX21" i="1" s="1"/>
  <c r="FA21" i="1"/>
  <c r="ID21" i="1" s="1"/>
  <c r="EZ21" i="1"/>
  <c r="IC21" i="1" s="1"/>
  <c r="MP21" i="1" s="1"/>
  <c r="QV21" i="1" s="1"/>
  <c r="EY21" i="1"/>
  <c r="IB21" i="1" s="1"/>
  <c r="MO21" i="1" s="1"/>
  <c r="QU21" i="1" s="1"/>
  <c r="EX21" i="1"/>
  <c r="IA21" i="1" s="1"/>
  <c r="EW21" i="1"/>
  <c r="HZ21" i="1" s="1"/>
  <c r="MM21" i="1" s="1"/>
  <c r="QS21" i="1" s="1"/>
  <c r="EV21" i="1"/>
  <c r="HY21" i="1" s="1"/>
  <c r="ML21" i="1" s="1"/>
  <c r="QR21" i="1" s="1"/>
  <c r="EU21" i="1"/>
  <c r="HX21" i="1" s="1"/>
  <c r="MK21" i="1" s="1"/>
  <c r="QQ21" i="1" s="1"/>
  <c r="ET21" i="1"/>
  <c r="HW21" i="1" s="1"/>
  <c r="MJ21" i="1" s="1"/>
  <c r="QP21" i="1" s="1"/>
  <c r="ES21" i="1"/>
  <c r="HV21" i="1" s="1"/>
  <c r="MI21" i="1" s="1"/>
  <c r="QO21" i="1" s="1"/>
  <c r="ER21" i="1"/>
  <c r="HU21" i="1" s="1"/>
  <c r="MH21" i="1" s="1"/>
  <c r="QN21" i="1" s="1"/>
  <c r="EQ21" i="1"/>
  <c r="HT21" i="1" s="1"/>
  <c r="MG21" i="1" s="1"/>
  <c r="QM21" i="1" s="1"/>
  <c r="EP21" i="1"/>
  <c r="HS21" i="1" s="1"/>
  <c r="MF21" i="1" s="1"/>
  <c r="QL21" i="1" s="1"/>
  <c r="EO21" i="1"/>
  <c r="HR21" i="1" s="1"/>
  <c r="ME21" i="1" s="1"/>
  <c r="QK21" i="1" s="1"/>
  <c r="EN21" i="1"/>
  <c r="HQ21" i="1" s="1"/>
  <c r="FM20" i="1"/>
  <c r="IP20" i="1" s="1"/>
  <c r="NC20" i="1" s="1"/>
  <c r="RI20" i="1" s="1"/>
  <c r="FL20" i="1"/>
  <c r="IO20" i="1" s="1"/>
  <c r="NB20" i="1" s="1"/>
  <c r="RH20" i="1" s="1"/>
  <c r="FK20" i="1"/>
  <c r="IN20" i="1" s="1"/>
  <c r="NA20" i="1" s="1"/>
  <c r="RG20" i="1" s="1"/>
  <c r="FJ20" i="1"/>
  <c r="IM20" i="1" s="1"/>
  <c r="MZ20" i="1" s="1"/>
  <c r="RF20" i="1" s="1"/>
  <c r="FI20" i="1"/>
  <c r="IL20" i="1" s="1"/>
  <c r="MY20" i="1" s="1"/>
  <c r="RE20" i="1" s="1"/>
  <c r="FH20" i="1"/>
  <c r="IK20" i="1" s="1"/>
  <c r="MX20" i="1" s="1"/>
  <c r="RD20" i="1" s="1"/>
  <c r="FG20" i="1"/>
  <c r="IJ20" i="1" s="1"/>
  <c r="MW20" i="1" s="1"/>
  <c r="RC20" i="1" s="1"/>
  <c r="FF20" i="1"/>
  <c r="II20" i="1" s="1"/>
  <c r="MV20" i="1" s="1"/>
  <c r="RB20" i="1" s="1"/>
  <c r="FE20" i="1"/>
  <c r="IH20" i="1" s="1"/>
  <c r="MU20" i="1" s="1"/>
  <c r="RA20" i="1" s="1"/>
  <c r="FD20" i="1"/>
  <c r="IG20" i="1" s="1"/>
  <c r="MT20" i="1" s="1"/>
  <c r="QZ20" i="1" s="1"/>
  <c r="FC20" i="1"/>
  <c r="IF20" i="1" s="1"/>
  <c r="MS20" i="1" s="1"/>
  <c r="QY20" i="1" s="1"/>
  <c r="FB20" i="1"/>
  <c r="IE20" i="1" s="1"/>
  <c r="MR20" i="1" s="1"/>
  <c r="QX20" i="1" s="1"/>
  <c r="FA20" i="1"/>
  <c r="ID20" i="1" s="1"/>
  <c r="MQ20" i="1" s="1"/>
  <c r="QW20" i="1" s="1"/>
  <c r="EZ20" i="1"/>
  <c r="IC20" i="1" s="1"/>
  <c r="MP20" i="1" s="1"/>
  <c r="QV20" i="1" s="1"/>
  <c r="EY20" i="1"/>
  <c r="IB20" i="1" s="1"/>
  <c r="MO20" i="1" s="1"/>
  <c r="QU20" i="1" s="1"/>
  <c r="EX20" i="1"/>
  <c r="IA20" i="1" s="1"/>
  <c r="MN20" i="1" s="1"/>
  <c r="QT20" i="1" s="1"/>
  <c r="EW20" i="1"/>
  <c r="HZ20" i="1" s="1"/>
  <c r="MM20" i="1" s="1"/>
  <c r="QS20" i="1" s="1"/>
  <c r="EV20" i="1"/>
  <c r="HY20" i="1" s="1"/>
  <c r="ML20" i="1" s="1"/>
  <c r="QR20" i="1" s="1"/>
  <c r="EU20" i="1"/>
  <c r="HX20" i="1" s="1"/>
  <c r="MK20" i="1" s="1"/>
  <c r="QQ20" i="1" s="1"/>
  <c r="ET20" i="1"/>
  <c r="HW20" i="1" s="1"/>
  <c r="MJ20" i="1" s="1"/>
  <c r="QP20" i="1" s="1"/>
  <c r="ES20" i="1"/>
  <c r="HV20" i="1" s="1"/>
  <c r="MI20" i="1" s="1"/>
  <c r="QO20" i="1" s="1"/>
  <c r="ER20" i="1"/>
  <c r="HU20" i="1" s="1"/>
  <c r="MH20" i="1" s="1"/>
  <c r="QN20" i="1" s="1"/>
  <c r="EQ20" i="1"/>
  <c r="HT20" i="1" s="1"/>
  <c r="MG20" i="1" s="1"/>
  <c r="QM20" i="1" s="1"/>
  <c r="EP20" i="1"/>
  <c r="HS20" i="1" s="1"/>
  <c r="MF20" i="1" s="1"/>
  <c r="QL20" i="1" s="1"/>
  <c r="EO20" i="1"/>
  <c r="HR20" i="1" s="1"/>
  <c r="ME20" i="1" s="1"/>
  <c r="QK20" i="1" s="1"/>
  <c r="EN20" i="1"/>
  <c r="HQ20" i="1" s="1"/>
  <c r="FM19" i="1"/>
  <c r="IP19" i="1" s="1"/>
  <c r="NC19" i="1" s="1"/>
  <c r="RI19" i="1" s="1"/>
  <c r="FL19" i="1"/>
  <c r="IO19" i="1" s="1"/>
  <c r="NB19" i="1" s="1"/>
  <c r="RH19" i="1" s="1"/>
  <c r="FK19" i="1"/>
  <c r="IN19" i="1" s="1"/>
  <c r="NA19" i="1" s="1"/>
  <c r="RG19" i="1" s="1"/>
  <c r="FJ19" i="1"/>
  <c r="IM19" i="1" s="1"/>
  <c r="MZ19" i="1" s="1"/>
  <c r="RF19" i="1" s="1"/>
  <c r="FI19" i="1"/>
  <c r="IL19" i="1" s="1"/>
  <c r="MY19" i="1" s="1"/>
  <c r="RE19" i="1" s="1"/>
  <c r="FH19" i="1"/>
  <c r="IK19" i="1" s="1"/>
  <c r="MX19" i="1" s="1"/>
  <c r="RD19" i="1" s="1"/>
  <c r="FG19" i="1"/>
  <c r="IJ19" i="1" s="1"/>
  <c r="MW19" i="1" s="1"/>
  <c r="RC19" i="1" s="1"/>
  <c r="FF19" i="1"/>
  <c r="II19" i="1" s="1"/>
  <c r="MV19" i="1" s="1"/>
  <c r="RB19" i="1" s="1"/>
  <c r="FE19" i="1"/>
  <c r="IH19" i="1" s="1"/>
  <c r="MU19" i="1" s="1"/>
  <c r="RA19" i="1" s="1"/>
  <c r="FD19" i="1"/>
  <c r="IG19" i="1" s="1"/>
  <c r="MT19" i="1" s="1"/>
  <c r="QZ19" i="1" s="1"/>
  <c r="FC19" i="1"/>
  <c r="IF19" i="1" s="1"/>
  <c r="MS19" i="1" s="1"/>
  <c r="QY19" i="1" s="1"/>
  <c r="FB19" i="1"/>
  <c r="IE19" i="1" s="1"/>
  <c r="MR19" i="1" s="1"/>
  <c r="QX19" i="1" s="1"/>
  <c r="FA19" i="1"/>
  <c r="ID19" i="1" s="1"/>
  <c r="MQ19" i="1" s="1"/>
  <c r="QW19" i="1" s="1"/>
  <c r="EZ19" i="1"/>
  <c r="IC19" i="1" s="1"/>
  <c r="MP19" i="1" s="1"/>
  <c r="QV19" i="1" s="1"/>
  <c r="EY19" i="1"/>
  <c r="IB19" i="1" s="1"/>
  <c r="MO19" i="1" s="1"/>
  <c r="QU19" i="1" s="1"/>
  <c r="EX19" i="1"/>
  <c r="IA19" i="1" s="1"/>
  <c r="MN19" i="1" s="1"/>
  <c r="QT19" i="1" s="1"/>
  <c r="EW19" i="1"/>
  <c r="HZ19" i="1" s="1"/>
  <c r="MM19" i="1" s="1"/>
  <c r="QS19" i="1" s="1"/>
  <c r="EV19" i="1"/>
  <c r="HY19" i="1" s="1"/>
  <c r="ML19" i="1" s="1"/>
  <c r="QR19" i="1" s="1"/>
  <c r="EU19" i="1"/>
  <c r="HX19" i="1" s="1"/>
  <c r="MK19" i="1" s="1"/>
  <c r="QQ19" i="1" s="1"/>
  <c r="ET19" i="1"/>
  <c r="HW19" i="1" s="1"/>
  <c r="ES19" i="1"/>
  <c r="HV19" i="1" s="1"/>
  <c r="MI19" i="1" s="1"/>
  <c r="QO19" i="1" s="1"/>
  <c r="ER19" i="1"/>
  <c r="HU19" i="1" s="1"/>
  <c r="MH19" i="1" s="1"/>
  <c r="QN19" i="1" s="1"/>
  <c r="EQ19" i="1"/>
  <c r="HT19" i="1" s="1"/>
  <c r="MG19" i="1" s="1"/>
  <c r="QM19" i="1" s="1"/>
  <c r="EP19" i="1"/>
  <c r="HS19" i="1" s="1"/>
  <c r="MF19" i="1" s="1"/>
  <c r="QL19" i="1" s="1"/>
  <c r="EO19" i="1"/>
  <c r="HR19" i="1" s="1"/>
  <c r="ME19" i="1" s="1"/>
  <c r="QK19" i="1" s="1"/>
  <c r="EN19" i="1"/>
  <c r="HQ19" i="1" s="1"/>
  <c r="FM18" i="1"/>
  <c r="IP18" i="1" s="1"/>
  <c r="NC18" i="1" s="1"/>
  <c r="RI18" i="1" s="1"/>
  <c r="FL18" i="1"/>
  <c r="IO18" i="1" s="1"/>
  <c r="NB18" i="1" s="1"/>
  <c r="RH18" i="1" s="1"/>
  <c r="FK18" i="1"/>
  <c r="IN18" i="1" s="1"/>
  <c r="NA18" i="1" s="1"/>
  <c r="RG18" i="1" s="1"/>
  <c r="FJ18" i="1"/>
  <c r="IM18" i="1" s="1"/>
  <c r="MZ18" i="1" s="1"/>
  <c r="RF18" i="1" s="1"/>
  <c r="FI18" i="1"/>
  <c r="IL18" i="1" s="1"/>
  <c r="MY18" i="1" s="1"/>
  <c r="RE18" i="1" s="1"/>
  <c r="FH18" i="1"/>
  <c r="IK18" i="1" s="1"/>
  <c r="MX18" i="1" s="1"/>
  <c r="RD18" i="1" s="1"/>
  <c r="FG18" i="1"/>
  <c r="IJ18" i="1" s="1"/>
  <c r="MW18" i="1" s="1"/>
  <c r="RC18" i="1" s="1"/>
  <c r="FF18" i="1"/>
  <c r="II18" i="1" s="1"/>
  <c r="MV18" i="1" s="1"/>
  <c r="RB18" i="1" s="1"/>
  <c r="FE18" i="1"/>
  <c r="IH18" i="1" s="1"/>
  <c r="MU18" i="1" s="1"/>
  <c r="RA18" i="1" s="1"/>
  <c r="FD18" i="1"/>
  <c r="IG18" i="1" s="1"/>
  <c r="MT18" i="1" s="1"/>
  <c r="QZ18" i="1" s="1"/>
  <c r="FC18" i="1"/>
  <c r="IF18" i="1" s="1"/>
  <c r="MS18" i="1" s="1"/>
  <c r="QY18" i="1" s="1"/>
  <c r="FB18" i="1"/>
  <c r="IE18" i="1" s="1"/>
  <c r="MR18" i="1" s="1"/>
  <c r="QX18" i="1" s="1"/>
  <c r="FA18" i="1"/>
  <c r="ID18" i="1" s="1"/>
  <c r="MQ18" i="1" s="1"/>
  <c r="QW18" i="1" s="1"/>
  <c r="EZ18" i="1"/>
  <c r="IC18" i="1" s="1"/>
  <c r="EY18" i="1"/>
  <c r="IB18" i="1" s="1"/>
  <c r="MO18" i="1" s="1"/>
  <c r="QU18" i="1" s="1"/>
  <c r="EX18" i="1"/>
  <c r="IA18" i="1" s="1"/>
  <c r="MN18" i="1" s="1"/>
  <c r="QT18" i="1" s="1"/>
  <c r="EW18" i="1"/>
  <c r="HZ18" i="1" s="1"/>
  <c r="MM18" i="1" s="1"/>
  <c r="QS18" i="1" s="1"/>
  <c r="EV18" i="1"/>
  <c r="HY18" i="1" s="1"/>
  <c r="ML18" i="1" s="1"/>
  <c r="QR18" i="1" s="1"/>
  <c r="EU18" i="1"/>
  <c r="HX18" i="1" s="1"/>
  <c r="MK18" i="1" s="1"/>
  <c r="QQ18" i="1" s="1"/>
  <c r="ET18" i="1"/>
  <c r="HW18" i="1" s="1"/>
  <c r="MJ18" i="1" s="1"/>
  <c r="QP18" i="1" s="1"/>
  <c r="ES18" i="1"/>
  <c r="HV18" i="1" s="1"/>
  <c r="MI18" i="1" s="1"/>
  <c r="QO18" i="1" s="1"/>
  <c r="ER18" i="1"/>
  <c r="HU18" i="1" s="1"/>
  <c r="MH18" i="1" s="1"/>
  <c r="QN18" i="1" s="1"/>
  <c r="EQ18" i="1"/>
  <c r="HT18" i="1" s="1"/>
  <c r="MG18" i="1" s="1"/>
  <c r="QM18" i="1" s="1"/>
  <c r="EP18" i="1"/>
  <c r="HS18" i="1" s="1"/>
  <c r="MF18" i="1" s="1"/>
  <c r="QL18" i="1" s="1"/>
  <c r="EO18" i="1"/>
  <c r="HR18" i="1" s="1"/>
  <c r="ME18" i="1" s="1"/>
  <c r="QK18" i="1" s="1"/>
  <c r="EN18" i="1"/>
  <c r="HQ18" i="1" s="1"/>
  <c r="FM17" i="1"/>
  <c r="IP17" i="1" s="1"/>
  <c r="NC17" i="1" s="1"/>
  <c r="RI17" i="1" s="1"/>
  <c r="FL17" i="1"/>
  <c r="IO17" i="1" s="1"/>
  <c r="NB17" i="1" s="1"/>
  <c r="RH17" i="1" s="1"/>
  <c r="FK17" i="1"/>
  <c r="IN17" i="1" s="1"/>
  <c r="NA17" i="1" s="1"/>
  <c r="RG17" i="1" s="1"/>
  <c r="FJ17" i="1"/>
  <c r="IM17" i="1" s="1"/>
  <c r="MZ17" i="1" s="1"/>
  <c r="RF17" i="1" s="1"/>
  <c r="FI17" i="1"/>
  <c r="IL17" i="1" s="1"/>
  <c r="MY17" i="1" s="1"/>
  <c r="RE17" i="1" s="1"/>
  <c r="FH17" i="1"/>
  <c r="IK17" i="1" s="1"/>
  <c r="MX17" i="1" s="1"/>
  <c r="RD17" i="1" s="1"/>
  <c r="FG17" i="1"/>
  <c r="IJ17" i="1" s="1"/>
  <c r="MW17" i="1" s="1"/>
  <c r="RC17" i="1" s="1"/>
  <c r="FF17" i="1"/>
  <c r="II17" i="1" s="1"/>
  <c r="MV17" i="1" s="1"/>
  <c r="RB17" i="1" s="1"/>
  <c r="FE17" i="1"/>
  <c r="IH17" i="1" s="1"/>
  <c r="MU17" i="1" s="1"/>
  <c r="RA17" i="1" s="1"/>
  <c r="FD17" i="1"/>
  <c r="IG17" i="1" s="1"/>
  <c r="MT17" i="1" s="1"/>
  <c r="QZ17" i="1" s="1"/>
  <c r="FC17" i="1"/>
  <c r="IF17" i="1" s="1"/>
  <c r="MS17" i="1" s="1"/>
  <c r="QY17" i="1" s="1"/>
  <c r="FB17" i="1"/>
  <c r="IE17" i="1" s="1"/>
  <c r="MR17" i="1" s="1"/>
  <c r="QX17" i="1" s="1"/>
  <c r="FA17" i="1"/>
  <c r="ID17" i="1" s="1"/>
  <c r="MQ17" i="1" s="1"/>
  <c r="QW17" i="1" s="1"/>
  <c r="EZ17" i="1"/>
  <c r="IC17" i="1" s="1"/>
  <c r="MP17" i="1" s="1"/>
  <c r="QV17" i="1" s="1"/>
  <c r="EY17" i="1"/>
  <c r="IB17" i="1" s="1"/>
  <c r="MO17" i="1" s="1"/>
  <c r="QU17" i="1" s="1"/>
  <c r="EX17" i="1"/>
  <c r="IA17" i="1" s="1"/>
  <c r="MN17" i="1" s="1"/>
  <c r="QT17" i="1" s="1"/>
  <c r="EW17" i="1"/>
  <c r="HZ17" i="1" s="1"/>
  <c r="MM17" i="1" s="1"/>
  <c r="QS17" i="1" s="1"/>
  <c r="EV17" i="1"/>
  <c r="HY17" i="1" s="1"/>
  <c r="ML17" i="1" s="1"/>
  <c r="QR17" i="1" s="1"/>
  <c r="EU17" i="1"/>
  <c r="HX17" i="1" s="1"/>
  <c r="MK17" i="1" s="1"/>
  <c r="QQ17" i="1" s="1"/>
  <c r="ET17" i="1"/>
  <c r="HW17" i="1" s="1"/>
  <c r="MJ17" i="1" s="1"/>
  <c r="QP17" i="1" s="1"/>
  <c r="ES17" i="1"/>
  <c r="HV17" i="1" s="1"/>
  <c r="ER17" i="1"/>
  <c r="HU17" i="1" s="1"/>
  <c r="MH17" i="1" s="1"/>
  <c r="QN17" i="1" s="1"/>
  <c r="EQ17" i="1"/>
  <c r="HT17" i="1" s="1"/>
  <c r="MG17" i="1" s="1"/>
  <c r="QM17" i="1" s="1"/>
  <c r="EP17" i="1"/>
  <c r="HS17" i="1" s="1"/>
  <c r="MF17" i="1" s="1"/>
  <c r="QL17" i="1" s="1"/>
  <c r="EO17" i="1"/>
  <c r="HR17" i="1" s="1"/>
  <c r="ME17" i="1" s="1"/>
  <c r="QK17" i="1" s="1"/>
  <c r="EN17" i="1"/>
  <c r="HQ17" i="1" s="1"/>
  <c r="FM16" i="1"/>
  <c r="IP16" i="1" s="1"/>
  <c r="NC16" i="1" s="1"/>
  <c r="RI16" i="1" s="1"/>
  <c r="FL16" i="1"/>
  <c r="IO16" i="1" s="1"/>
  <c r="NB16" i="1" s="1"/>
  <c r="RH16" i="1" s="1"/>
  <c r="FK16" i="1"/>
  <c r="IN16" i="1" s="1"/>
  <c r="NA16" i="1" s="1"/>
  <c r="RG16" i="1" s="1"/>
  <c r="FJ16" i="1"/>
  <c r="IM16" i="1" s="1"/>
  <c r="MZ16" i="1" s="1"/>
  <c r="RF16" i="1" s="1"/>
  <c r="FI16" i="1"/>
  <c r="IL16" i="1" s="1"/>
  <c r="MY16" i="1" s="1"/>
  <c r="RE16" i="1" s="1"/>
  <c r="FH16" i="1"/>
  <c r="IK16" i="1" s="1"/>
  <c r="MX16" i="1" s="1"/>
  <c r="RD16" i="1" s="1"/>
  <c r="FG16" i="1"/>
  <c r="IJ16" i="1" s="1"/>
  <c r="MW16" i="1" s="1"/>
  <c r="RC16" i="1" s="1"/>
  <c r="FF16" i="1"/>
  <c r="II16" i="1" s="1"/>
  <c r="MV16" i="1" s="1"/>
  <c r="RB16" i="1" s="1"/>
  <c r="FE16" i="1"/>
  <c r="IH16" i="1" s="1"/>
  <c r="MU16" i="1" s="1"/>
  <c r="RA16" i="1" s="1"/>
  <c r="FD16" i="1"/>
  <c r="IG16" i="1" s="1"/>
  <c r="MT16" i="1" s="1"/>
  <c r="QZ16" i="1" s="1"/>
  <c r="FC16" i="1"/>
  <c r="IF16" i="1" s="1"/>
  <c r="MS16" i="1" s="1"/>
  <c r="QY16" i="1" s="1"/>
  <c r="FB16" i="1"/>
  <c r="IE16" i="1" s="1"/>
  <c r="MR16" i="1" s="1"/>
  <c r="QX16" i="1" s="1"/>
  <c r="FA16" i="1"/>
  <c r="ID16" i="1" s="1"/>
  <c r="MQ16" i="1" s="1"/>
  <c r="QW16" i="1" s="1"/>
  <c r="EZ16" i="1"/>
  <c r="IC16" i="1" s="1"/>
  <c r="MP16" i="1" s="1"/>
  <c r="QV16" i="1" s="1"/>
  <c r="EY16" i="1"/>
  <c r="IB16" i="1" s="1"/>
  <c r="MO16" i="1" s="1"/>
  <c r="QU16" i="1" s="1"/>
  <c r="EX16" i="1"/>
  <c r="IA16" i="1" s="1"/>
  <c r="MN16" i="1" s="1"/>
  <c r="QT16" i="1" s="1"/>
  <c r="EV16" i="1"/>
  <c r="HY16" i="1" s="1"/>
  <c r="ML16" i="1" s="1"/>
  <c r="QR16" i="1" s="1"/>
  <c r="EU16" i="1"/>
  <c r="HX16" i="1" s="1"/>
  <c r="MK16" i="1" s="1"/>
  <c r="QQ16" i="1" s="1"/>
  <c r="ET16" i="1"/>
  <c r="HW16" i="1" s="1"/>
  <c r="MJ16" i="1" s="1"/>
  <c r="QP16" i="1" s="1"/>
  <c r="ES16" i="1"/>
  <c r="HV16" i="1" s="1"/>
  <c r="ER16" i="1"/>
  <c r="HU16" i="1" s="1"/>
  <c r="MH16" i="1" s="1"/>
  <c r="QN16" i="1" s="1"/>
  <c r="EQ16" i="1"/>
  <c r="HT16" i="1" s="1"/>
  <c r="MG16" i="1" s="1"/>
  <c r="QM16" i="1" s="1"/>
  <c r="EP16" i="1"/>
  <c r="HS16" i="1" s="1"/>
  <c r="MF16" i="1" s="1"/>
  <c r="QL16" i="1" s="1"/>
  <c r="EO16" i="1"/>
  <c r="HR16" i="1" s="1"/>
  <c r="ME16" i="1" s="1"/>
  <c r="QK16" i="1" s="1"/>
  <c r="EN16" i="1"/>
  <c r="HQ16" i="1" s="1"/>
  <c r="FM15" i="1"/>
  <c r="IP15" i="1" s="1"/>
  <c r="NC15" i="1" s="1"/>
  <c r="RI15" i="1" s="1"/>
  <c r="FL15" i="1"/>
  <c r="IO15" i="1" s="1"/>
  <c r="NB15" i="1" s="1"/>
  <c r="RH15" i="1" s="1"/>
  <c r="FK15" i="1"/>
  <c r="IN15" i="1" s="1"/>
  <c r="NA15" i="1" s="1"/>
  <c r="RG15" i="1" s="1"/>
  <c r="FJ15" i="1"/>
  <c r="IM15" i="1" s="1"/>
  <c r="MZ15" i="1" s="1"/>
  <c r="RF15" i="1" s="1"/>
  <c r="FI15" i="1"/>
  <c r="IL15" i="1" s="1"/>
  <c r="MY15" i="1" s="1"/>
  <c r="RE15" i="1" s="1"/>
  <c r="FH15" i="1"/>
  <c r="IK15" i="1" s="1"/>
  <c r="MX15" i="1" s="1"/>
  <c r="RD15" i="1" s="1"/>
  <c r="FG15" i="1"/>
  <c r="IJ15" i="1" s="1"/>
  <c r="MW15" i="1" s="1"/>
  <c r="RC15" i="1" s="1"/>
  <c r="FF15" i="1"/>
  <c r="II15" i="1" s="1"/>
  <c r="MV15" i="1" s="1"/>
  <c r="RB15" i="1" s="1"/>
  <c r="FE15" i="1"/>
  <c r="IH15" i="1" s="1"/>
  <c r="MU15" i="1" s="1"/>
  <c r="RA15" i="1" s="1"/>
  <c r="FD15" i="1"/>
  <c r="IG15" i="1" s="1"/>
  <c r="MT15" i="1" s="1"/>
  <c r="QZ15" i="1" s="1"/>
  <c r="FC15" i="1"/>
  <c r="IF15" i="1" s="1"/>
  <c r="MS15" i="1" s="1"/>
  <c r="QY15" i="1" s="1"/>
  <c r="FB15" i="1"/>
  <c r="IE15" i="1" s="1"/>
  <c r="MR15" i="1" s="1"/>
  <c r="QX15" i="1" s="1"/>
  <c r="FA15" i="1"/>
  <c r="ID15" i="1" s="1"/>
  <c r="MQ15" i="1" s="1"/>
  <c r="QW15" i="1" s="1"/>
  <c r="EZ15" i="1"/>
  <c r="IC15" i="1" s="1"/>
  <c r="MP15" i="1" s="1"/>
  <c r="QV15" i="1" s="1"/>
  <c r="EY15" i="1"/>
  <c r="IB15" i="1" s="1"/>
  <c r="MO15" i="1" s="1"/>
  <c r="QU15" i="1" s="1"/>
  <c r="EX15" i="1"/>
  <c r="IA15" i="1" s="1"/>
  <c r="MN15" i="1" s="1"/>
  <c r="QT15" i="1" s="1"/>
  <c r="EW15" i="1"/>
  <c r="HZ15" i="1" s="1"/>
  <c r="MM15" i="1" s="1"/>
  <c r="QS15" i="1" s="1"/>
  <c r="EV15" i="1"/>
  <c r="HY15" i="1" s="1"/>
  <c r="ML15" i="1" s="1"/>
  <c r="QR15" i="1" s="1"/>
  <c r="EU15" i="1"/>
  <c r="HX15" i="1" s="1"/>
  <c r="MK15" i="1" s="1"/>
  <c r="QQ15" i="1" s="1"/>
  <c r="ET15" i="1"/>
  <c r="HW15" i="1" s="1"/>
  <c r="ES15" i="1"/>
  <c r="HV15" i="1" s="1"/>
  <c r="MI15" i="1" s="1"/>
  <c r="QO15" i="1" s="1"/>
  <c r="ER15" i="1"/>
  <c r="HU15" i="1" s="1"/>
  <c r="MH15" i="1" s="1"/>
  <c r="QN15" i="1" s="1"/>
  <c r="EQ15" i="1"/>
  <c r="HT15" i="1" s="1"/>
  <c r="MG15" i="1" s="1"/>
  <c r="QM15" i="1" s="1"/>
  <c r="EP15" i="1"/>
  <c r="HS15" i="1" s="1"/>
  <c r="MF15" i="1" s="1"/>
  <c r="QL15" i="1" s="1"/>
  <c r="EO15" i="1"/>
  <c r="HR15" i="1" s="1"/>
  <c r="ME15" i="1" s="1"/>
  <c r="QK15" i="1" s="1"/>
  <c r="EN15" i="1"/>
  <c r="HQ15" i="1" s="1"/>
  <c r="FM14" i="1"/>
  <c r="IP14" i="1" s="1"/>
  <c r="NC14" i="1" s="1"/>
  <c r="RI14" i="1" s="1"/>
  <c r="FL14" i="1"/>
  <c r="IO14" i="1" s="1"/>
  <c r="NB14" i="1" s="1"/>
  <c r="RH14" i="1" s="1"/>
  <c r="FK14" i="1"/>
  <c r="IN14" i="1" s="1"/>
  <c r="NA14" i="1" s="1"/>
  <c r="RG14" i="1" s="1"/>
  <c r="FJ14" i="1"/>
  <c r="IM14" i="1" s="1"/>
  <c r="MZ14" i="1" s="1"/>
  <c r="RF14" i="1" s="1"/>
  <c r="FI14" i="1"/>
  <c r="IL14" i="1" s="1"/>
  <c r="MY14" i="1" s="1"/>
  <c r="RE14" i="1" s="1"/>
  <c r="FH14" i="1"/>
  <c r="IK14" i="1" s="1"/>
  <c r="MX14" i="1" s="1"/>
  <c r="RD14" i="1" s="1"/>
  <c r="FG14" i="1"/>
  <c r="IJ14" i="1" s="1"/>
  <c r="MW14" i="1" s="1"/>
  <c r="RC14" i="1" s="1"/>
  <c r="FF14" i="1"/>
  <c r="II14" i="1" s="1"/>
  <c r="MV14" i="1" s="1"/>
  <c r="RB14" i="1" s="1"/>
  <c r="FE14" i="1"/>
  <c r="IH14" i="1" s="1"/>
  <c r="MU14" i="1" s="1"/>
  <c r="RA14" i="1" s="1"/>
  <c r="FD14" i="1"/>
  <c r="IG14" i="1" s="1"/>
  <c r="MT14" i="1" s="1"/>
  <c r="QZ14" i="1" s="1"/>
  <c r="FC14" i="1"/>
  <c r="IF14" i="1" s="1"/>
  <c r="MS14" i="1" s="1"/>
  <c r="QY14" i="1" s="1"/>
  <c r="FB14" i="1"/>
  <c r="IE14" i="1" s="1"/>
  <c r="MR14" i="1" s="1"/>
  <c r="QX14" i="1" s="1"/>
  <c r="FA14" i="1"/>
  <c r="ID14" i="1" s="1"/>
  <c r="MQ14" i="1" s="1"/>
  <c r="QW14" i="1" s="1"/>
  <c r="EZ14" i="1"/>
  <c r="IC14" i="1" s="1"/>
  <c r="MP14" i="1" s="1"/>
  <c r="QV14" i="1" s="1"/>
  <c r="EY14" i="1"/>
  <c r="IB14" i="1" s="1"/>
  <c r="MO14" i="1" s="1"/>
  <c r="QU14" i="1" s="1"/>
  <c r="EX14" i="1"/>
  <c r="IA14" i="1" s="1"/>
  <c r="MN14" i="1" s="1"/>
  <c r="QT14" i="1" s="1"/>
  <c r="EW14" i="1"/>
  <c r="HZ14" i="1" s="1"/>
  <c r="MM14" i="1" s="1"/>
  <c r="QS14" i="1" s="1"/>
  <c r="EV14" i="1"/>
  <c r="HY14" i="1" s="1"/>
  <c r="ML14" i="1" s="1"/>
  <c r="QR14" i="1" s="1"/>
  <c r="EU14" i="1"/>
  <c r="HX14" i="1" s="1"/>
  <c r="MK14" i="1" s="1"/>
  <c r="QQ14" i="1" s="1"/>
  <c r="ET14" i="1"/>
  <c r="HW14" i="1" s="1"/>
  <c r="MJ14" i="1" s="1"/>
  <c r="QP14" i="1" s="1"/>
  <c r="ES14" i="1"/>
  <c r="HV14" i="1" s="1"/>
  <c r="MI14" i="1" s="1"/>
  <c r="QO14" i="1" s="1"/>
  <c r="ER14" i="1"/>
  <c r="HU14" i="1" s="1"/>
  <c r="MH14" i="1" s="1"/>
  <c r="QN14" i="1" s="1"/>
  <c r="EQ14" i="1"/>
  <c r="HT14" i="1" s="1"/>
  <c r="MG14" i="1" s="1"/>
  <c r="QM14" i="1" s="1"/>
  <c r="EP14" i="1"/>
  <c r="HS14" i="1" s="1"/>
  <c r="MF14" i="1" s="1"/>
  <c r="QL14" i="1" s="1"/>
  <c r="EO14" i="1"/>
  <c r="HR14" i="1" s="1"/>
  <c r="ME14" i="1" s="1"/>
  <c r="QK14" i="1" s="1"/>
  <c r="EN14" i="1"/>
  <c r="HQ14" i="1" s="1"/>
  <c r="FM13" i="1"/>
  <c r="IP13" i="1" s="1"/>
  <c r="NC13" i="1" s="1"/>
  <c r="RI13" i="1" s="1"/>
  <c r="FL13" i="1"/>
  <c r="IO13" i="1" s="1"/>
  <c r="NB13" i="1" s="1"/>
  <c r="RH13" i="1" s="1"/>
  <c r="FK13" i="1"/>
  <c r="IN13" i="1" s="1"/>
  <c r="NA13" i="1" s="1"/>
  <c r="RG13" i="1" s="1"/>
  <c r="FJ13" i="1"/>
  <c r="IM13" i="1" s="1"/>
  <c r="MZ13" i="1" s="1"/>
  <c r="RF13" i="1" s="1"/>
  <c r="FI13" i="1"/>
  <c r="IL13" i="1" s="1"/>
  <c r="MY13" i="1" s="1"/>
  <c r="RE13" i="1" s="1"/>
  <c r="FH13" i="1"/>
  <c r="IK13" i="1" s="1"/>
  <c r="MX13" i="1" s="1"/>
  <c r="RD13" i="1" s="1"/>
  <c r="FG13" i="1"/>
  <c r="IJ13" i="1" s="1"/>
  <c r="MW13" i="1" s="1"/>
  <c r="RC13" i="1" s="1"/>
  <c r="FF13" i="1"/>
  <c r="II13" i="1" s="1"/>
  <c r="MV13" i="1" s="1"/>
  <c r="RB13" i="1" s="1"/>
  <c r="FE13" i="1"/>
  <c r="IH13" i="1" s="1"/>
  <c r="MU13" i="1" s="1"/>
  <c r="RA13" i="1" s="1"/>
  <c r="FD13" i="1"/>
  <c r="IG13" i="1" s="1"/>
  <c r="MT13" i="1" s="1"/>
  <c r="QZ13" i="1" s="1"/>
  <c r="FC13" i="1"/>
  <c r="IF13" i="1" s="1"/>
  <c r="FB13" i="1"/>
  <c r="IE13" i="1" s="1"/>
  <c r="MR13" i="1" s="1"/>
  <c r="QX13" i="1" s="1"/>
  <c r="FA13" i="1"/>
  <c r="ID13" i="1" s="1"/>
  <c r="MQ13" i="1" s="1"/>
  <c r="QW13" i="1" s="1"/>
  <c r="EZ13" i="1"/>
  <c r="IC13" i="1" s="1"/>
  <c r="MP13" i="1" s="1"/>
  <c r="QV13" i="1" s="1"/>
  <c r="EY13" i="1"/>
  <c r="IB13" i="1" s="1"/>
  <c r="MO13" i="1" s="1"/>
  <c r="QU13" i="1" s="1"/>
  <c r="EX13" i="1"/>
  <c r="IA13" i="1" s="1"/>
  <c r="MN13" i="1" s="1"/>
  <c r="QT13" i="1" s="1"/>
  <c r="EW13" i="1"/>
  <c r="HZ13" i="1" s="1"/>
  <c r="MM13" i="1" s="1"/>
  <c r="QS13" i="1" s="1"/>
  <c r="EV13" i="1"/>
  <c r="HY13" i="1" s="1"/>
  <c r="ML13" i="1" s="1"/>
  <c r="QR13" i="1" s="1"/>
  <c r="EU13" i="1"/>
  <c r="HX13" i="1" s="1"/>
  <c r="MK13" i="1" s="1"/>
  <c r="QQ13" i="1" s="1"/>
  <c r="ET13" i="1"/>
  <c r="HW13" i="1" s="1"/>
  <c r="MJ13" i="1" s="1"/>
  <c r="QP13" i="1" s="1"/>
  <c r="ES13" i="1"/>
  <c r="HV13" i="1" s="1"/>
  <c r="MI13" i="1" s="1"/>
  <c r="QO13" i="1" s="1"/>
  <c r="ER13" i="1"/>
  <c r="HU13" i="1" s="1"/>
  <c r="MH13" i="1" s="1"/>
  <c r="QN13" i="1" s="1"/>
  <c r="EQ13" i="1"/>
  <c r="HT13" i="1" s="1"/>
  <c r="MG13" i="1" s="1"/>
  <c r="QM13" i="1" s="1"/>
  <c r="EP13" i="1"/>
  <c r="HS13" i="1" s="1"/>
  <c r="MF13" i="1" s="1"/>
  <c r="QL13" i="1" s="1"/>
  <c r="EO13" i="1"/>
  <c r="HR13" i="1" s="1"/>
  <c r="ME13" i="1" s="1"/>
  <c r="QK13" i="1" s="1"/>
  <c r="EN13" i="1"/>
  <c r="HQ13" i="1" s="1"/>
  <c r="FM12" i="1"/>
  <c r="IP12" i="1" s="1"/>
  <c r="NC12" i="1" s="1"/>
  <c r="RI12" i="1" s="1"/>
  <c r="FL12" i="1"/>
  <c r="IO12" i="1" s="1"/>
  <c r="NB12" i="1" s="1"/>
  <c r="RH12" i="1" s="1"/>
  <c r="FK12" i="1"/>
  <c r="IN12" i="1" s="1"/>
  <c r="NA12" i="1" s="1"/>
  <c r="RG12" i="1" s="1"/>
  <c r="FJ12" i="1"/>
  <c r="IM12" i="1" s="1"/>
  <c r="MZ12" i="1" s="1"/>
  <c r="RF12" i="1" s="1"/>
  <c r="FI12" i="1"/>
  <c r="IL12" i="1" s="1"/>
  <c r="MY12" i="1" s="1"/>
  <c r="RE12" i="1" s="1"/>
  <c r="FH12" i="1"/>
  <c r="IK12" i="1" s="1"/>
  <c r="MX12" i="1" s="1"/>
  <c r="RD12" i="1" s="1"/>
  <c r="FG12" i="1"/>
  <c r="IJ12" i="1" s="1"/>
  <c r="MW12" i="1" s="1"/>
  <c r="RC12" i="1" s="1"/>
  <c r="FF12" i="1"/>
  <c r="II12" i="1" s="1"/>
  <c r="MV12" i="1" s="1"/>
  <c r="RB12" i="1" s="1"/>
  <c r="FE12" i="1"/>
  <c r="IH12" i="1" s="1"/>
  <c r="MU12" i="1" s="1"/>
  <c r="RA12" i="1" s="1"/>
  <c r="FD12" i="1"/>
  <c r="IG12" i="1" s="1"/>
  <c r="MT12" i="1" s="1"/>
  <c r="QZ12" i="1" s="1"/>
  <c r="FC12" i="1"/>
  <c r="IF12" i="1" s="1"/>
  <c r="MS12" i="1" s="1"/>
  <c r="QY12" i="1" s="1"/>
  <c r="FB12" i="1"/>
  <c r="IE12" i="1" s="1"/>
  <c r="MR12" i="1" s="1"/>
  <c r="QX12" i="1" s="1"/>
  <c r="FA12" i="1"/>
  <c r="ID12" i="1" s="1"/>
  <c r="MQ12" i="1" s="1"/>
  <c r="QW12" i="1" s="1"/>
  <c r="EZ12" i="1"/>
  <c r="IC12" i="1" s="1"/>
  <c r="MP12" i="1" s="1"/>
  <c r="QV12" i="1" s="1"/>
  <c r="EY12" i="1"/>
  <c r="IB12" i="1" s="1"/>
  <c r="MO12" i="1" s="1"/>
  <c r="QU12" i="1" s="1"/>
  <c r="EX12" i="1"/>
  <c r="IA12" i="1" s="1"/>
  <c r="MN12" i="1" s="1"/>
  <c r="QT12" i="1" s="1"/>
  <c r="EW12" i="1"/>
  <c r="HZ12" i="1" s="1"/>
  <c r="MM12" i="1" s="1"/>
  <c r="QS12" i="1" s="1"/>
  <c r="EV12" i="1"/>
  <c r="HY12" i="1" s="1"/>
  <c r="ML12" i="1" s="1"/>
  <c r="QR12" i="1" s="1"/>
  <c r="EU12" i="1"/>
  <c r="HX12" i="1" s="1"/>
  <c r="MK12" i="1" s="1"/>
  <c r="QQ12" i="1" s="1"/>
  <c r="ET12" i="1"/>
  <c r="HW12" i="1" s="1"/>
  <c r="MJ12" i="1" s="1"/>
  <c r="QP12" i="1" s="1"/>
  <c r="ES12" i="1"/>
  <c r="HV12" i="1" s="1"/>
  <c r="MI12" i="1" s="1"/>
  <c r="QO12" i="1" s="1"/>
  <c r="ER12" i="1"/>
  <c r="HU12" i="1" s="1"/>
  <c r="EQ12" i="1"/>
  <c r="HT12" i="1" s="1"/>
  <c r="MG12" i="1" s="1"/>
  <c r="QM12" i="1" s="1"/>
  <c r="EP12" i="1"/>
  <c r="HS12" i="1" s="1"/>
  <c r="MF12" i="1" s="1"/>
  <c r="QL12" i="1" s="1"/>
  <c r="EO12" i="1"/>
  <c r="HR12" i="1" s="1"/>
  <c r="ME12" i="1" s="1"/>
  <c r="QK12" i="1" s="1"/>
  <c r="EN12" i="1"/>
  <c r="HQ12" i="1" s="1"/>
  <c r="FM11" i="1"/>
  <c r="IP11" i="1" s="1"/>
  <c r="NC11" i="1" s="1"/>
  <c r="RI11" i="1" s="1"/>
  <c r="FL11" i="1"/>
  <c r="IO11" i="1" s="1"/>
  <c r="NB11" i="1" s="1"/>
  <c r="RH11" i="1" s="1"/>
  <c r="FK11" i="1"/>
  <c r="IN11" i="1" s="1"/>
  <c r="NA11" i="1" s="1"/>
  <c r="RG11" i="1" s="1"/>
  <c r="FJ11" i="1"/>
  <c r="IM11" i="1" s="1"/>
  <c r="MZ11" i="1" s="1"/>
  <c r="RF11" i="1" s="1"/>
  <c r="FI11" i="1"/>
  <c r="IL11" i="1" s="1"/>
  <c r="MY11" i="1" s="1"/>
  <c r="RE11" i="1" s="1"/>
  <c r="FH11" i="1"/>
  <c r="IK11" i="1" s="1"/>
  <c r="MX11" i="1" s="1"/>
  <c r="RD11" i="1" s="1"/>
  <c r="FG11" i="1"/>
  <c r="IJ11" i="1" s="1"/>
  <c r="MW11" i="1" s="1"/>
  <c r="RC11" i="1" s="1"/>
  <c r="FF11" i="1"/>
  <c r="II11" i="1" s="1"/>
  <c r="MV11" i="1" s="1"/>
  <c r="RB11" i="1" s="1"/>
  <c r="FE11" i="1"/>
  <c r="IH11" i="1" s="1"/>
  <c r="MU11" i="1" s="1"/>
  <c r="RA11" i="1" s="1"/>
  <c r="FD11" i="1"/>
  <c r="IG11" i="1" s="1"/>
  <c r="MT11" i="1" s="1"/>
  <c r="QZ11" i="1" s="1"/>
  <c r="FC11" i="1"/>
  <c r="IF11" i="1" s="1"/>
  <c r="MS11" i="1" s="1"/>
  <c r="QY11" i="1" s="1"/>
  <c r="FB11" i="1"/>
  <c r="IE11" i="1" s="1"/>
  <c r="MR11" i="1" s="1"/>
  <c r="QX11" i="1" s="1"/>
  <c r="FA11" i="1"/>
  <c r="ID11" i="1" s="1"/>
  <c r="MQ11" i="1" s="1"/>
  <c r="QW11" i="1" s="1"/>
  <c r="EZ11" i="1"/>
  <c r="IC11" i="1" s="1"/>
  <c r="MP11" i="1" s="1"/>
  <c r="QV11" i="1" s="1"/>
  <c r="EY11" i="1"/>
  <c r="IB11" i="1" s="1"/>
  <c r="MO11" i="1" s="1"/>
  <c r="QU11" i="1" s="1"/>
  <c r="EX11" i="1"/>
  <c r="IA11" i="1" s="1"/>
  <c r="MN11" i="1" s="1"/>
  <c r="QT11" i="1" s="1"/>
  <c r="EW11" i="1"/>
  <c r="HZ11" i="1" s="1"/>
  <c r="MM11" i="1" s="1"/>
  <c r="QS11" i="1" s="1"/>
  <c r="EV11" i="1"/>
  <c r="HY11" i="1" s="1"/>
  <c r="ML11" i="1" s="1"/>
  <c r="QR11" i="1" s="1"/>
  <c r="EU11" i="1"/>
  <c r="HX11" i="1" s="1"/>
  <c r="MK11" i="1" s="1"/>
  <c r="QQ11" i="1" s="1"/>
  <c r="ET11" i="1"/>
  <c r="HW11" i="1" s="1"/>
  <c r="MJ11" i="1" s="1"/>
  <c r="QP11" i="1" s="1"/>
  <c r="ES11" i="1"/>
  <c r="HV11" i="1" s="1"/>
  <c r="MI11" i="1" s="1"/>
  <c r="QO11" i="1" s="1"/>
  <c r="ER11" i="1"/>
  <c r="HU11" i="1" s="1"/>
  <c r="EQ11" i="1"/>
  <c r="HT11" i="1" s="1"/>
  <c r="MG11" i="1" s="1"/>
  <c r="QM11" i="1" s="1"/>
  <c r="EP11" i="1"/>
  <c r="HS11" i="1" s="1"/>
  <c r="MF11" i="1" s="1"/>
  <c r="QL11" i="1" s="1"/>
  <c r="EO11" i="1"/>
  <c r="HR11" i="1" s="1"/>
  <c r="ME11" i="1" s="1"/>
  <c r="QK11" i="1" s="1"/>
  <c r="EN11" i="1"/>
  <c r="HQ11" i="1" s="1"/>
  <c r="FM10" i="1"/>
  <c r="IP10" i="1" s="1"/>
  <c r="NC10" i="1" s="1"/>
  <c r="RI10" i="1" s="1"/>
  <c r="FL10" i="1"/>
  <c r="IO10" i="1" s="1"/>
  <c r="NB10" i="1" s="1"/>
  <c r="RH10" i="1" s="1"/>
  <c r="FK10" i="1"/>
  <c r="IN10" i="1" s="1"/>
  <c r="NA10" i="1" s="1"/>
  <c r="RG10" i="1" s="1"/>
  <c r="FJ10" i="1"/>
  <c r="IM10" i="1" s="1"/>
  <c r="MZ10" i="1" s="1"/>
  <c r="RF10" i="1" s="1"/>
  <c r="FI10" i="1"/>
  <c r="IL10" i="1" s="1"/>
  <c r="MY10" i="1" s="1"/>
  <c r="RE10" i="1" s="1"/>
  <c r="FH10" i="1"/>
  <c r="IK10" i="1" s="1"/>
  <c r="FG10" i="1"/>
  <c r="IJ10" i="1" s="1"/>
  <c r="MW10" i="1" s="1"/>
  <c r="RC10" i="1" s="1"/>
  <c r="FF10" i="1"/>
  <c r="II10" i="1" s="1"/>
  <c r="MV10" i="1" s="1"/>
  <c r="RB10" i="1" s="1"/>
  <c r="FE10" i="1"/>
  <c r="IH10" i="1" s="1"/>
  <c r="MU10" i="1" s="1"/>
  <c r="RA10" i="1" s="1"/>
  <c r="FD10" i="1"/>
  <c r="IG10" i="1" s="1"/>
  <c r="MT10" i="1" s="1"/>
  <c r="QZ10" i="1" s="1"/>
  <c r="FC10" i="1"/>
  <c r="IF10" i="1" s="1"/>
  <c r="MS10" i="1" s="1"/>
  <c r="QY10" i="1" s="1"/>
  <c r="FB10" i="1"/>
  <c r="IE10" i="1" s="1"/>
  <c r="MR10" i="1" s="1"/>
  <c r="QX10" i="1" s="1"/>
  <c r="FA10" i="1"/>
  <c r="ID10" i="1" s="1"/>
  <c r="MQ10" i="1" s="1"/>
  <c r="QW10" i="1" s="1"/>
  <c r="EZ10" i="1"/>
  <c r="IC10" i="1" s="1"/>
  <c r="MP10" i="1" s="1"/>
  <c r="QV10" i="1" s="1"/>
  <c r="EY10" i="1"/>
  <c r="IB10" i="1" s="1"/>
  <c r="MO10" i="1" s="1"/>
  <c r="QU10" i="1" s="1"/>
  <c r="EX10" i="1"/>
  <c r="IA10" i="1" s="1"/>
  <c r="MN10" i="1" s="1"/>
  <c r="QT10" i="1" s="1"/>
  <c r="EW10" i="1"/>
  <c r="HZ10" i="1" s="1"/>
  <c r="MM10" i="1" s="1"/>
  <c r="QS10" i="1" s="1"/>
  <c r="EV10" i="1"/>
  <c r="HY10" i="1" s="1"/>
  <c r="ML10" i="1" s="1"/>
  <c r="QR10" i="1" s="1"/>
  <c r="EU10" i="1"/>
  <c r="HX10" i="1" s="1"/>
  <c r="MK10" i="1" s="1"/>
  <c r="QQ10" i="1" s="1"/>
  <c r="ET10" i="1"/>
  <c r="HW10" i="1" s="1"/>
  <c r="MJ10" i="1" s="1"/>
  <c r="QP10" i="1" s="1"/>
  <c r="ES10" i="1"/>
  <c r="HV10" i="1" s="1"/>
  <c r="MI10" i="1" s="1"/>
  <c r="QO10" i="1" s="1"/>
  <c r="ER10" i="1"/>
  <c r="HU10" i="1" s="1"/>
  <c r="MH10" i="1" s="1"/>
  <c r="QN10" i="1" s="1"/>
  <c r="EQ10" i="1"/>
  <c r="HT10" i="1" s="1"/>
  <c r="MG10" i="1" s="1"/>
  <c r="QM10" i="1" s="1"/>
  <c r="EP10" i="1"/>
  <c r="HS10" i="1" s="1"/>
  <c r="MF10" i="1" s="1"/>
  <c r="QL10" i="1" s="1"/>
  <c r="EO10" i="1"/>
  <c r="HR10" i="1" s="1"/>
  <c r="ME10" i="1" s="1"/>
  <c r="QK10" i="1" s="1"/>
  <c r="EN10" i="1"/>
  <c r="HQ10" i="1" s="1"/>
  <c r="FM9" i="1"/>
  <c r="IP9" i="1" s="1"/>
  <c r="NC9" i="1" s="1"/>
  <c r="RI9" i="1" s="1"/>
  <c r="FL9" i="1"/>
  <c r="IO9" i="1" s="1"/>
  <c r="NB9" i="1" s="1"/>
  <c r="RH9" i="1" s="1"/>
  <c r="FK9" i="1"/>
  <c r="IN9" i="1" s="1"/>
  <c r="NA9" i="1" s="1"/>
  <c r="RG9" i="1" s="1"/>
  <c r="FJ9" i="1"/>
  <c r="IM9" i="1" s="1"/>
  <c r="MZ9" i="1" s="1"/>
  <c r="RF9" i="1" s="1"/>
  <c r="FI9" i="1"/>
  <c r="IL9" i="1" s="1"/>
  <c r="MY9" i="1" s="1"/>
  <c r="RE9" i="1" s="1"/>
  <c r="FH9" i="1"/>
  <c r="IK9" i="1" s="1"/>
  <c r="MX9" i="1" s="1"/>
  <c r="RD9" i="1" s="1"/>
  <c r="FG9" i="1"/>
  <c r="IJ9" i="1" s="1"/>
  <c r="MW9" i="1" s="1"/>
  <c r="RC9" i="1" s="1"/>
  <c r="FF9" i="1"/>
  <c r="II9" i="1" s="1"/>
  <c r="MV9" i="1" s="1"/>
  <c r="RB9" i="1" s="1"/>
  <c r="FE9" i="1"/>
  <c r="IH9" i="1" s="1"/>
  <c r="MU9" i="1" s="1"/>
  <c r="RA9" i="1" s="1"/>
  <c r="FD9" i="1"/>
  <c r="IG9" i="1" s="1"/>
  <c r="MT9" i="1" s="1"/>
  <c r="QZ9" i="1" s="1"/>
  <c r="FC9" i="1"/>
  <c r="IF9" i="1" s="1"/>
  <c r="MS9" i="1" s="1"/>
  <c r="QY9" i="1" s="1"/>
  <c r="FB9" i="1"/>
  <c r="IE9" i="1" s="1"/>
  <c r="FA9" i="1"/>
  <c r="ID9" i="1" s="1"/>
  <c r="MQ9" i="1" s="1"/>
  <c r="QW9" i="1" s="1"/>
  <c r="EZ9" i="1"/>
  <c r="IC9" i="1" s="1"/>
  <c r="MP9" i="1" s="1"/>
  <c r="QV9" i="1" s="1"/>
  <c r="EY9" i="1"/>
  <c r="IB9" i="1" s="1"/>
  <c r="MO9" i="1" s="1"/>
  <c r="QU9" i="1" s="1"/>
  <c r="EX9" i="1"/>
  <c r="IA9" i="1" s="1"/>
  <c r="MN9" i="1" s="1"/>
  <c r="QT9" i="1" s="1"/>
  <c r="EW9" i="1"/>
  <c r="HZ9" i="1" s="1"/>
  <c r="MM9" i="1" s="1"/>
  <c r="QS9" i="1" s="1"/>
  <c r="EV9" i="1"/>
  <c r="HY9" i="1" s="1"/>
  <c r="ML9" i="1" s="1"/>
  <c r="QR9" i="1" s="1"/>
  <c r="EU9" i="1"/>
  <c r="HX9" i="1" s="1"/>
  <c r="MK9" i="1" s="1"/>
  <c r="QQ9" i="1" s="1"/>
  <c r="ET9" i="1"/>
  <c r="HW9" i="1" s="1"/>
  <c r="MJ9" i="1" s="1"/>
  <c r="QP9" i="1" s="1"/>
  <c r="ES9" i="1"/>
  <c r="HV9" i="1" s="1"/>
  <c r="MI9" i="1" s="1"/>
  <c r="QO9" i="1" s="1"/>
  <c r="ER9" i="1"/>
  <c r="HU9" i="1" s="1"/>
  <c r="MH9" i="1" s="1"/>
  <c r="QN9" i="1" s="1"/>
  <c r="EQ9" i="1"/>
  <c r="HT9" i="1" s="1"/>
  <c r="MG9" i="1" s="1"/>
  <c r="QM9" i="1" s="1"/>
  <c r="EP9" i="1"/>
  <c r="HS9" i="1" s="1"/>
  <c r="MF9" i="1" s="1"/>
  <c r="QL9" i="1" s="1"/>
  <c r="EO9" i="1"/>
  <c r="HR9" i="1" s="1"/>
  <c r="ME9" i="1" s="1"/>
  <c r="QK9" i="1" s="1"/>
  <c r="EN9" i="1"/>
  <c r="HQ9" i="1" s="1"/>
  <c r="NE76" i="1" l="1"/>
  <c r="MD76" i="1"/>
  <c r="QJ76" i="1" s="1"/>
  <c r="NE83" i="1"/>
  <c r="MD83" i="1"/>
  <c r="QJ83" i="1" s="1"/>
  <c r="NE14" i="1"/>
  <c r="MD14" i="1"/>
  <c r="QJ14" i="1" s="1"/>
  <c r="NE41" i="1"/>
  <c r="MD41" i="1"/>
  <c r="QJ41" i="1" s="1"/>
  <c r="NE48" i="1"/>
  <c r="MD48" i="1"/>
  <c r="QJ48" i="1" s="1"/>
  <c r="NE55" i="1"/>
  <c r="MD55" i="1"/>
  <c r="QJ55" i="1" s="1"/>
  <c r="NE62" i="1"/>
  <c r="MD62" i="1"/>
  <c r="QJ62" i="1" s="1"/>
  <c r="NE69" i="1"/>
  <c r="MD69" i="1"/>
  <c r="QJ69" i="1" s="1"/>
  <c r="NE63" i="1"/>
  <c r="MD63" i="1"/>
  <c r="QJ63" i="1" s="1"/>
  <c r="NE28" i="1"/>
  <c r="MD28" i="1"/>
  <c r="QJ28" i="1" s="1"/>
  <c r="NE75" i="1"/>
  <c r="MD75" i="1"/>
  <c r="QJ75" i="1" s="1"/>
  <c r="NE82" i="1"/>
  <c r="MD82" i="1"/>
  <c r="QJ82" i="1" s="1"/>
  <c r="NE13" i="1"/>
  <c r="MD13" i="1"/>
  <c r="QJ13" i="1" s="1"/>
  <c r="NE40" i="1"/>
  <c r="MD40" i="1"/>
  <c r="QJ40" i="1" s="1"/>
  <c r="NE47" i="1"/>
  <c r="MD47" i="1"/>
  <c r="QJ47" i="1" s="1"/>
  <c r="NE54" i="1"/>
  <c r="MD54" i="1"/>
  <c r="QJ54" i="1" s="1"/>
  <c r="NE61" i="1"/>
  <c r="MD61" i="1"/>
  <c r="QJ61" i="1" s="1"/>
  <c r="NE68" i="1"/>
  <c r="MD68" i="1"/>
  <c r="QJ68" i="1" s="1"/>
  <c r="NE19" i="1"/>
  <c r="MD19" i="1"/>
  <c r="QJ19" i="1" s="1"/>
  <c r="NE26" i="1"/>
  <c r="MD26" i="1"/>
  <c r="QJ26" i="1" s="1"/>
  <c r="NE33" i="1"/>
  <c r="MD33" i="1"/>
  <c r="QJ33" i="1" s="1"/>
  <c r="NE74" i="1"/>
  <c r="MD74" i="1"/>
  <c r="QJ74" i="1" s="1"/>
  <c r="NE81" i="1"/>
  <c r="MD81" i="1"/>
  <c r="QJ81" i="1" s="1"/>
  <c r="NE18" i="1"/>
  <c r="MD18" i="1"/>
  <c r="QJ18" i="1" s="1"/>
  <c r="NE20" i="1"/>
  <c r="MD20" i="1"/>
  <c r="QJ20" i="1" s="1"/>
  <c r="NE27" i="1"/>
  <c r="MD27" i="1"/>
  <c r="QJ27" i="1" s="1"/>
  <c r="NE34" i="1"/>
  <c r="MD34" i="1"/>
  <c r="QJ34" i="1" s="1"/>
  <c r="NE12" i="1"/>
  <c r="MD12" i="1"/>
  <c r="QJ12" i="1" s="1"/>
  <c r="NE67" i="1"/>
  <c r="MD67" i="1"/>
  <c r="QJ67" i="1" s="1"/>
  <c r="NE25" i="1"/>
  <c r="MD25" i="1"/>
  <c r="QJ25" i="1" s="1"/>
  <c r="NE39" i="1"/>
  <c r="MD39" i="1"/>
  <c r="QJ39" i="1" s="1"/>
  <c r="NE73" i="1"/>
  <c r="MD73" i="1"/>
  <c r="QJ73" i="1" s="1"/>
  <c r="NE80" i="1"/>
  <c r="MD80" i="1"/>
  <c r="QJ80" i="1" s="1"/>
  <c r="NE45" i="1"/>
  <c r="MD45" i="1"/>
  <c r="QJ45" i="1" s="1"/>
  <c r="NE59" i="1"/>
  <c r="MD59" i="1"/>
  <c r="QJ59" i="1" s="1"/>
  <c r="NE17" i="1"/>
  <c r="MD17" i="1"/>
  <c r="QJ17" i="1" s="1"/>
  <c r="NE24" i="1"/>
  <c r="MD24" i="1"/>
  <c r="QJ24" i="1" s="1"/>
  <c r="NE31" i="1"/>
  <c r="MD31" i="1"/>
  <c r="QJ31" i="1" s="1"/>
  <c r="NE38" i="1"/>
  <c r="MD38" i="1"/>
  <c r="QJ38" i="1" s="1"/>
  <c r="NE10" i="1"/>
  <c r="MD10" i="1"/>
  <c r="QJ10" i="1" s="1"/>
  <c r="NE44" i="1"/>
  <c r="MD44" i="1"/>
  <c r="QJ44" i="1" s="1"/>
  <c r="NE51" i="1"/>
  <c r="MD51" i="1"/>
  <c r="QJ51" i="1" s="1"/>
  <c r="NE58" i="1"/>
  <c r="MD58" i="1"/>
  <c r="QJ58" i="1" s="1"/>
  <c r="NE65" i="1"/>
  <c r="MD65" i="1"/>
  <c r="QJ65" i="1" s="1"/>
  <c r="NE78" i="1"/>
  <c r="MD78" i="1"/>
  <c r="QJ78" i="1" s="1"/>
  <c r="NE9" i="1"/>
  <c r="MD9" i="1"/>
  <c r="QJ9" i="1" s="1"/>
  <c r="NE16" i="1"/>
  <c r="MD16" i="1"/>
  <c r="QJ16" i="1" s="1"/>
  <c r="NE43" i="1"/>
  <c r="MD43" i="1"/>
  <c r="QJ43" i="1" s="1"/>
  <c r="NE50" i="1"/>
  <c r="MD50" i="1"/>
  <c r="QJ50" i="1" s="1"/>
  <c r="NE57" i="1"/>
  <c r="MD57" i="1"/>
  <c r="QJ57" i="1" s="1"/>
  <c r="NE64" i="1"/>
  <c r="MD64" i="1"/>
  <c r="QJ64" i="1" s="1"/>
  <c r="NE71" i="1"/>
  <c r="MD71" i="1"/>
  <c r="QJ71" i="1" s="1"/>
  <c r="NE15" i="1"/>
  <c r="MD15" i="1"/>
  <c r="QJ15" i="1" s="1"/>
  <c r="NE42" i="1"/>
  <c r="MD42" i="1"/>
  <c r="QJ42" i="1" s="1"/>
  <c r="NE49" i="1"/>
  <c r="MD49" i="1"/>
  <c r="QJ49" i="1" s="1"/>
  <c r="NE56" i="1"/>
  <c r="MD56" i="1"/>
  <c r="QJ56" i="1" s="1"/>
  <c r="NE70" i="1"/>
  <c r="MD70" i="1"/>
  <c r="QJ70" i="1" s="1"/>
  <c r="NE21" i="1"/>
  <c r="MD21" i="1"/>
  <c r="QJ21" i="1" s="1"/>
  <c r="NE35" i="1"/>
  <c r="MD35" i="1"/>
  <c r="QJ35" i="1" s="1"/>
  <c r="NE46" i="1"/>
  <c r="MD46" i="1"/>
  <c r="QJ46" i="1" s="1"/>
  <c r="NE53" i="1"/>
  <c r="MD53" i="1"/>
  <c r="QJ53" i="1" s="1"/>
  <c r="NE60" i="1"/>
  <c r="MD60" i="1"/>
  <c r="QJ60" i="1" s="1"/>
  <c r="NE32" i="1"/>
  <c r="MD32" i="1"/>
  <c r="QJ32" i="1" s="1"/>
  <c r="NE11" i="1"/>
  <c r="MD11" i="1"/>
  <c r="QJ11" i="1" s="1"/>
  <c r="NE52" i="1"/>
  <c r="MD52" i="1"/>
  <c r="QJ52" i="1" s="1"/>
  <c r="NE66" i="1"/>
  <c r="MD66" i="1"/>
  <c r="QJ66" i="1" s="1"/>
  <c r="NE72" i="1"/>
  <c r="MD72" i="1"/>
  <c r="QJ72" i="1" s="1"/>
  <c r="NE79" i="1"/>
  <c r="MD79" i="1"/>
  <c r="QJ79" i="1" s="1"/>
  <c r="NE30" i="1"/>
  <c r="MD30" i="1"/>
  <c r="QJ30" i="1" s="1"/>
  <c r="NE37" i="1"/>
  <c r="MD37" i="1"/>
  <c r="QJ37" i="1" s="1"/>
  <c r="NE22" i="1"/>
  <c r="MD22" i="1"/>
  <c r="QJ22" i="1" s="1"/>
  <c r="NE29" i="1"/>
  <c r="MD29" i="1"/>
  <c r="QJ29" i="1" s="1"/>
  <c r="NE36" i="1"/>
  <c r="MD36" i="1"/>
  <c r="QJ36" i="1" s="1"/>
  <c r="NE77" i="1"/>
  <c r="MD77" i="1"/>
  <c r="QJ77" i="1" s="1"/>
  <c r="IS30" i="1"/>
  <c r="IS48" i="1"/>
  <c r="IS56" i="1"/>
  <c r="IS40" i="1"/>
  <c r="IS32" i="1"/>
  <c r="IS64" i="1"/>
  <c r="IS65" i="1"/>
  <c r="IS57" i="1"/>
  <c r="IS81" i="1"/>
  <c r="IS73" i="1"/>
  <c r="IS21" i="1"/>
  <c r="IS29" i="1"/>
  <c r="IS37" i="1"/>
  <c r="IS67" i="1"/>
  <c r="IS59" i="1"/>
  <c r="IS45" i="1"/>
  <c r="IS13" i="1"/>
  <c r="IS79" i="1"/>
  <c r="IS63" i="1"/>
  <c r="IS71" i="1"/>
  <c r="IS55" i="1"/>
  <c r="IS78" i="1"/>
  <c r="IS70" i="1"/>
  <c r="IS62" i="1"/>
  <c r="IS54" i="1"/>
  <c r="IS46" i="1"/>
  <c r="IS38" i="1"/>
  <c r="IS22" i="1"/>
  <c r="IS14" i="1"/>
  <c r="IS80" i="1"/>
  <c r="IS76" i="1"/>
  <c r="IS68" i="1"/>
  <c r="IS60" i="1"/>
  <c r="IS83" i="1"/>
  <c r="IS61" i="1"/>
  <c r="IS72" i="1"/>
  <c r="IS75" i="1"/>
  <c r="IS77" i="1"/>
  <c r="IS69" i="1"/>
  <c r="IS53" i="1"/>
  <c r="IS82" i="1"/>
  <c r="IS74" i="1"/>
  <c r="IS66" i="1"/>
  <c r="IS58" i="1"/>
  <c r="IS15" i="1"/>
  <c r="IS47" i="1"/>
  <c r="IS31" i="1"/>
  <c r="IS39" i="1"/>
  <c r="IS23" i="1"/>
  <c r="IS52" i="1"/>
  <c r="IS44" i="1"/>
  <c r="IS36" i="1"/>
  <c r="IS28" i="1"/>
  <c r="IS20" i="1"/>
  <c r="IS12" i="1"/>
  <c r="IS43" i="1"/>
  <c r="IS27" i="1"/>
  <c r="IS11" i="1"/>
  <c r="IS50" i="1"/>
  <c r="IS42" i="1"/>
  <c r="IS34" i="1"/>
  <c r="IS26" i="1"/>
  <c r="IS18" i="1"/>
  <c r="IS10" i="1"/>
  <c r="IS51" i="1"/>
  <c r="IS35" i="1"/>
  <c r="IS19" i="1"/>
  <c r="IS49" i="1"/>
  <c r="IS41" i="1"/>
  <c r="IS33" i="1"/>
  <c r="IS25" i="1"/>
  <c r="IS17" i="1"/>
  <c r="IT33" i="1" l="1"/>
  <c r="IU33" i="1" s="1" a="1"/>
  <c r="IU33" i="1" s="1"/>
  <c r="IV33" i="1"/>
  <c r="IW33" i="1"/>
  <c r="IX33" i="1" s="1"/>
  <c r="IT43" i="1"/>
  <c r="IU43" i="1" s="1" a="1"/>
  <c r="IU43" i="1" s="1"/>
  <c r="IV43" i="1" s="1"/>
  <c r="IW43" i="1" s="1"/>
  <c r="IT67" i="1"/>
  <c r="IU67" i="1" s="1" a="1"/>
  <c r="IU67" i="1" s="1"/>
  <c r="IV67" i="1" s="1"/>
  <c r="IW67" i="1" s="1"/>
  <c r="IT82" i="1"/>
  <c r="IU82" i="1" s="1" a="1"/>
  <c r="IU82" i="1" s="1"/>
  <c r="IW82" i="1"/>
  <c r="IX82" i="1" s="1"/>
  <c r="IV82" i="1"/>
  <c r="IT37" i="1"/>
  <c r="IU37" i="1" s="1" a="1"/>
  <c r="IU37" i="1" s="1"/>
  <c r="IV37" i="1" s="1"/>
  <c r="IW37" i="1" s="1"/>
  <c r="MO37" i="1" s="1"/>
  <c r="QU37" i="1" s="1"/>
  <c r="IT49" i="1"/>
  <c r="IU49" i="1" s="1" a="1"/>
  <c r="IU49" i="1" s="1"/>
  <c r="IV49" i="1" s="1"/>
  <c r="IW49" i="1" s="1"/>
  <c r="IT53" i="1"/>
  <c r="IU53" i="1" s="1" a="1"/>
  <c r="IU53" i="1" s="1"/>
  <c r="IV53" i="1" s="1"/>
  <c r="IW53" i="1" s="1"/>
  <c r="IT29" i="1"/>
  <c r="IU29" i="1" s="1" a="1"/>
  <c r="IU29" i="1" s="1"/>
  <c r="IV29" i="1" s="1"/>
  <c r="IW29" i="1" s="1"/>
  <c r="MI29" i="1" s="1"/>
  <c r="QO29" i="1" s="1"/>
  <c r="IT28" i="1"/>
  <c r="IU28" i="1" s="1" a="1"/>
  <c r="IU28" i="1" s="1"/>
  <c r="IW28" i="1"/>
  <c r="IX28" i="1" s="1"/>
  <c r="IV28" i="1"/>
  <c r="IT54" i="1"/>
  <c r="IU54" i="1" s="1" a="1"/>
  <c r="IU54" i="1" s="1"/>
  <c r="IV54" i="1" s="1"/>
  <c r="IW54" i="1" s="1"/>
  <c r="MO54" i="1" s="1"/>
  <c r="QU54" i="1" s="1"/>
  <c r="IT36" i="1"/>
  <c r="IU36" i="1" s="1" a="1"/>
  <c r="IU36" i="1" s="1"/>
  <c r="IV36" i="1"/>
  <c r="IW36" i="1"/>
  <c r="IX36" i="1" s="1"/>
  <c r="IT77" i="1"/>
  <c r="IU77" i="1" s="1" a="1"/>
  <c r="IU77" i="1" s="1"/>
  <c r="IV77" i="1" s="1"/>
  <c r="IW77" i="1" s="1"/>
  <c r="IT62" i="1"/>
  <c r="IU62" i="1" s="1" a="1"/>
  <c r="IU62" i="1" s="1"/>
  <c r="IV62" i="1" s="1"/>
  <c r="IW62" i="1" s="1"/>
  <c r="MO62" i="1" s="1"/>
  <c r="QU62" i="1" s="1"/>
  <c r="IT51" i="1"/>
  <c r="IU51" i="1" s="1" a="1"/>
  <c r="IU51" i="1" s="1"/>
  <c r="IV51" i="1" s="1"/>
  <c r="IW51" i="1" s="1"/>
  <c r="MO51" i="1" s="1"/>
  <c r="QU51" i="1" s="1"/>
  <c r="IT44" i="1"/>
  <c r="IU44" i="1" s="1" a="1"/>
  <c r="IU44" i="1" s="1"/>
  <c r="IV44" i="1" s="1"/>
  <c r="IW44" i="1" s="1"/>
  <c r="IT70" i="1"/>
  <c r="IU70" i="1" s="1" a="1"/>
  <c r="IU70" i="1" s="1"/>
  <c r="IV70" i="1" s="1"/>
  <c r="IW70" i="1" s="1"/>
  <c r="MR70" i="1" s="1"/>
  <c r="QX70" i="1" s="1"/>
  <c r="IT81" i="1"/>
  <c r="IU81" i="1" s="1" a="1"/>
  <c r="IU81" i="1" s="1"/>
  <c r="IV81" i="1" s="1"/>
  <c r="IW81" i="1" s="1"/>
  <c r="MH81" i="1" s="1"/>
  <c r="QN81" i="1" s="1"/>
  <c r="IT52" i="1"/>
  <c r="IU52" i="1" s="1" a="1"/>
  <c r="IU52" i="1" s="1"/>
  <c r="IV52" i="1" s="1"/>
  <c r="IW52" i="1" s="1"/>
  <c r="MO52" i="1" s="1"/>
  <c r="QU52" i="1" s="1"/>
  <c r="IT72" i="1"/>
  <c r="IU72" i="1" s="1" a="1"/>
  <c r="IU72" i="1" s="1"/>
  <c r="IV72" i="1" s="1"/>
  <c r="IW72" i="1" s="1"/>
  <c r="MR72" i="1" s="1"/>
  <c r="QX72" i="1" s="1"/>
  <c r="IT57" i="1"/>
  <c r="IU57" i="1" s="1" a="1"/>
  <c r="IU57" i="1" s="1"/>
  <c r="IV57" i="1" s="1"/>
  <c r="IW57" i="1" s="1"/>
  <c r="IT61" i="1"/>
  <c r="IU61" i="1" s="1" a="1"/>
  <c r="IU61" i="1" s="1"/>
  <c r="IV61" i="1" s="1"/>
  <c r="IW61" i="1" s="1"/>
  <c r="IT65" i="1"/>
  <c r="IU65" i="1" s="1" a="1"/>
  <c r="IU65" i="1" s="1"/>
  <c r="IV65" i="1" s="1"/>
  <c r="IW65" i="1" s="1"/>
  <c r="MO65" i="1" s="1"/>
  <c r="QU65" i="1" s="1"/>
  <c r="IT26" i="1"/>
  <c r="IU26" i="1" s="1" a="1"/>
  <c r="IU26" i="1" s="1"/>
  <c r="IV26" i="1" s="1"/>
  <c r="IW26" i="1" s="1"/>
  <c r="MI26" i="1" s="1"/>
  <c r="QO26" i="1" s="1"/>
  <c r="IT39" i="1"/>
  <c r="IU39" i="1" s="1" a="1"/>
  <c r="IU39" i="1" s="1"/>
  <c r="IV39" i="1" s="1"/>
  <c r="IW39" i="1" s="1"/>
  <c r="IT83" i="1"/>
  <c r="IU83" i="1" s="1" a="1"/>
  <c r="IU83" i="1" s="1"/>
  <c r="IW83" i="1"/>
  <c r="IX83" i="1" s="1"/>
  <c r="IV83" i="1"/>
  <c r="IT64" i="1"/>
  <c r="IU64" i="1" s="1" a="1"/>
  <c r="IU64" i="1" s="1"/>
  <c r="IV64" i="1" s="1"/>
  <c r="IW64" i="1" s="1"/>
  <c r="IT31" i="1"/>
  <c r="IU31" i="1" s="1" a="1"/>
  <c r="IU31" i="1" s="1"/>
  <c r="IV31" i="1" s="1"/>
  <c r="IW31" i="1" s="1"/>
  <c r="MO31" i="1" s="1"/>
  <c r="QU31" i="1" s="1"/>
  <c r="IT60" i="1"/>
  <c r="IU60" i="1" s="1" a="1"/>
  <c r="IU60" i="1" s="1"/>
  <c r="IV60" i="1" s="1"/>
  <c r="IW60" i="1" s="1"/>
  <c r="MO60" i="1" s="1"/>
  <c r="QU60" i="1" s="1"/>
  <c r="IT63" i="1"/>
  <c r="IU63" i="1" s="1" a="1"/>
  <c r="IU63" i="1" s="1"/>
  <c r="IV63" i="1" s="1"/>
  <c r="IW63" i="1" s="1"/>
  <c r="MO63" i="1" s="1"/>
  <c r="QU63" i="1" s="1"/>
  <c r="IT32" i="1"/>
  <c r="IU32" i="1" s="1" a="1"/>
  <c r="IU32" i="1" s="1"/>
  <c r="IV32" i="1" s="1"/>
  <c r="IW32" i="1" s="1"/>
  <c r="MO32" i="1" s="1"/>
  <c r="QU32" i="1" s="1"/>
  <c r="IT42" i="1"/>
  <c r="IU42" i="1" s="1" a="1"/>
  <c r="IU42" i="1" s="1"/>
  <c r="IV42" i="1" s="1"/>
  <c r="IW42" i="1" s="1"/>
  <c r="MO42" i="1" s="1"/>
  <c r="QU42" i="1" s="1"/>
  <c r="IT47" i="1"/>
  <c r="IU47" i="1" s="1" a="1"/>
  <c r="IU47" i="1" s="1"/>
  <c r="IV47" i="1" s="1"/>
  <c r="IW47" i="1" s="1"/>
  <c r="IT68" i="1"/>
  <c r="IU68" i="1" s="1" a="1"/>
  <c r="IU68" i="1" s="1"/>
  <c r="IV68" i="1" s="1"/>
  <c r="IW68" i="1" s="1"/>
  <c r="IT79" i="1"/>
  <c r="IU79" i="1" s="1" a="1"/>
  <c r="IU79" i="1" s="1"/>
  <c r="IV79" i="1"/>
  <c r="IW79" i="1"/>
  <c r="IX79" i="1" s="1"/>
  <c r="IT40" i="1"/>
  <c r="IU40" i="1" s="1" a="1"/>
  <c r="IU40" i="1" s="1"/>
  <c r="IV40" i="1" s="1"/>
  <c r="IW40" i="1" s="1"/>
  <c r="IT58" i="1"/>
  <c r="IU58" i="1" s="1" a="1"/>
  <c r="IU58" i="1" s="1"/>
  <c r="IV58" i="1" s="1"/>
  <c r="IW58" i="1" s="1"/>
  <c r="MO58" i="1" s="1"/>
  <c r="QU58" i="1" s="1"/>
  <c r="IT74" i="1"/>
  <c r="IU74" i="1" s="1" a="1"/>
  <c r="IU74" i="1" s="1"/>
  <c r="IV74" i="1" s="1"/>
  <c r="IW74" i="1" s="1"/>
  <c r="MR74" i="1" s="1"/>
  <c r="QX74" i="1" s="1"/>
  <c r="IT41" i="1"/>
  <c r="IU41" i="1" s="1" a="1"/>
  <c r="IU41" i="1" s="1"/>
  <c r="IV41" i="1" s="1"/>
  <c r="IW41" i="1" s="1"/>
  <c r="MO41" i="1" s="1"/>
  <c r="QU41" i="1" s="1"/>
  <c r="IT38" i="1"/>
  <c r="IU38" i="1" s="1" a="1"/>
  <c r="IU38" i="1" s="1"/>
  <c r="IV38" i="1" s="1"/>
  <c r="IW38" i="1" s="1"/>
  <c r="IV20" i="1"/>
  <c r="IW20" i="1"/>
  <c r="IX20" i="1" s="1"/>
  <c r="IT46" i="1"/>
  <c r="IU46" i="1" s="1" a="1"/>
  <c r="IU46" i="1" s="1"/>
  <c r="IV46" i="1" s="1"/>
  <c r="IW46" i="1" s="1"/>
  <c r="IT69" i="1"/>
  <c r="IU69" i="1" s="1" a="1"/>
  <c r="IU69" i="1" s="1"/>
  <c r="IV69" i="1" s="1"/>
  <c r="IW69" i="1" s="1"/>
  <c r="IT35" i="1"/>
  <c r="IU35" i="1" s="1" a="1"/>
  <c r="IU35" i="1" s="1"/>
  <c r="IV35" i="1"/>
  <c r="IW35" i="1"/>
  <c r="IX35" i="1" s="1"/>
  <c r="IT73" i="1"/>
  <c r="IU73" i="1" s="1" a="1"/>
  <c r="IU73" i="1" s="1"/>
  <c r="IV73" i="1"/>
  <c r="IW73" i="1"/>
  <c r="IX73" i="1" s="1"/>
  <c r="IT75" i="1"/>
  <c r="IU75" i="1" s="1" a="1"/>
  <c r="IU75" i="1" s="1"/>
  <c r="IV75" i="1" s="1"/>
  <c r="IW75" i="1" s="1"/>
  <c r="MQ75" i="1" s="1"/>
  <c r="QW75" i="1" s="1"/>
  <c r="IT78" i="1"/>
  <c r="IU78" i="1" s="1" a="1"/>
  <c r="IU78" i="1" s="1"/>
  <c r="IV78" i="1" s="1"/>
  <c r="IW78" i="1" s="1"/>
  <c r="IT55" i="1"/>
  <c r="IU55" i="1" s="1" a="1"/>
  <c r="IU55" i="1" s="1"/>
  <c r="IV55" i="1" s="1"/>
  <c r="IW55" i="1" s="1"/>
  <c r="IT71" i="1"/>
  <c r="IU71" i="1" s="1" a="1"/>
  <c r="IU71" i="1" s="1"/>
  <c r="IV71" i="1" s="1"/>
  <c r="IW71" i="1" s="1"/>
  <c r="MR71" i="1" s="1"/>
  <c r="QX71" i="1" s="1"/>
  <c r="IT34" i="1"/>
  <c r="IU34" i="1" s="1" a="1"/>
  <c r="IU34" i="1" s="1"/>
  <c r="IV34" i="1"/>
  <c r="IW34" i="1"/>
  <c r="IX34" i="1" s="1"/>
  <c r="IT50" i="1"/>
  <c r="IU50" i="1" s="1" a="1"/>
  <c r="IU50" i="1" s="1"/>
  <c r="IV50" i="1" s="1"/>
  <c r="IW50" i="1" s="1"/>
  <c r="MO50" i="1" s="1"/>
  <c r="QU50" i="1" s="1"/>
  <c r="IT76" i="1"/>
  <c r="IU76" i="1" s="1" a="1"/>
  <c r="IU76" i="1" s="1"/>
  <c r="IV76" i="1" s="1"/>
  <c r="IW76" i="1" s="1"/>
  <c r="IT56" i="1"/>
  <c r="IU56" i="1" s="1" a="1"/>
  <c r="IU56" i="1" s="1"/>
  <c r="IV56" i="1" s="1"/>
  <c r="IW56" i="1" s="1"/>
  <c r="MO56" i="1" s="1"/>
  <c r="QU56" i="1" s="1"/>
  <c r="IT80" i="1"/>
  <c r="IU80" i="1" s="1" a="1"/>
  <c r="IU80" i="1" s="1"/>
  <c r="IV80" i="1" s="1"/>
  <c r="IW80" i="1" s="1"/>
  <c r="ML80" i="1" s="1"/>
  <c r="QR80" i="1" s="1"/>
  <c r="IT45" i="1"/>
  <c r="IU45" i="1" s="1" a="1"/>
  <c r="IU45" i="1" s="1"/>
  <c r="IV45" i="1" s="1"/>
  <c r="IW45" i="1" s="1"/>
  <c r="MO45" i="1" s="1"/>
  <c r="QU45" i="1" s="1"/>
  <c r="IT48" i="1"/>
  <c r="IU48" i="1" s="1" a="1"/>
  <c r="IU48" i="1" s="1"/>
  <c r="IV48" i="1" s="1"/>
  <c r="IW48" i="1" s="1"/>
  <c r="MO48" i="1" s="1"/>
  <c r="QU48" i="1" s="1"/>
  <c r="IT25" i="1"/>
  <c r="IU25" i="1" s="1" a="1"/>
  <c r="IU25" i="1" s="1"/>
  <c r="IV25" i="1" s="1"/>
  <c r="IW25" i="1" s="1"/>
  <c r="MQ25" i="1" s="1"/>
  <c r="QW25" i="1" s="1"/>
  <c r="IT27" i="1"/>
  <c r="IU27" i="1" s="1" a="1"/>
  <c r="IU27" i="1" s="1"/>
  <c r="IV27" i="1" s="1"/>
  <c r="IW27" i="1" s="1"/>
  <c r="MS27" i="1" s="1"/>
  <c r="QY27" i="1" s="1"/>
  <c r="IT66" i="1"/>
  <c r="IU66" i="1" s="1" a="1"/>
  <c r="IU66" i="1" s="1"/>
  <c r="IV66" i="1" s="1"/>
  <c r="IW66" i="1" s="1"/>
  <c r="MO66" i="1" s="1"/>
  <c r="QU66" i="1" s="1"/>
  <c r="IW14" i="1"/>
  <c r="IX14" i="1" s="1"/>
  <c r="IV14" i="1"/>
  <c r="IT59" i="1"/>
  <c r="IU59" i="1" s="1" a="1"/>
  <c r="IU59" i="1" s="1"/>
  <c r="IV59" i="1" s="1"/>
  <c r="IW59" i="1" s="1"/>
  <c r="IT30" i="1"/>
  <c r="IU30" i="1" s="1" a="1"/>
  <c r="IU30" i="1" s="1"/>
  <c r="IW30" i="1"/>
  <c r="IX30" i="1" s="1"/>
  <c r="IV30" i="1"/>
  <c r="IT12" i="1"/>
  <c r="IU12" i="1" s="1" a="1"/>
  <c r="IU12" i="1" s="1"/>
  <c r="IV12" i="1" s="1"/>
  <c r="IW12" i="1" s="1"/>
  <c r="MH12" i="1" s="1"/>
  <c r="QN12" i="1" s="1"/>
  <c r="IT19" i="1"/>
  <c r="IU19" i="1" s="1" a="1"/>
  <c r="IU19" i="1" s="1"/>
  <c r="IV19" i="1" s="1"/>
  <c r="IW19" i="1" s="1"/>
  <c r="MJ19" i="1" s="1"/>
  <c r="QP19" i="1" s="1"/>
  <c r="IT21" i="1"/>
  <c r="IU21" i="1" s="1" a="1"/>
  <c r="IU21" i="1" s="1"/>
  <c r="IV21" i="1" s="1"/>
  <c r="IW21" i="1" s="1"/>
  <c r="IT13" i="1"/>
  <c r="IU13" i="1" s="1" a="1"/>
  <c r="IU13" i="1" s="1"/>
  <c r="IV13" i="1" s="1"/>
  <c r="IW13" i="1" s="1"/>
  <c r="MS13" i="1" s="1"/>
  <c r="QY13" i="1" s="1"/>
  <c r="IT20" i="1"/>
  <c r="IU20" i="1" s="1" a="1"/>
  <c r="IU20" i="1" s="1"/>
  <c r="IT10" i="1"/>
  <c r="IU10" i="1" s="1" a="1"/>
  <c r="IU10" i="1" s="1"/>
  <c r="IV10" i="1" s="1"/>
  <c r="IW10" i="1" s="1"/>
  <c r="MX10" i="1" s="1"/>
  <c r="RD10" i="1" s="1"/>
  <c r="IT18" i="1"/>
  <c r="IU18" i="1" s="1" a="1"/>
  <c r="IU18" i="1" s="1"/>
  <c r="IV18" i="1" s="1"/>
  <c r="IW18" i="1" s="1"/>
  <c r="MP18" i="1" s="1"/>
  <c r="QV18" i="1" s="1"/>
  <c r="IT23" i="1"/>
  <c r="IU23" i="1" s="1" a="1"/>
  <c r="IU23" i="1" s="1"/>
  <c r="IV23" i="1" s="1"/>
  <c r="IW23" i="1" s="1"/>
  <c r="MI23" i="1" s="1"/>
  <c r="QO23" i="1" s="1"/>
  <c r="IT15" i="1"/>
  <c r="IU15" i="1" s="1" a="1"/>
  <c r="IU15" i="1" s="1"/>
  <c r="IV15" i="1" s="1"/>
  <c r="IW15" i="1" s="1"/>
  <c r="MJ15" i="1" s="1"/>
  <c r="QP15" i="1" s="1"/>
  <c r="IT17" i="1"/>
  <c r="IU17" i="1" s="1" a="1"/>
  <c r="IU17" i="1" s="1"/>
  <c r="IV17" i="1" s="1"/>
  <c r="IW17" i="1" s="1"/>
  <c r="IT11" i="1"/>
  <c r="IU11" i="1" s="1" a="1"/>
  <c r="IU11" i="1" s="1"/>
  <c r="IV11" i="1" s="1"/>
  <c r="IW11" i="1" s="1"/>
  <c r="MH11" i="1" s="1"/>
  <c r="QN11" i="1" s="1"/>
  <c r="IT22" i="1"/>
  <c r="IU22" i="1" s="1" a="1"/>
  <c r="IU22" i="1" s="1"/>
  <c r="IV22" i="1" s="1"/>
  <c r="IW22" i="1" s="1"/>
  <c r="IT14" i="1"/>
  <c r="IU14" i="1" s="1" a="1"/>
  <c r="IU14" i="1" s="1"/>
  <c r="JQ32" i="1"/>
  <c r="KR32" i="1" s="1"/>
  <c r="JQ34" i="1"/>
  <c r="KR34" i="1" s="1"/>
  <c r="JP67" i="1"/>
  <c r="KQ67" i="1" s="1"/>
  <c r="LR67" i="1" s="1"/>
  <c r="JM79" i="1"/>
  <c r="KN79" i="1" s="1"/>
  <c r="LO79" i="1" s="1"/>
  <c r="JL49" i="1"/>
  <c r="KM49" i="1" s="1"/>
  <c r="LN49" i="1" s="1"/>
  <c r="JQ38" i="1"/>
  <c r="KR38" i="1" s="1"/>
  <c r="JQ31" i="1"/>
  <c r="KR31" i="1" s="1"/>
  <c r="JM80" i="1"/>
  <c r="KN80" i="1" s="1"/>
  <c r="LO80" i="1" s="1"/>
  <c r="JL30" i="1"/>
  <c r="KM30" i="1" s="1"/>
  <c r="LN30" i="1" s="1"/>
  <c r="JP26" i="1"/>
  <c r="KQ26" i="1" s="1"/>
  <c r="IS16" i="1"/>
  <c r="IS24" i="1"/>
  <c r="IX17" i="1" l="1"/>
  <c r="MI17" i="1"/>
  <c r="QO17" i="1" s="1"/>
  <c r="IX22" i="1"/>
  <c r="JM22" i="1" s="1"/>
  <c r="KN22" i="1" s="1"/>
  <c r="LO22" i="1" s="1"/>
  <c r="MI22" i="1"/>
  <c r="QO22" i="1" s="1"/>
  <c r="IX76" i="1"/>
  <c r="MI76" i="1"/>
  <c r="QO76" i="1" s="1"/>
  <c r="NC40" i="1"/>
  <c r="RI40" i="1" s="1"/>
  <c r="MO40" i="1"/>
  <c r="QU40" i="1" s="1"/>
  <c r="MO49" i="1"/>
  <c r="QU49" i="1" s="1"/>
  <c r="NC49" i="1"/>
  <c r="RI49" i="1" s="1"/>
  <c r="MR49" i="1"/>
  <c r="QX49" i="1" s="1"/>
  <c r="NC59" i="1"/>
  <c r="RI59" i="1" s="1"/>
  <c r="MR59" i="1"/>
  <c r="QX59" i="1" s="1"/>
  <c r="MO59" i="1"/>
  <c r="QU59" i="1" s="1"/>
  <c r="MO39" i="1"/>
  <c r="QU39" i="1" s="1"/>
  <c r="NC39" i="1"/>
  <c r="RI39" i="1" s="1"/>
  <c r="MR39" i="1"/>
  <c r="QX39" i="1" s="1"/>
  <c r="ML77" i="1"/>
  <c r="QR77" i="1" s="1"/>
  <c r="MS77" i="1"/>
  <c r="QY77" i="1" s="1"/>
  <c r="MO68" i="1"/>
  <c r="QU68" i="1" s="1"/>
  <c r="MR68" i="1"/>
  <c r="QX68" i="1" s="1"/>
  <c r="MR47" i="1"/>
  <c r="QX47" i="1" s="1"/>
  <c r="MO47" i="1"/>
  <c r="QU47" i="1" s="1"/>
  <c r="NC46" i="1"/>
  <c r="RI46" i="1" s="1"/>
  <c r="MO46" i="1"/>
  <c r="QU46" i="1" s="1"/>
  <c r="MR61" i="1"/>
  <c r="QX61" i="1" s="1"/>
  <c r="MO61" i="1"/>
  <c r="QU61" i="1" s="1"/>
  <c r="MR57" i="1"/>
  <c r="QX57" i="1" s="1"/>
  <c r="MO57" i="1"/>
  <c r="QU57" i="1" s="1"/>
  <c r="NC57" i="1"/>
  <c r="RI57" i="1" s="1"/>
  <c r="MR43" i="1"/>
  <c r="QX43" i="1" s="1"/>
  <c r="MO43" i="1"/>
  <c r="QU43" i="1" s="1"/>
  <c r="MO55" i="1"/>
  <c r="QU55" i="1" s="1"/>
  <c r="NC55" i="1"/>
  <c r="RI55" i="1" s="1"/>
  <c r="MH29" i="1"/>
  <c r="QN29" i="1" s="1"/>
  <c r="MQ29" i="1"/>
  <c r="QW29" i="1" s="1"/>
  <c r="MM29" i="1"/>
  <c r="QS29" i="1" s="1"/>
  <c r="MS29" i="1"/>
  <c r="QY29" i="1" s="1"/>
  <c r="MN29" i="1"/>
  <c r="QT29" i="1" s="1"/>
  <c r="MR44" i="1"/>
  <c r="QX44" i="1" s="1"/>
  <c r="MO44" i="1"/>
  <c r="QU44" i="1" s="1"/>
  <c r="MQ26" i="1"/>
  <c r="QW26" i="1" s="1"/>
  <c r="MK26" i="1"/>
  <c r="QQ26" i="1" s="1"/>
  <c r="MG26" i="1"/>
  <c r="QM26" i="1" s="1"/>
  <c r="MO67" i="1"/>
  <c r="QU67" i="1" s="1"/>
  <c r="MR67" i="1"/>
  <c r="QX67" i="1" s="1"/>
  <c r="MM23" i="1"/>
  <c r="QS23" i="1" s="1"/>
  <c r="MD23" i="1"/>
  <c r="QJ23" i="1" s="1"/>
  <c r="MP23" i="1"/>
  <c r="QV23" i="1" s="1"/>
  <c r="MO69" i="1"/>
  <c r="QU69" i="1" s="1"/>
  <c r="NC69" i="1"/>
  <c r="RI69" i="1" s="1"/>
  <c r="NC38" i="1"/>
  <c r="RI38" i="1" s="1"/>
  <c r="MO38" i="1"/>
  <c r="QU38" i="1" s="1"/>
  <c r="MN21" i="1"/>
  <c r="QT21" i="1" s="1"/>
  <c r="MS21" i="1"/>
  <c r="QY21" i="1" s="1"/>
  <c r="MQ21" i="1"/>
  <c r="QW21" i="1" s="1"/>
  <c r="ML78" i="1"/>
  <c r="QR78" i="1" s="1"/>
  <c r="MS78" i="1"/>
  <c r="QY78" i="1" s="1"/>
  <c r="NC64" i="1"/>
  <c r="RI64" i="1" s="1"/>
  <c r="MO64" i="1"/>
  <c r="QU64" i="1" s="1"/>
  <c r="NC53" i="1"/>
  <c r="RI53" i="1" s="1"/>
  <c r="MO53" i="1"/>
  <c r="QU53" i="1" s="1"/>
  <c r="NR80" i="1"/>
  <c r="NR79" i="1"/>
  <c r="NR22" i="1"/>
  <c r="NQ30" i="1"/>
  <c r="NQ49" i="1"/>
  <c r="NU67" i="1"/>
  <c r="IX81" i="1"/>
  <c r="JD81" i="1" s="1"/>
  <c r="KE81" i="1" s="1"/>
  <c r="LF81" i="1" s="1"/>
  <c r="IX77" i="1"/>
  <c r="JO77" i="1" s="1"/>
  <c r="KP77" i="1" s="1"/>
  <c r="LQ77" i="1" s="1"/>
  <c r="IX10" i="1"/>
  <c r="JT10" i="1" s="1"/>
  <c r="KU10" i="1" s="1"/>
  <c r="IX47" i="1"/>
  <c r="JK47" i="1" s="1"/>
  <c r="KL47" i="1" s="1"/>
  <c r="LM47" i="1" s="1"/>
  <c r="IX56" i="1"/>
  <c r="JK56" i="1" s="1"/>
  <c r="KL56" i="1" s="1"/>
  <c r="LM56" i="1" s="1"/>
  <c r="IX64" i="1"/>
  <c r="JY64" i="1" s="1"/>
  <c r="KZ64" i="1" s="1"/>
  <c r="MA64" i="1" s="1"/>
  <c r="IX52" i="1"/>
  <c r="JK52" i="1" s="1"/>
  <c r="KL52" i="1" s="1"/>
  <c r="LM52" i="1" s="1"/>
  <c r="IX38" i="1"/>
  <c r="JY38" i="1" s="1"/>
  <c r="KZ38" i="1" s="1"/>
  <c r="IX75" i="1"/>
  <c r="JM75" i="1" s="1"/>
  <c r="KN75" i="1" s="1"/>
  <c r="LO75" i="1" s="1"/>
  <c r="IX37" i="1"/>
  <c r="JK37" i="1" s="1"/>
  <c r="KL37" i="1" s="1"/>
  <c r="LM37" i="1" s="1"/>
  <c r="IX59" i="1"/>
  <c r="JK59" i="1" s="1"/>
  <c r="KL59" i="1" s="1"/>
  <c r="LM59" i="1" s="1"/>
  <c r="IX23" i="1"/>
  <c r="JI23" i="1" s="1"/>
  <c r="KJ23" i="1" s="1"/>
  <c r="LK23" i="1" s="1"/>
  <c r="NE23" i="1"/>
  <c r="IX41" i="1"/>
  <c r="JK41" i="1" s="1"/>
  <c r="KL41" i="1" s="1"/>
  <c r="LM41" i="1" s="1"/>
  <c r="IX32" i="1"/>
  <c r="JK32" i="1" s="1"/>
  <c r="KL32" i="1" s="1"/>
  <c r="LM32" i="1" s="1"/>
  <c r="IX18" i="1"/>
  <c r="JL18" i="1" s="1"/>
  <c r="KM18" i="1" s="1"/>
  <c r="LN18" i="1" s="1"/>
  <c r="IX39" i="1"/>
  <c r="JK39" i="1" s="1"/>
  <c r="KL39" i="1" s="1"/>
  <c r="LM39" i="1" s="1"/>
  <c r="IX54" i="1"/>
  <c r="JK54" i="1" s="1"/>
  <c r="KL54" i="1" s="1"/>
  <c r="LM54" i="1" s="1"/>
  <c r="IX50" i="1"/>
  <c r="JK50" i="1" s="1"/>
  <c r="KL50" i="1" s="1"/>
  <c r="LM50" i="1" s="1"/>
  <c r="IX70" i="1"/>
  <c r="JN70" i="1" s="1"/>
  <c r="KO70" i="1" s="1"/>
  <c r="LP70" i="1" s="1"/>
  <c r="IX44" i="1"/>
  <c r="JK44" i="1" s="1"/>
  <c r="KL44" i="1" s="1"/>
  <c r="LM44" i="1" s="1"/>
  <c r="IX51" i="1"/>
  <c r="JK51" i="1" s="1"/>
  <c r="KL51" i="1" s="1"/>
  <c r="LM51" i="1" s="1"/>
  <c r="IX13" i="1"/>
  <c r="JO13" i="1" s="1"/>
  <c r="KP13" i="1" s="1"/>
  <c r="IX29" i="1"/>
  <c r="JD29" i="1" s="1"/>
  <c r="KE29" i="1" s="1"/>
  <c r="LF29" i="1" s="1"/>
  <c r="IX43" i="1"/>
  <c r="JK43" i="1" s="1"/>
  <c r="KL43" i="1" s="1"/>
  <c r="LM43" i="1" s="1"/>
  <c r="IX71" i="1"/>
  <c r="JN71" i="1" s="1"/>
  <c r="KO71" i="1" s="1"/>
  <c r="LP71" i="1" s="1"/>
  <c r="IX61" i="1"/>
  <c r="JN61" i="1" s="1"/>
  <c r="KO61" i="1" s="1"/>
  <c r="LP61" i="1" s="1"/>
  <c r="IX62" i="1"/>
  <c r="JK62" i="1" s="1"/>
  <c r="KL62" i="1" s="1"/>
  <c r="LM62" i="1" s="1"/>
  <c r="IX25" i="1"/>
  <c r="JM25" i="1" s="1"/>
  <c r="KN25" i="1" s="1"/>
  <c r="LO25" i="1" s="1"/>
  <c r="IX19" i="1"/>
  <c r="JQ19" i="1" s="1"/>
  <c r="KR19" i="1" s="1"/>
  <c r="IX46" i="1"/>
  <c r="JY46" i="1" s="1"/>
  <c r="KZ46" i="1" s="1"/>
  <c r="IX31" i="1"/>
  <c r="JK31" i="1" s="1"/>
  <c r="KL31" i="1" s="1"/>
  <c r="LM31" i="1" s="1"/>
  <c r="IX49" i="1"/>
  <c r="JN49" i="1" s="1"/>
  <c r="KO49" i="1" s="1"/>
  <c r="IX12" i="1"/>
  <c r="JD12" i="1" s="1"/>
  <c r="KE12" i="1" s="1"/>
  <c r="LF12" i="1" s="1"/>
  <c r="IX55" i="1"/>
  <c r="JK55" i="1" s="1"/>
  <c r="KL55" i="1" s="1"/>
  <c r="LM55" i="1" s="1"/>
  <c r="IX80" i="1"/>
  <c r="JH80" i="1" s="1"/>
  <c r="KI80" i="1" s="1"/>
  <c r="LJ80" i="1" s="1"/>
  <c r="IX78" i="1"/>
  <c r="JO78" i="1" s="1"/>
  <c r="KP78" i="1" s="1"/>
  <c r="LQ78" i="1" s="1"/>
  <c r="IX68" i="1"/>
  <c r="JN68" i="1" s="1"/>
  <c r="KO68" i="1" s="1"/>
  <c r="LP68" i="1" s="1"/>
  <c r="IX57" i="1"/>
  <c r="JK57" i="1" s="1"/>
  <c r="KL57" i="1" s="1"/>
  <c r="LM57" i="1" s="1"/>
  <c r="IX11" i="1"/>
  <c r="JD11" i="1" s="1"/>
  <c r="KE11" i="1" s="1"/>
  <c r="LF11" i="1" s="1"/>
  <c r="IX72" i="1"/>
  <c r="JN72" i="1" s="1"/>
  <c r="KO72" i="1" s="1"/>
  <c r="LP72" i="1" s="1"/>
  <c r="IX42" i="1"/>
  <c r="JK42" i="1" s="1"/>
  <c r="KL42" i="1" s="1"/>
  <c r="LM42" i="1" s="1"/>
  <c r="IX15" i="1"/>
  <c r="JF15" i="1" s="1"/>
  <c r="KG15" i="1" s="1"/>
  <c r="LH15" i="1" s="1"/>
  <c r="IX66" i="1"/>
  <c r="JK66" i="1" s="1"/>
  <c r="KL66" i="1" s="1"/>
  <c r="LM66" i="1" s="1"/>
  <c r="IX74" i="1"/>
  <c r="JN74" i="1" s="1"/>
  <c r="KO74" i="1" s="1"/>
  <c r="LP74" i="1" s="1"/>
  <c r="IX67" i="1"/>
  <c r="JN67" i="1" s="1"/>
  <c r="KO67" i="1" s="1"/>
  <c r="LP67" i="1" s="1"/>
  <c r="IX27" i="1"/>
  <c r="JO27" i="1" s="1"/>
  <c r="KP27" i="1" s="1"/>
  <c r="IX58" i="1"/>
  <c r="JK58" i="1" s="1"/>
  <c r="KL58" i="1" s="1"/>
  <c r="LM58" i="1" s="1"/>
  <c r="IX26" i="1"/>
  <c r="JG26" i="1" s="1"/>
  <c r="KH26" i="1" s="1"/>
  <c r="LI26" i="1" s="1"/>
  <c r="IX63" i="1"/>
  <c r="JK63" i="1" s="1"/>
  <c r="KL63" i="1" s="1"/>
  <c r="LM63" i="1" s="1"/>
  <c r="IX65" i="1"/>
  <c r="JK65" i="1" s="1"/>
  <c r="KL65" i="1" s="1"/>
  <c r="LM65" i="1" s="1"/>
  <c r="IX40" i="1"/>
  <c r="JY40" i="1" s="1"/>
  <c r="KZ40" i="1" s="1"/>
  <c r="IX60" i="1"/>
  <c r="JK60" i="1" s="1"/>
  <c r="KL60" i="1" s="1"/>
  <c r="LM60" i="1" s="1"/>
  <c r="IX21" i="1"/>
  <c r="JP21" i="1" s="1"/>
  <c r="KQ21" i="1" s="1"/>
  <c r="IX69" i="1"/>
  <c r="JY69" i="1" s="1"/>
  <c r="KZ69" i="1" s="1"/>
  <c r="MA69" i="1" s="1"/>
  <c r="IX53" i="1"/>
  <c r="JY53" i="1" s="1"/>
  <c r="KZ53" i="1" s="1"/>
  <c r="IX48" i="1"/>
  <c r="JK48" i="1" s="1"/>
  <c r="KL48" i="1" s="1"/>
  <c r="LM48" i="1" s="1"/>
  <c r="IX45" i="1"/>
  <c r="JK45" i="1" s="1"/>
  <c r="KL45" i="1" s="1"/>
  <c r="LM45" i="1" s="1"/>
  <c r="IT24" i="1"/>
  <c r="IU24" i="1" s="1" a="1"/>
  <c r="IU24" i="1" s="1"/>
  <c r="IV24" i="1" s="1"/>
  <c r="IW24" i="1" s="1"/>
  <c r="IT16" i="1"/>
  <c r="IU16" i="1" s="1" a="1"/>
  <c r="IU16" i="1" s="1"/>
  <c r="IV16" i="1" s="1"/>
  <c r="IW16" i="1" s="1"/>
  <c r="JA30" i="1"/>
  <c r="KB30" i="1" s="1"/>
  <c r="LC30" i="1" s="1"/>
  <c r="JG12" i="1"/>
  <c r="KH12" i="1" s="1"/>
  <c r="LI12" i="1" s="1"/>
  <c r="JP12" i="1"/>
  <c r="KQ12" i="1" s="1"/>
  <c r="JK18" i="1"/>
  <c r="KL18" i="1" s="1"/>
  <c r="LM18" i="1" s="1"/>
  <c r="JM18" i="1"/>
  <c r="KN18" i="1" s="1"/>
  <c r="LO18" i="1" s="1"/>
  <c r="JM23" i="1"/>
  <c r="KN23" i="1" s="1"/>
  <c r="LO23" i="1" s="1"/>
  <c r="JO23" i="1"/>
  <c r="KP23" i="1" s="1"/>
  <c r="JW23" i="1"/>
  <c r="KX23" i="1" s="1"/>
  <c r="JM83" i="1"/>
  <c r="KN83" i="1" s="1"/>
  <c r="LO83" i="1" s="1"/>
  <c r="JQ83" i="1"/>
  <c r="KR83" i="1" s="1"/>
  <c r="LS83" i="1" s="1"/>
  <c r="JA55" i="1"/>
  <c r="KB55" i="1" s="1"/>
  <c r="LC55" i="1" s="1"/>
  <c r="JM55" i="1"/>
  <c r="KN55" i="1" s="1"/>
  <c r="LO55" i="1" s="1"/>
  <c r="JO55" i="1"/>
  <c r="KP55" i="1" s="1"/>
  <c r="LQ55" i="1" s="1"/>
  <c r="JJ38" i="1"/>
  <c r="KK38" i="1" s="1"/>
  <c r="LL38" i="1" s="1"/>
  <c r="JD38" i="1"/>
  <c r="KE38" i="1" s="1"/>
  <c r="LF38" i="1" s="1"/>
  <c r="JS38" i="1"/>
  <c r="KT38" i="1" s="1"/>
  <c r="JL38" i="1"/>
  <c r="KM38" i="1" s="1"/>
  <c r="LN38" i="1" s="1"/>
  <c r="JM38" i="1"/>
  <c r="KN38" i="1" s="1"/>
  <c r="LO38" i="1" s="1"/>
  <c r="JN38" i="1"/>
  <c r="KO38" i="1" s="1"/>
  <c r="JP38" i="1"/>
  <c r="KQ38" i="1" s="1"/>
  <c r="JR38" i="1"/>
  <c r="KS38" i="1" s="1"/>
  <c r="JT38" i="1"/>
  <c r="KU38" i="1" s="1"/>
  <c r="JU38" i="1"/>
  <c r="KV38" i="1" s="1"/>
  <c r="JO38" i="1"/>
  <c r="KP38" i="1" s="1"/>
  <c r="JH38" i="1"/>
  <c r="KI38" i="1" s="1"/>
  <c r="LJ38" i="1" s="1"/>
  <c r="JI38" i="1"/>
  <c r="KJ38" i="1" s="1"/>
  <c r="LK38" i="1" s="1"/>
  <c r="JW38" i="1"/>
  <c r="KX38" i="1" s="1"/>
  <c r="JB38" i="1"/>
  <c r="KC38" i="1" s="1"/>
  <c r="LD38" i="1" s="1"/>
  <c r="JC38" i="1"/>
  <c r="KD38" i="1" s="1"/>
  <c r="LE38" i="1" s="1"/>
  <c r="JA38" i="1"/>
  <c r="KB38" i="1" s="1"/>
  <c r="LC38" i="1" s="1"/>
  <c r="IZ38" i="1"/>
  <c r="KA38" i="1" s="1"/>
  <c r="JE38" i="1"/>
  <c r="KF38" i="1" s="1"/>
  <c r="LG38" i="1" s="1"/>
  <c r="JF38" i="1"/>
  <c r="KG38" i="1" s="1"/>
  <c r="LH38" i="1" s="1"/>
  <c r="JG38" i="1"/>
  <c r="KH38" i="1" s="1"/>
  <c r="LI38" i="1" s="1"/>
  <c r="JV38" i="1"/>
  <c r="KW38" i="1" s="1"/>
  <c r="JX38" i="1"/>
  <c r="KY38" i="1" s="1"/>
  <c r="JJ32" i="1"/>
  <c r="KK32" i="1" s="1"/>
  <c r="LL32" i="1" s="1"/>
  <c r="JX32" i="1"/>
  <c r="KY32" i="1" s="1"/>
  <c r="JE32" i="1"/>
  <c r="KF32" i="1" s="1"/>
  <c r="LG32" i="1" s="1"/>
  <c r="JT32" i="1"/>
  <c r="KU32" i="1" s="1"/>
  <c r="JF32" i="1"/>
  <c r="KG32" i="1" s="1"/>
  <c r="LH32" i="1" s="1"/>
  <c r="JU32" i="1"/>
  <c r="KV32" i="1" s="1"/>
  <c r="JG32" i="1"/>
  <c r="KH32" i="1" s="1"/>
  <c r="LI32" i="1" s="1"/>
  <c r="JV32" i="1"/>
  <c r="KW32" i="1" s="1"/>
  <c r="JI32" i="1"/>
  <c r="KJ32" i="1" s="1"/>
  <c r="LK32" i="1" s="1"/>
  <c r="JY32" i="1"/>
  <c r="KZ32" i="1" s="1"/>
  <c r="JH32" i="1"/>
  <c r="KI32" i="1" s="1"/>
  <c r="LJ32" i="1" s="1"/>
  <c r="JL32" i="1"/>
  <c r="KM32" i="1" s="1"/>
  <c r="LN32" i="1" s="1"/>
  <c r="JB32" i="1"/>
  <c r="KC32" i="1" s="1"/>
  <c r="LD32" i="1" s="1"/>
  <c r="JC32" i="1"/>
  <c r="KD32" i="1" s="1"/>
  <c r="LE32" i="1" s="1"/>
  <c r="JD32" i="1"/>
  <c r="KE32" i="1" s="1"/>
  <c r="LF32" i="1" s="1"/>
  <c r="JM32" i="1"/>
  <c r="KN32" i="1" s="1"/>
  <c r="LO32" i="1" s="1"/>
  <c r="JP32" i="1"/>
  <c r="KQ32" i="1" s="1"/>
  <c r="JS32" i="1"/>
  <c r="KT32" i="1" s="1"/>
  <c r="JW32" i="1"/>
  <c r="KX32" i="1" s="1"/>
  <c r="JA32" i="1"/>
  <c r="KB32" i="1" s="1"/>
  <c r="LC32" i="1" s="1"/>
  <c r="JO32" i="1"/>
  <c r="KP32" i="1" s="1"/>
  <c r="JR32" i="1"/>
  <c r="KS32" i="1" s="1"/>
  <c r="JN32" i="1"/>
  <c r="KO32" i="1" s="1"/>
  <c r="IZ32" i="1"/>
  <c r="KA32" i="1" s="1"/>
  <c r="JJ25" i="1"/>
  <c r="KK25" i="1" s="1"/>
  <c r="LL25" i="1" s="1"/>
  <c r="JX25" i="1"/>
  <c r="KY25" i="1" s="1"/>
  <c r="JK25" i="1"/>
  <c r="KL25" i="1" s="1"/>
  <c r="LM25" i="1" s="1"/>
  <c r="JY25" i="1"/>
  <c r="KZ25" i="1" s="1"/>
  <c r="JD25" i="1"/>
  <c r="KE25" i="1" s="1"/>
  <c r="LF25" i="1" s="1"/>
  <c r="JT25" i="1"/>
  <c r="KU25" i="1" s="1"/>
  <c r="JE25" i="1"/>
  <c r="KF25" i="1" s="1"/>
  <c r="LG25" i="1" s="1"/>
  <c r="JU25" i="1"/>
  <c r="KV25" i="1" s="1"/>
  <c r="JF25" i="1"/>
  <c r="KG25" i="1" s="1"/>
  <c r="LH25" i="1" s="1"/>
  <c r="JV25" i="1"/>
  <c r="KW25" i="1" s="1"/>
  <c r="JH25" i="1"/>
  <c r="KI25" i="1" s="1"/>
  <c r="LJ25" i="1" s="1"/>
  <c r="JS25" i="1"/>
  <c r="KT25" i="1" s="1"/>
  <c r="JW25" i="1"/>
  <c r="KX25" i="1" s="1"/>
  <c r="JA25" i="1"/>
  <c r="KB25" i="1" s="1"/>
  <c r="LC25" i="1" s="1"/>
  <c r="JP25" i="1"/>
  <c r="KQ25" i="1" s="1"/>
  <c r="JQ25" i="1"/>
  <c r="KR25" i="1" s="1"/>
  <c r="JC25" i="1"/>
  <c r="KD25" i="1" s="1"/>
  <c r="LE25" i="1" s="1"/>
  <c r="JB25" i="1"/>
  <c r="KC25" i="1" s="1"/>
  <c r="LD25" i="1" s="1"/>
  <c r="JG25" i="1"/>
  <c r="KH25" i="1" s="1"/>
  <c r="LI25" i="1" s="1"/>
  <c r="JL25" i="1"/>
  <c r="KM25" i="1" s="1"/>
  <c r="LN25" i="1" s="1"/>
  <c r="JI25" i="1"/>
  <c r="KJ25" i="1" s="1"/>
  <c r="LK25" i="1" s="1"/>
  <c r="JO25" i="1"/>
  <c r="KP25" i="1" s="1"/>
  <c r="JR25" i="1"/>
  <c r="KS25" i="1" s="1"/>
  <c r="JN25" i="1"/>
  <c r="KO25" i="1" s="1"/>
  <c r="IZ25" i="1"/>
  <c r="KA25" i="1" s="1"/>
  <c r="JJ61" i="1"/>
  <c r="KK61" i="1" s="1"/>
  <c r="LL61" i="1" s="1"/>
  <c r="JX61" i="1"/>
  <c r="KY61" i="1" s="1"/>
  <c r="LZ61" i="1" s="1"/>
  <c r="JY61" i="1"/>
  <c r="KZ61" i="1" s="1"/>
  <c r="MA61" i="1" s="1"/>
  <c r="JL61" i="1"/>
  <c r="KM61" i="1" s="1"/>
  <c r="LN61" i="1" s="1"/>
  <c r="JQ61" i="1"/>
  <c r="KR61" i="1" s="1"/>
  <c r="LS61" i="1" s="1"/>
  <c r="JE61" i="1"/>
  <c r="KF61" i="1" s="1"/>
  <c r="LG61" i="1" s="1"/>
  <c r="JF61" i="1"/>
  <c r="KG61" i="1" s="1"/>
  <c r="LH61" i="1" s="1"/>
  <c r="JG61" i="1"/>
  <c r="KH61" i="1" s="1"/>
  <c r="LI61" i="1" s="1"/>
  <c r="JI61" i="1"/>
  <c r="KJ61" i="1" s="1"/>
  <c r="LK61" i="1" s="1"/>
  <c r="JM61" i="1"/>
  <c r="KN61" i="1" s="1"/>
  <c r="LO61" i="1" s="1"/>
  <c r="JC61" i="1"/>
  <c r="KD61" i="1" s="1"/>
  <c r="LE61" i="1" s="1"/>
  <c r="JD61" i="1"/>
  <c r="KE61" i="1" s="1"/>
  <c r="LF61" i="1" s="1"/>
  <c r="JH61" i="1"/>
  <c r="KI61" i="1" s="1"/>
  <c r="LJ61" i="1" s="1"/>
  <c r="JP61" i="1"/>
  <c r="KQ61" i="1" s="1"/>
  <c r="LR61" i="1" s="1"/>
  <c r="JR61" i="1"/>
  <c r="KS61" i="1" s="1"/>
  <c r="LT61" i="1" s="1"/>
  <c r="JS61" i="1"/>
  <c r="KT61" i="1" s="1"/>
  <c r="LU61" i="1" s="1"/>
  <c r="JA61" i="1"/>
  <c r="KB61" i="1" s="1"/>
  <c r="LC61" i="1" s="1"/>
  <c r="JB61" i="1"/>
  <c r="KC61" i="1" s="1"/>
  <c r="LD61" i="1" s="1"/>
  <c r="JO61" i="1"/>
  <c r="KP61" i="1" s="1"/>
  <c r="LQ61" i="1" s="1"/>
  <c r="JT61" i="1"/>
  <c r="KU61" i="1" s="1"/>
  <c r="LV61" i="1" s="1"/>
  <c r="JU61" i="1"/>
  <c r="KV61" i="1" s="1"/>
  <c r="LW61" i="1" s="1"/>
  <c r="JV61" i="1"/>
  <c r="KW61" i="1" s="1"/>
  <c r="LX61" i="1" s="1"/>
  <c r="JW61" i="1"/>
  <c r="KX61" i="1" s="1"/>
  <c r="LY61" i="1" s="1"/>
  <c r="IZ61" i="1"/>
  <c r="KA61" i="1" s="1"/>
  <c r="LB61" i="1" s="1"/>
  <c r="JI60" i="1"/>
  <c r="KJ60" i="1" s="1"/>
  <c r="LK60" i="1" s="1"/>
  <c r="JW60" i="1"/>
  <c r="KX60" i="1" s="1"/>
  <c r="LY60" i="1" s="1"/>
  <c r="JJ60" i="1"/>
  <c r="KK60" i="1" s="1"/>
  <c r="LL60" i="1" s="1"/>
  <c r="JX60" i="1"/>
  <c r="KY60" i="1" s="1"/>
  <c r="LZ60" i="1" s="1"/>
  <c r="JY60" i="1"/>
  <c r="KZ60" i="1" s="1"/>
  <c r="MA60" i="1" s="1"/>
  <c r="JD60" i="1"/>
  <c r="KE60" i="1" s="1"/>
  <c r="LF60" i="1" s="1"/>
  <c r="JU60" i="1"/>
  <c r="KV60" i="1" s="1"/>
  <c r="LW60" i="1" s="1"/>
  <c r="JG60" i="1"/>
  <c r="KH60" i="1" s="1"/>
  <c r="LI60" i="1" s="1"/>
  <c r="JM60" i="1"/>
  <c r="KN60" i="1" s="1"/>
  <c r="LO60" i="1" s="1"/>
  <c r="JN60" i="1"/>
  <c r="KO60" i="1" s="1"/>
  <c r="LP60" i="1" s="1"/>
  <c r="JO60" i="1"/>
  <c r="KP60" i="1" s="1"/>
  <c r="LQ60" i="1" s="1"/>
  <c r="JQ60" i="1"/>
  <c r="KR60" i="1" s="1"/>
  <c r="LS60" i="1" s="1"/>
  <c r="JR60" i="1"/>
  <c r="KS60" i="1" s="1"/>
  <c r="LT60" i="1" s="1"/>
  <c r="JA60" i="1"/>
  <c r="KB60" i="1" s="1"/>
  <c r="LC60" i="1" s="1"/>
  <c r="JB60" i="1"/>
  <c r="KC60" i="1" s="1"/>
  <c r="LD60" i="1" s="1"/>
  <c r="JC60" i="1"/>
  <c r="KD60" i="1" s="1"/>
  <c r="LE60" i="1" s="1"/>
  <c r="JF60" i="1"/>
  <c r="KG60" i="1" s="1"/>
  <c r="LH60" i="1" s="1"/>
  <c r="JH60" i="1"/>
  <c r="KI60" i="1" s="1"/>
  <c r="LJ60" i="1" s="1"/>
  <c r="JL60" i="1"/>
  <c r="KM60" i="1" s="1"/>
  <c r="LN60" i="1" s="1"/>
  <c r="JE60" i="1"/>
  <c r="KF60" i="1" s="1"/>
  <c r="LG60" i="1" s="1"/>
  <c r="JP60" i="1"/>
  <c r="KQ60" i="1" s="1"/>
  <c r="LR60" i="1" s="1"/>
  <c r="JT60" i="1"/>
  <c r="KU60" i="1" s="1"/>
  <c r="LV60" i="1" s="1"/>
  <c r="JS60" i="1"/>
  <c r="KT60" i="1" s="1"/>
  <c r="LU60" i="1" s="1"/>
  <c r="JV60" i="1"/>
  <c r="KW60" i="1" s="1"/>
  <c r="LX60" i="1" s="1"/>
  <c r="IZ60" i="1"/>
  <c r="KA60" i="1" s="1"/>
  <c r="LB60" i="1" s="1"/>
  <c r="JV21" i="1"/>
  <c r="KW21" i="1" s="1"/>
  <c r="JN21" i="1"/>
  <c r="KO21" i="1" s="1"/>
  <c r="JG21" i="1"/>
  <c r="KH21" i="1" s="1"/>
  <c r="LI21" i="1" s="1"/>
  <c r="JX21" i="1"/>
  <c r="KY21" i="1" s="1"/>
  <c r="JH21" i="1"/>
  <c r="KI21" i="1" s="1"/>
  <c r="LJ21" i="1" s="1"/>
  <c r="JY21" i="1"/>
  <c r="KZ21" i="1" s="1"/>
  <c r="JI21" i="1"/>
  <c r="KJ21" i="1" s="1"/>
  <c r="LK21" i="1" s="1"/>
  <c r="JK21" i="1"/>
  <c r="KL21" i="1" s="1"/>
  <c r="LM21" i="1" s="1"/>
  <c r="JL21" i="1"/>
  <c r="KM21" i="1" s="1"/>
  <c r="LN21" i="1" s="1"/>
  <c r="JD21" i="1"/>
  <c r="KE21" i="1" s="1"/>
  <c r="LF21" i="1" s="1"/>
  <c r="JE21" i="1"/>
  <c r="KF21" i="1" s="1"/>
  <c r="LG21" i="1" s="1"/>
  <c r="JC21" i="1"/>
  <c r="KD21" i="1" s="1"/>
  <c r="LE21" i="1" s="1"/>
  <c r="JT21" i="1"/>
  <c r="KU21" i="1" s="1"/>
  <c r="JU21" i="1"/>
  <c r="KV21" i="1" s="1"/>
  <c r="JW21" i="1"/>
  <c r="KX21" i="1" s="1"/>
  <c r="JA21" i="1"/>
  <c r="KB21" i="1" s="1"/>
  <c r="LC21" i="1" s="1"/>
  <c r="JQ21" i="1"/>
  <c r="KR21" i="1" s="1"/>
  <c r="JB21" i="1"/>
  <c r="KC21" i="1" s="1"/>
  <c r="LD21" i="1" s="1"/>
  <c r="IZ21" i="1"/>
  <c r="KA21" i="1" s="1"/>
  <c r="JR21" i="1"/>
  <c r="KS21" i="1" s="1"/>
  <c r="JS21" i="1"/>
  <c r="KT21" i="1" s="1"/>
  <c r="JM15" i="1"/>
  <c r="KN15" i="1" s="1"/>
  <c r="LO15" i="1" s="1"/>
  <c r="JN15" i="1"/>
  <c r="KO15" i="1" s="1"/>
  <c r="JA15" i="1"/>
  <c r="KB15" i="1" s="1"/>
  <c r="LC15" i="1" s="1"/>
  <c r="JO15" i="1"/>
  <c r="KP15" i="1" s="1"/>
  <c r="JW15" i="1"/>
  <c r="KX15" i="1" s="1"/>
  <c r="JG15" i="1"/>
  <c r="KH15" i="1" s="1"/>
  <c r="LI15" i="1" s="1"/>
  <c r="JX15" i="1"/>
  <c r="KY15" i="1" s="1"/>
  <c r="JH15" i="1"/>
  <c r="KI15" i="1" s="1"/>
  <c r="LJ15" i="1" s="1"/>
  <c r="JY15" i="1"/>
  <c r="KZ15" i="1" s="1"/>
  <c r="JJ15" i="1"/>
  <c r="KK15" i="1" s="1"/>
  <c r="LL15" i="1" s="1"/>
  <c r="JT15" i="1"/>
  <c r="KU15" i="1" s="1"/>
  <c r="JU15" i="1"/>
  <c r="KV15" i="1" s="1"/>
  <c r="JV15" i="1"/>
  <c r="KW15" i="1" s="1"/>
  <c r="JQ15" i="1"/>
  <c r="KR15" i="1" s="1"/>
  <c r="JR15" i="1"/>
  <c r="KS15" i="1" s="1"/>
  <c r="JD15" i="1"/>
  <c r="KE15" i="1" s="1"/>
  <c r="LF15" i="1" s="1"/>
  <c r="JE15" i="1"/>
  <c r="KF15" i="1" s="1"/>
  <c r="LG15" i="1" s="1"/>
  <c r="JL15" i="1"/>
  <c r="KM15" i="1" s="1"/>
  <c r="LN15" i="1" s="1"/>
  <c r="JB15" i="1"/>
  <c r="KC15" i="1" s="1"/>
  <c r="LD15" i="1" s="1"/>
  <c r="JI15" i="1"/>
  <c r="KJ15" i="1" s="1"/>
  <c r="LK15" i="1" s="1"/>
  <c r="JK15" i="1"/>
  <c r="KL15" i="1" s="1"/>
  <c r="LM15" i="1" s="1"/>
  <c r="JC15" i="1"/>
  <c r="KD15" i="1" s="1"/>
  <c r="LE15" i="1" s="1"/>
  <c r="JP15" i="1"/>
  <c r="KQ15" i="1" s="1"/>
  <c r="JS15" i="1"/>
  <c r="KT15" i="1" s="1"/>
  <c r="IZ15" i="1"/>
  <c r="KA15" i="1" s="1"/>
  <c r="JI31" i="1"/>
  <c r="KJ31" i="1" s="1"/>
  <c r="LK31" i="1" s="1"/>
  <c r="JW31" i="1"/>
  <c r="KX31" i="1" s="1"/>
  <c r="JB31" i="1"/>
  <c r="KC31" i="1" s="1"/>
  <c r="LD31" i="1" s="1"/>
  <c r="JC31" i="1"/>
  <c r="KD31" i="1" s="1"/>
  <c r="LE31" i="1" s="1"/>
  <c r="JR31" i="1"/>
  <c r="KS31" i="1" s="1"/>
  <c r="JD31" i="1"/>
  <c r="KE31" i="1" s="1"/>
  <c r="LF31" i="1" s="1"/>
  <c r="JS31" i="1"/>
  <c r="KT31" i="1" s="1"/>
  <c r="JF31" i="1"/>
  <c r="KG31" i="1" s="1"/>
  <c r="LH31" i="1" s="1"/>
  <c r="JU31" i="1"/>
  <c r="KV31" i="1" s="1"/>
  <c r="JN31" i="1"/>
  <c r="KO31" i="1" s="1"/>
  <c r="JO31" i="1"/>
  <c r="KP31" i="1" s="1"/>
  <c r="JP31" i="1"/>
  <c r="KQ31" i="1" s="1"/>
  <c r="JL31" i="1"/>
  <c r="KM31" i="1" s="1"/>
  <c r="LN31" i="1" s="1"/>
  <c r="JA31" i="1"/>
  <c r="KB31" i="1" s="1"/>
  <c r="LC31" i="1" s="1"/>
  <c r="JE31" i="1"/>
  <c r="KF31" i="1" s="1"/>
  <c r="LG31" i="1" s="1"/>
  <c r="JJ31" i="1"/>
  <c r="KK31" i="1" s="1"/>
  <c r="LL31" i="1" s="1"/>
  <c r="JH31" i="1"/>
  <c r="KI31" i="1" s="1"/>
  <c r="LJ31" i="1" s="1"/>
  <c r="JM31" i="1"/>
  <c r="KN31" i="1" s="1"/>
  <c r="LO31" i="1" s="1"/>
  <c r="JV31" i="1"/>
  <c r="KW31" i="1" s="1"/>
  <c r="JX31" i="1"/>
  <c r="KY31" i="1" s="1"/>
  <c r="IZ31" i="1"/>
  <c r="KA31" i="1" s="1"/>
  <c r="JT31" i="1"/>
  <c r="KU31" i="1" s="1"/>
  <c r="JG31" i="1"/>
  <c r="KH31" i="1" s="1"/>
  <c r="LI31" i="1" s="1"/>
  <c r="JY31" i="1"/>
  <c r="KZ31" i="1" s="1"/>
  <c r="JD44" i="1"/>
  <c r="KE44" i="1" s="1"/>
  <c r="LF44" i="1" s="1"/>
  <c r="JR44" i="1"/>
  <c r="KS44" i="1" s="1"/>
  <c r="JH44" i="1"/>
  <c r="KI44" i="1" s="1"/>
  <c r="LJ44" i="1" s="1"/>
  <c r="JW44" i="1"/>
  <c r="KX44" i="1" s="1"/>
  <c r="JJ44" i="1"/>
  <c r="KK44" i="1" s="1"/>
  <c r="LL44" i="1" s="1"/>
  <c r="JY44" i="1"/>
  <c r="KZ44" i="1" s="1"/>
  <c r="JL44" i="1"/>
  <c r="KM44" i="1" s="1"/>
  <c r="LN44" i="1" s="1"/>
  <c r="JQ44" i="1"/>
  <c r="KR44" i="1" s="1"/>
  <c r="JS44" i="1"/>
  <c r="KT44" i="1" s="1"/>
  <c r="JA44" i="1"/>
  <c r="KB44" i="1" s="1"/>
  <c r="LC44" i="1" s="1"/>
  <c r="JT44" i="1"/>
  <c r="KU44" i="1" s="1"/>
  <c r="JO44" i="1"/>
  <c r="KP44" i="1" s="1"/>
  <c r="JG44" i="1"/>
  <c r="KH44" i="1" s="1"/>
  <c r="LI44" i="1" s="1"/>
  <c r="JI44" i="1"/>
  <c r="KJ44" i="1" s="1"/>
  <c r="LK44" i="1" s="1"/>
  <c r="JP44" i="1"/>
  <c r="KQ44" i="1" s="1"/>
  <c r="JB44" i="1"/>
  <c r="KC44" i="1" s="1"/>
  <c r="LD44" i="1" s="1"/>
  <c r="JC44" i="1"/>
  <c r="KD44" i="1" s="1"/>
  <c r="LE44" i="1" s="1"/>
  <c r="JE44" i="1"/>
  <c r="KF44" i="1" s="1"/>
  <c r="LG44" i="1" s="1"/>
  <c r="JF44" i="1"/>
  <c r="KG44" i="1" s="1"/>
  <c r="LH44" i="1" s="1"/>
  <c r="JM44" i="1"/>
  <c r="KN44" i="1" s="1"/>
  <c r="LO44" i="1" s="1"/>
  <c r="JU44" i="1"/>
  <c r="KV44" i="1" s="1"/>
  <c r="JV44" i="1"/>
  <c r="KW44" i="1" s="1"/>
  <c r="IZ44" i="1"/>
  <c r="KA44" i="1" s="1"/>
  <c r="JX44" i="1"/>
  <c r="KY44" i="1" s="1"/>
  <c r="JJ56" i="1"/>
  <c r="KK56" i="1" s="1"/>
  <c r="LL56" i="1" s="1"/>
  <c r="JX56" i="1"/>
  <c r="KY56" i="1" s="1"/>
  <c r="LZ56" i="1" s="1"/>
  <c r="JL56" i="1"/>
  <c r="KM56" i="1" s="1"/>
  <c r="LN56" i="1" s="1"/>
  <c r="JM56" i="1"/>
  <c r="KN56" i="1" s="1"/>
  <c r="LO56" i="1" s="1"/>
  <c r="JN56" i="1"/>
  <c r="KO56" i="1" s="1"/>
  <c r="LP56" i="1" s="1"/>
  <c r="JQ56" i="1"/>
  <c r="KR56" i="1" s="1"/>
  <c r="LS56" i="1" s="1"/>
  <c r="JA56" i="1"/>
  <c r="KB56" i="1" s="1"/>
  <c r="LC56" i="1" s="1"/>
  <c r="JT56" i="1"/>
  <c r="KU56" i="1" s="1"/>
  <c r="LV56" i="1" s="1"/>
  <c r="JF56" i="1"/>
  <c r="KG56" i="1" s="1"/>
  <c r="LH56" i="1" s="1"/>
  <c r="JG56" i="1"/>
  <c r="KH56" i="1" s="1"/>
  <c r="LI56" i="1" s="1"/>
  <c r="JH56" i="1"/>
  <c r="KI56" i="1" s="1"/>
  <c r="LJ56" i="1" s="1"/>
  <c r="JO56" i="1"/>
  <c r="KP56" i="1" s="1"/>
  <c r="LQ56" i="1" s="1"/>
  <c r="JP56" i="1"/>
  <c r="KQ56" i="1" s="1"/>
  <c r="LR56" i="1" s="1"/>
  <c r="JB56" i="1"/>
  <c r="KC56" i="1" s="1"/>
  <c r="LD56" i="1" s="1"/>
  <c r="JC56" i="1"/>
  <c r="KD56" i="1" s="1"/>
  <c r="LE56" i="1" s="1"/>
  <c r="JD56" i="1"/>
  <c r="KE56" i="1" s="1"/>
  <c r="LF56" i="1" s="1"/>
  <c r="JI56" i="1"/>
  <c r="KJ56" i="1" s="1"/>
  <c r="LK56" i="1" s="1"/>
  <c r="JR56" i="1"/>
  <c r="KS56" i="1" s="1"/>
  <c r="LT56" i="1" s="1"/>
  <c r="JS56" i="1"/>
  <c r="KT56" i="1" s="1"/>
  <c r="LU56" i="1" s="1"/>
  <c r="JV56" i="1"/>
  <c r="KW56" i="1" s="1"/>
  <c r="LX56" i="1" s="1"/>
  <c r="JW56" i="1"/>
  <c r="KX56" i="1" s="1"/>
  <c r="LY56" i="1" s="1"/>
  <c r="JY56" i="1"/>
  <c r="KZ56" i="1" s="1"/>
  <c r="MA56" i="1" s="1"/>
  <c r="IZ56" i="1"/>
  <c r="KA56" i="1" s="1"/>
  <c r="LB56" i="1" s="1"/>
  <c r="JE56" i="1"/>
  <c r="KF56" i="1" s="1"/>
  <c r="LG56" i="1" s="1"/>
  <c r="JU56" i="1"/>
  <c r="KV56" i="1" s="1"/>
  <c r="LW56" i="1" s="1"/>
  <c r="JU75" i="1"/>
  <c r="KV75" i="1" s="1"/>
  <c r="LW75" i="1" s="1"/>
  <c r="JF75" i="1"/>
  <c r="KG75" i="1" s="1"/>
  <c r="LH75" i="1" s="1"/>
  <c r="JW75" i="1"/>
  <c r="KX75" i="1" s="1"/>
  <c r="LY75" i="1" s="1"/>
  <c r="JH75" i="1"/>
  <c r="KI75" i="1" s="1"/>
  <c r="LJ75" i="1" s="1"/>
  <c r="JY75" i="1"/>
  <c r="KZ75" i="1" s="1"/>
  <c r="MA75" i="1" s="1"/>
  <c r="JJ75" i="1"/>
  <c r="KK75" i="1" s="1"/>
  <c r="LL75" i="1" s="1"/>
  <c r="JI75" i="1"/>
  <c r="KJ75" i="1" s="1"/>
  <c r="LK75" i="1" s="1"/>
  <c r="JK75" i="1"/>
  <c r="KL75" i="1" s="1"/>
  <c r="LM75" i="1" s="1"/>
  <c r="JN75" i="1"/>
  <c r="KO75" i="1" s="1"/>
  <c r="LP75" i="1" s="1"/>
  <c r="JP75" i="1"/>
  <c r="KQ75" i="1" s="1"/>
  <c r="LR75" i="1" s="1"/>
  <c r="JT75" i="1"/>
  <c r="KU75" i="1" s="1"/>
  <c r="LV75" i="1" s="1"/>
  <c r="JV75" i="1"/>
  <c r="KW75" i="1" s="1"/>
  <c r="LX75" i="1" s="1"/>
  <c r="JX75" i="1"/>
  <c r="KY75" i="1" s="1"/>
  <c r="LZ75" i="1" s="1"/>
  <c r="JA75" i="1"/>
  <c r="KB75" i="1" s="1"/>
  <c r="LC75" i="1" s="1"/>
  <c r="JB75" i="1"/>
  <c r="KC75" i="1" s="1"/>
  <c r="LD75" i="1" s="1"/>
  <c r="JC75" i="1"/>
  <c r="KD75" i="1" s="1"/>
  <c r="LE75" i="1" s="1"/>
  <c r="JS75" i="1"/>
  <c r="KT75" i="1" s="1"/>
  <c r="LU75" i="1" s="1"/>
  <c r="JD75" i="1"/>
  <c r="KE75" i="1" s="1"/>
  <c r="LF75" i="1" s="1"/>
  <c r="IZ75" i="1"/>
  <c r="KA75" i="1" s="1"/>
  <c r="LB75" i="1" s="1"/>
  <c r="JE75" i="1"/>
  <c r="KF75" i="1" s="1"/>
  <c r="LG75" i="1" s="1"/>
  <c r="JG75" i="1"/>
  <c r="KH75" i="1" s="1"/>
  <c r="LI75" i="1" s="1"/>
  <c r="JO75" i="1"/>
  <c r="KP75" i="1" s="1"/>
  <c r="LQ75" i="1" s="1"/>
  <c r="JQ75" i="1"/>
  <c r="KR75" i="1" s="1"/>
  <c r="LS75" i="1" s="1"/>
  <c r="JR75" i="1"/>
  <c r="KS75" i="1" s="1"/>
  <c r="LT75" i="1" s="1"/>
  <c r="JV71" i="1"/>
  <c r="KW71" i="1" s="1"/>
  <c r="LX71" i="1" s="1"/>
  <c r="JP71" i="1"/>
  <c r="KQ71" i="1" s="1"/>
  <c r="LR71" i="1" s="1"/>
  <c r="JR71" i="1"/>
  <c r="KS71" i="1" s="1"/>
  <c r="LT71" i="1" s="1"/>
  <c r="JS71" i="1"/>
  <c r="KT71" i="1" s="1"/>
  <c r="LU71" i="1" s="1"/>
  <c r="JC71" i="1"/>
  <c r="KD71" i="1" s="1"/>
  <c r="LE71" i="1" s="1"/>
  <c r="JX71" i="1"/>
  <c r="KY71" i="1" s="1"/>
  <c r="LZ71" i="1" s="1"/>
  <c r="JK71" i="1"/>
  <c r="KL71" i="1" s="1"/>
  <c r="LM71" i="1" s="1"/>
  <c r="JO71" i="1"/>
  <c r="KP71" i="1" s="1"/>
  <c r="LQ71" i="1" s="1"/>
  <c r="JT71" i="1"/>
  <c r="KU71" i="1" s="1"/>
  <c r="LV71" i="1" s="1"/>
  <c r="JU71" i="1"/>
  <c r="KV71" i="1" s="1"/>
  <c r="LW71" i="1" s="1"/>
  <c r="JB71" i="1"/>
  <c r="KC71" i="1" s="1"/>
  <c r="LD71" i="1" s="1"/>
  <c r="JD71" i="1"/>
  <c r="KE71" i="1" s="1"/>
  <c r="LF71" i="1" s="1"/>
  <c r="JF71" i="1"/>
  <c r="KG71" i="1" s="1"/>
  <c r="LH71" i="1" s="1"/>
  <c r="JH71" i="1"/>
  <c r="KI71" i="1" s="1"/>
  <c r="LJ71" i="1" s="1"/>
  <c r="JI71" i="1"/>
  <c r="KJ71" i="1" s="1"/>
  <c r="LK71" i="1" s="1"/>
  <c r="JJ71" i="1"/>
  <c r="KK71" i="1" s="1"/>
  <c r="LL71" i="1" s="1"/>
  <c r="IZ71" i="1"/>
  <c r="KA71" i="1" s="1"/>
  <c r="LB71" i="1" s="1"/>
  <c r="JG71" i="1"/>
  <c r="KH71" i="1" s="1"/>
  <c r="LI71" i="1" s="1"/>
  <c r="JY71" i="1"/>
  <c r="KZ71" i="1" s="1"/>
  <c r="MA71" i="1" s="1"/>
  <c r="JQ71" i="1"/>
  <c r="KR71" i="1" s="1"/>
  <c r="LS71" i="1" s="1"/>
  <c r="JF11" i="1"/>
  <c r="KG11" i="1" s="1"/>
  <c r="LH11" i="1" s="1"/>
  <c r="JT11" i="1"/>
  <c r="KU11" i="1" s="1"/>
  <c r="JG11" i="1"/>
  <c r="KH11" i="1" s="1"/>
  <c r="LI11" i="1" s="1"/>
  <c r="JU11" i="1"/>
  <c r="KV11" i="1" s="1"/>
  <c r="JH11" i="1"/>
  <c r="KI11" i="1" s="1"/>
  <c r="LJ11" i="1" s="1"/>
  <c r="JV11" i="1"/>
  <c r="KW11" i="1" s="1"/>
  <c r="JX11" i="1"/>
  <c r="KY11" i="1" s="1"/>
  <c r="JE11" i="1"/>
  <c r="KF11" i="1" s="1"/>
  <c r="LG11" i="1" s="1"/>
  <c r="JY11" i="1"/>
  <c r="KZ11" i="1" s="1"/>
  <c r="JI11" i="1"/>
  <c r="KJ11" i="1" s="1"/>
  <c r="LK11" i="1" s="1"/>
  <c r="JK11" i="1"/>
  <c r="KL11" i="1" s="1"/>
  <c r="LM11" i="1" s="1"/>
  <c r="JB11" i="1"/>
  <c r="KC11" i="1" s="1"/>
  <c r="LD11" i="1" s="1"/>
  <c r="JC11" i="1"/>
  <c r="KD11" i="1" s="1"/>
  <c r="LE11" i="1" s="1"/>
  <c r="JJ11" i="1"/>
  <c r="KK11" i="1" s="1"/>
  <c r="LL11" i="1" s="1"/>
  <c r="JW11" i="1"/>
  <c r="KX11" i="1" s="1"/>
  <c r="JL11" i="1"/>
  <c r="KM11" i="1" s="1"/>
  <c r="LN11" i="1" s="1"/>
  <c r="JN11" i="1"/>
  <c r="KO11" i="1" s="1"/>
  <c r="JO11" i="1"/>
  <c r="KP11" i="1" s="1"/>
  <c r="JP11" i="1"/>
  <c r="KQ11" i="1" s="1"/>
  <c r="JR11" i="1"/>
  <c r="KS11" i="1" s="1"/>
  <c r="IZ11" i="1"/>
  <c r="KA11" i="1" s="1"/>
  <c r="JS11" i="1"/>
  <c r="KT11" i="1" s="1"/>
  <c r="JA11" i="1"/>
  <c r="KB11" i="1" s="1"/>
  <c r="LC11" i="1" s="1"/>
  <c r="JM11" i="1"/>
  <c r="KN11" i="1" s="1"/>
  <c r="LO11" i="1" s="1"/>
  <c r="JQ11" i="1"/>
  <c r="KR11" i="1" s="1"/>
  <c r="JL67" i="1"/>
  <c r="KM67" i="1" s="1"/>
  <c r="LN67" i="1" s="1"/>
  <c r="NQ67" i="1" s="1"/>
  <c r="JC67" i="1"/>
  <c r="KD67" i="1" s="1"/>
  <c r="LE67" i="1" s="1"/>
  <c r="JS67" i="1"/>
  <c r="KT67" i="1" s="1"/>
  <c r="LU67" i="1" s="1"/>
  <c r="JT67" i="1"/>
  <c r="KU67" i="1" s="1"/>
  <c r="LV67" i="1" s="1"/>
  <c r="JD67" i="1"/>
  <c r="KE67" i="1" s="1"/>
  <c r="LF67" i="1" s="1"/>
  <c r="JE67" i="1"/>
  <c r="KF67" i="1" s="1"/>
  <c r="LG67" i="1" s="1"/>
  <c r="JU67" i="1"/>
  <c r="KV67" i="1" s="1"/>
  <c r="LW67" i="1" s="1"/>
  <c r="JQ67" i="1"/>
  <c r="KR67" i="1" s="1"/>
  <c r="LS67" i="1" s="1"/>
  <c r="JM67" i="1"/>
  <c r="KN67" i="1" s="1"/>
  <c r="LO67" i="1" s="1"/>
  <c r="JO67" i="1"/>
  <c r="KP67" i="1" s="1"/>
  <c r="LQ67" i="1" s="1"/>
  <c r="JR67" i="1"/>
  <c r="KS67" i="1" s="1"/>
  <c r="LT67" i="1" s="1"/>
  <c r="JV67" i="1"/>
  <c r="KW67" i="1" s="1"/>
  <c r="LX67" i="1" s="1"/>
  <c r="JG67" i="1"/>
  <c r="KH67" i="1" s="1"/>
  <c r="LI67" i="1" s="1"/>
  <c r="JH67" i="1"/>
  <c r="KI67" i="1" s="1"/>
  <c r="LJ67" i="1" s="1"/>
  <c r="JI67" i="1"/>
  <c r="KJ67" i="1" s="1"/>
  <c r="LK67" i="1" s="1"/>
  <c r="IZ67" i="1"/>
  <c r="KA67" i="1" s="1"/>
  <c r="LB67" i="1" s="1"/>
  <c r="JW67" i="1"/>
  <c r="KX67" i="1" s="1"/>
  <c r="LY67" i="1" s="1"/>
  <c r="JX67" i="1"/>
  <c r="KY67" i="1" s="1"/>
  <c r="LZ67" i="1" s="1"/>
  <c r="JJ67" i="1"/>
  <c r="KK67" i="1" s="1"/>
  <c r="LL67" i="1" s="1"/>
  <c r="JY67" i="1"/>
  <c r="KZ67" i="1" s="1"/>
  <c r="MA67" i="1" s="1"/>
  <c r="JB67" i="1"/>
  <c r="KC67" i="1" s="1"/>
  <c r="LD67" i="1" s="1"/>
  <c r="JA67" i="1"/>
  <c r="KB67" i="1" s="1"/>
  <c r="LC67" i="1" s="1"/>
  <c r="JF20" i="1"/>
  <c r="KG20" i="1" s="1"/>
  <c r="LH20" i="1" s="1"/>
  <c r="NK20" i="1" s="1"/>
  <c r="JK20" i="1"/>
  <c r="KL20" i="1" s="1"/>
  <c r="LM20" i="1" s="1"/>
  <c r="JY20" i="1"/>
  <c r="KZ20" i="1" s="1"/>
  <c r="JL20" i="1"/>
  <c r="KM20" i="1" s="1"/>
  <c r="LN20" i="1" s="1"/>
  <c r="JQ20" i="1"/>
  <c r="KR20" i="1" s="1"/>
  <c r="JA20" i="1"/>
  <c r="KB20" i="1" s="1"/>
  <c r="LC20" i="1" s="1"/>
  <c r="JR20" i="1"/>
  <c r="KS20" i="1" s="1"/>
  <c r="JB20" i="1"/>
  <c r="KC20" i="1" s="1"/>
  <c r="LD20" i="1" s="1"/>
  <c r="JS20" i="1"/>
  <c r="KT20" i="1" s="1"/>
  <c r="JD20" i="1"/>
  <c r="KE20" i="1" s="1"/>
  <c r="LF20" i="1" s="1"/>
  <c r="JU20" i="1"/>
  <c r="KV20" i="1" s="1"/>
  <c r="JN20" i="1"/>
  <c r="KO20" i="1" s="1"/>
  <c r="JO20" i="1"/>
  <c r="KP20" i="1" s="1"/>
  <c r="JP20" i="1"/>
  <c r="KQ20" i="1" s="1"/>
  <c r="JI20" i="1"/>
  <c r="KJ20" i="1" s="1"/>
  <c r="LK20" i="1" s="1"/>
  <c r="JJ20" i="1"/>
  <c r="KK20" i="1" s="1"/>
  <c r="LL20" i="1" s="1"/>
  <c r="JX20" i="1"/>
  <c r="KY20" i="1" s="1"/>
  <c r="JE20" i="1"/>
  <c r="KF20" i="1" s="1"/>
  <c r="LG20" i="1" s="1"/>
  <c r="JG20" i="1"/>
  <c r="KH20" i="1" s="1"/>
  <c r="LI20" i="1" s="1"/>
  <c r="JH20" i="1"/>
  <c r="KI20" i="1" s="1"/>
  <c r="LJ20" i="1" s="1"/>
  <c r="JT20" i="1"/>
  <c r="KU20" i="1" s="1"/>
  <c r="JV20" i="1"/>
  <c r="KW20" i="1" s="1"/>
  <c r="JM20" i="1"/>
  <c r="KN20" i="1" s="1"/>
  <c r="LO20" i="1" s="1"/>
  <c r="JW20" i="1"/>
  <c r="KX20" i="1" s="1"/>
  <c r="IZ20" i="1"/>
  <c r="KA20" i="1" s="1"/>
  <c r="JC20" i="1"/>
  <c r="KD20" i="1" s="1"/>
  <c r="LE20" i="1" s="1"/>
  <c r="JL34" i="1"/>
  <c r="KM34" i="1" s="1"/>
  <c r="LN34" i="1" s="1"/>
  <c r="JK34" i="1"/>
  <c r="KL34" i="1" s="1"/>
  <c r="LM34" i="1" s="1"/>
  <c r="JM34" i="1"/>
  <c r="KN34" i="1" s="1"/>
  <c r="LO34" i="1" s="1"/>
  <c r="JN34" i="1"/>
  <c r="KO34" i="1" s="1"/>
  <c r="JA34" i="1"/>
  <c r="KB34" i="1" s="1"/>
  <c r="LC34" i="1" s="1"/>
  <c r="JP34" i="1"/>
  <c r="KQ34" i="1" s="1"/>
  <c r="JR34" i="1"/>
  <c r="KS34" i="1" s="1"/>
  <c r="JS34" i="1"/>
  <c r="KT34" i="1" s="1"/>
  <c r="JT34" i="1"/>
  <c r="KU34" i="1" s="1"/>
  <c r="JJ34" i="1"/>
  <c r="KK34" i="1" s="1"/>
  <c r="LL34" i="1" s="1"/>
  <c r="JO34" i="1"/>
  <c r="KP34" i="1" s="1"/>
  <c r="JU34" i="1"/>
  <c r="KV34" i="1" s="1"/>
  <c r="JV34" i="1"/>
  <c r="KW34" i="1" s="1"/>
  <c r="JY34" i="1"/>
  <c r="KZ34" i="1" s="1"/>
  <c r="JG34" i="1"/>
  <c r="KH34" i="1" s="1"/>
  <c r="LI34" i="1" s="1"/>
  <c r="JH34" i="1"/>
  <c r="KI34" i="1" s="1"/>
  <c r="LJ34" i="1" s="1"/>
  <c r="JI34" i="1"/>
  <c r="KJ34" i="1" s="1"/>
  <c r="LK34" i="1" s="1"/>
  <c r="JW34" i="1"/>
  <c r="KX34" i="1" s="1"/>
  <c r="JX34" i="1"/>
  <c r="KY34" i="1" s="1"/>
  <c r="JE34" i="1"/>
  <c r="KF34" i="1" s="1"/>
  <c r="LG34" i="1" s="1"/>
  <c r="JF34" i="1"/>
  <c r="KG34" i="1" s="1"/>
  <c r="LH34" i="1" s="1"/>
  <c r="IZ34" i="1"/>
  <c r="KA34" i="1" s="1"/>
  <c r="JB34" i="1"/>
  <c r="KC34" i="1" s="1"/>
  <c r="LD34" i="1" s="1"/>
  <c r="JC34" i="1"/>
  <c r="KD34" i="1" s="1"/>
  <c r="LE34" i="1" s="1"/>
  <c r="JD34" i="1"/>
  <c r="KE34" i="1" s="1"/>
  <c r="LF34" i="1" s="1"/>
  <c r="JK28" i="1"/>
  <c r="KL28" i="1" s="1"/>
  <c r="LM28" i="1" s="1"/>
  <c r="NP28" i="1" s="1"/>
  <c r="JB28" i="1"/>
  <c r="KC28" i="1" s="1"/>
  <c r="LD28" i="1" s="1"/>
  <c r="JQ28" i="1"/>
  <c r="KR28" i="1" s="1"/>
  <c r="JD28" i="1"/>
  <c r="KE28" i="1" s="1"/>
  <c r="LF28" i="1" s="1"/>
  <c r="JT28" i="1"/>
  <c r="KU28" i="1" s="1"/>
  <c r="JE28" i="1"/>
  <c r="KF28" i="1" s="1"/>
  <c r="LG28" i="1" s="1"/>
  <c r="JU28" i="1"/>
  <c r="KV28" i="1" s="1"/>
  <c r="JF28" i="1"/>
  <c r="KG28" i="1" s="1"/>
  <c r="LH28" i="1" s="1"/>
  <c r="JV28" i="1"/>
  <c r="KW28" i="1" s="1"/>
  <c r="JH28" i="1"/>
  <c r="KI28" i="1" s="1"/>
  <c r="LJ28" i="1" s="1"/>
  <c r="JX28" i="1"/>
  <c r="KY28" i="1" s="1"/>
  <c r="JI28" i="1"/>
  <c r="KJ28" i="1" s="1"/>
  <c r="LK28" i="1" s="1"/>
  <c r="JJ28" i="1"/>
  <c r="KK28" i="1" s="1"/>
  <c r="LL28" i="1" s="1"/>
  <c r="JL28" i="1"/>
  <c r="KM28" i="1" s="1"/>
  <c r="LN28" i="1" s="1"/>
  <c r="JA28" i="1"/>
  <c r="KB28" i="1" s="1"/>
  <c r="LC28" i="1" s="1"/>
  <c r="JC28" i="1"/>
  <c r="KD28" i="1" s="1"/>
  <c r="LE28" i="1" s="1"/>
  <c r="JO28" i="1"/>
  <c r="KP28" i="1" s="1"/>
  <c r="JP28" i="1"/>
  <c r="KQ28" i="1" s="1"/>
  <c r="JW28" i="1"/>
  <c r="KX28" i="1" s="1"/>
  <c r="JG28" i="1"/>
  <c r="KH28" i="1" s="1"/>
  <c r="LI28" i="1" s="1"/>
  <c r="JN28" i="1"/>
  <c r="KO28" i="1" s="1"/>
  <c r="JR28" i="1"/>
  <c r="KS28" i="1" s="1"/>
  <c r="IZ28" i="1"/>
  <c r="KA28" i="1" s="1"/>
  <c r="JY28" i="1"/>
  <c r="KZ28" i="1" s="1"/>
  <c r="JM28" i="1"/>
  <c r="KN28" i="1" s="1"/>
  <c r="LO28" i="1" s="1"/>
  <c r="JS28" i="1"/>
  <c r="KT28" i="1" s="1"/>
  <c r="JM64" i="1"/>
  <c r="KN64" i="1" s="1"/>
  <c r="LO64" i="1" s="1"/>
  <c r="JN64" i="1"/>
  <c r="KO64" i="1" s="1"/>
  <c r="LP64" i="1" s="1"/>
  <c r="NS64" i="1" s="1"/>
  <c r="JA64" i="1"/>
  <c r="KB64" i="1" s="1"/>
  <c r="LC64" i="1" s="1"/>
  <c r="JO64" i="1"/>
  <c r="KP64" i="1" s="1"/>
  <c r="LQ64" i="1" s="1"/>
  <c r="JD64" i="1"/>
  <c r="KE64" i="1" s="1"/>
  <c r="LF64" i="1" s="1"/>
  <c r="JU64" i="1"/>
  <c r="KV64" i="1" s="1"/>
  <c r="LW64" i="1" s="1"/>
  <c r="JG64" i="1"/>
  <c r="KH64" i="1" s="1"/>
  <c r="LI64" i="1" s="1"/>
  <c r="JX64" i="1"/>
  <c r="KY64" i="1" s="1"/>
  <c r="LZ64" i="1" s="1"/>
  <c r="JH64" i="1"/>
  <c r="KI64" i="1" s="1"/>
  <c r="LJ64" i="1" s="1"/>
  <c r="JI64" i="1"/>
  <c r="KJ64" i="1" s="1"/>
  <c r="LK64" i="1" s="1"/>
  <c r="JJ64" i="1"/>
  <c r="KK64" i="1" s="1"/>
  <c r="LL64" i="1" s="1"/>
  <c r="JL64" i="1"/>
  <c r="KM64" i="1" s="1"/>
  <c r="LN64" i="1" s="1"/>
  <c r="JP64" i="1"/>
  <c r="KQ64" i="1" s="1"/>
  <c r="LR64" i="1" s="1"/>
  <c r="JT64" i="1"/>
  <c r="KU64" i="1" s="1"/>
  <c r="LV64" i="1" s="1"/>
  <c r="JV64" i="1"/>
  <c r="KW64" i="1" s="1"/>
  <c r="LX64" i="1" s="1"/>
  <c r="IZ64" i="1"/>
  <c r="KA64" i="1" s="1"/>
  <c r="LB64" i="1" s="1"/>
  <c r="JW64" i="1"/>
  <c r="KX64" i="1" s="1"/>
  <c r="LY64" i="1" s="1"/>
  <c r="JB64" i="1"/>
  <c r="KC64" i="1" s="1"/>
  <c r="LD64" i="1" s="1"/>
  <c r="JC64" i="1"/>
  <c r="KD64" i="1" s="1"/>
  <c r="LE64" i="1" s="1"/>
  <c r="JE64" i="1"/>
  <c r="KF64" i="1" s="1"/>
  <c r="LG64" i="1" s="1"/>
  <c r="JF64" i="1"/>
  <c r="KG64" i="1" s="1"/>
  <c r="LH64" i="1" s="1"/>
  <c r="JQ64" i="1"/>
  <c r="KR64" i="1" s="1"/>
  <c r="LS64" i="1" s="1"/>
  <c r="JR64" i="1"/>
  <c r="KS64" i="1" s="1"/>
  <c r="LT64" i="1" s="1"/>
  <c r="JS64" i="1"/>
  <c r="KT64" i="1" s="1"/>
  <c r="LU64" i="1" s="1"/>
  <c r="JU77" i="1"/>
  <c r="KV77" i="1" s="1"/>
  <c r="LW77" i="1" s="1"/>
  <c r="JA77" i="1"/>
  <c r="KB77" i="1" s="1"/>
  <c r="LC77" i="1" s="1"/>
  <c r="JQ77" i="1"/>
  <c r="KR77" i="1" s="1"/>
  <c r="LS77" i="1" s="1"/>
  <c r="JC77" i="1"/>
  <c r="KD77" i="1" s="1"/>
  <c r="LE77" i="1" s="1"/>
  <c r="JS77" i="1"/>
  <c r="KT77" i="1" s="1"/>
  <c r="LU77" i="1" s="1"/>
  <c r="JK77" i="1"/>
  <c r="KL77" i="1" s="1"/>
  <c r="LM77" i="1" s="1"/>
  <c r="JP77" i="1"/>
  <c r="KQ77" i="1" s="1"/>
  <c r="LR77" i="1" s="1"/>
  <c r="JR77" i="1"/>
  <c r="KS77" i="1" s="1"/>
  <c r="LT77" i="1" s="1"/>
  <c r="JT77" i="1"/>
  <c r="KU77" i="1" s="1"/>
  <c r="LV77" i="1" s="1"/>
  <c r="JB77" i="1"/>
  <c r="KC77" i="1" s="1"/>
  <c r="LD77" i="1" s="1"/>
  <c r="JX77" i="1"/>
  <c r="KY77" i="1" s="1"/>
  <c r="LZ77" i="1" s="1"/>
  <c r="JE77" i="1"/>
  <c r="KF77" i="1" s="1"/>
  <c r="LG77" i="1" s="1"/>
  <c r="JF77" i="1"/>
  <c r="KG77" i="1" s="1"/>
  <c r="LH77" i="1" s="1"/>
  <c r="JG77" i="1"/>
  <c r="KH77" i="1" s="1"/>
  <c r="LI77" i="1" s="1"/>
  <c r="JV77" i="1"/>
  <c r="KW77" i="1" s="1"/>
  <c r="LX77" i="1" s="1"/>
  <c r="JY77" i="1"/>
  <c r="KZ77" i="1" s="1"/>
  <c r="MA77" i="1" s="1"/>
  <c r="JD77" i="1"/>
  <c r="KE77" i="1" s="1"/>
  <c r="LF77" i="1" s="1"/>
  <c r="JI77" i="1"/>
  <c r="KJ77" i="1" s="1"/>
  <c r="LK77" i="1" s="1"/>
  <c r="IZ77" i="1"/>
  <c r="KA77" i="1" s="1"/>
  <c r="LB77" i="1" s="1"/>
  <c r="JJ77" i="1"/>
  <c r="KK77" i="1" s="1"/>
  <c r="LL77" i="1" s="1"/>
  <c r="JN77" i="1"/>
  <c r="KO77" i="1" s="1"/>
  <c r="LP77" i="1" s="1"/>
  <c r="JO57" i="1"/>
  <c r="KP57" i="1" s="1"/>
  <c r="LQ57" i="1" s="1"/>
  <c r="JA57" i="1"/>
  <c r="KB57" i="1" s="1"/>
  <c r="LC57" i="1" s="1"/>
  <c r="JP57" i="1"/>
  <c r="KQ57" i="1" s="1"/>
  <c r="LR57" i="1" s="1"/>
  <c r="JB57" i="1"/>
  <c r="KC57" i="1" s="1"/>
  <c r="LD57" i="1" s="1"/>
  <c r="JQ57" i="1"/>
  <c r="KR57" i="1" s="1"/>
  <c r="LS57" i="1" s="1"/>
  <c r="JH57" i="1"/>
  <c r="KI57" i="1" s="1"/>
  <c r="LJ57" i="1" s="1"/>
  <c r="JL57" i="1"/>
  <c r="KM57" i="1" s="1"/>
  <c r="LN57" i="1" s="1"/>
  <c r="JD57" i="1"/>
  <c r="KE57" i="1" s="1"/>
  <c r="LF57" i="1" s="1"/>
  <c r="JX57" i="1"/>
  <c r="KY57" i="1" s="1"/>
  <c r="LZ57" i="1" s="1"/>
  <c r="JE57" i="1"/>
  <c r="KF57" i="1" s="1"/>
  <c r="LG57" i="1" s="1"/>
  <c r="JF57" i="1"/>
  <c r="KG57" i="1" s="1"/>
  <c r="LH57" i="1" s="1"/>
  <c r="JI57" i="1"/>
  <c r="KJ57" i="1" s="1"/>
  <c r="LK57" i="1" s="1"/>
  <c r="IZ57" i="1"/>
  <c r="KA57" i="1" s="1"/>
  <c r="LB57" i="1" s="1"/>
  <c r="JJ57" i="1"/>
  <c r="KK57" i="1" s="1"/>
  <c r="LL57" i="1" s="1"/>
  <c r="JM57" i="1"/>
  <c r="KN57" i="1" s="1"/>
  <c r="LO57" i="1" s="1"/>
  <c r="JR57" i="1"/>
  <c r="KS57" i="1" s="1"/>
  <c r="LT57" i="1" s="1"/>
  <c r="JT57" i="1"/>
  <c r="KU57" i="1" s="1"/>
  <c r="LV57" i="1" s="1"/>
  <c r="JU57" i="1"/>
  <c r="KV57" i="1" s="1"/>
  <c r="LW57" i="1" s="1"/>
  <c r="JV57" i="1"/>
  <c r="KW57" i="1" s="1"/>
  <c r="LX57" i="1" s="1"/>
  <c r="JC57" i="1"/>
  <c r="KD57" i="1" s="1"/>
  <c r="LE57" i="1" s="1"/>
  <c r="JG57" i="1"/>
  <c r="KH57" i="1" s="1"/>
  <c r="LI57" i="1" s="1"/>
  <c r="JS57" i="1"/>
  <c r="KT57" i="1" s="1"/>
  <c r="LU57" i="1" s="1"/>
  <c r="JW57" i="1"/>
  <c r="KX57" i="1" s="1"/>
  <c r="LY57" i="1" s="1"/>
  <c r="JN65" i="1"/>
  <c r="KO65" i="1" s="1"/>
  <c r="LP65" i="1" s="1"/>
  <c r="JA65" i="1"/>
  <c r="KB65" i="1" s="1"/>
  <c r="LC65" i="1" s="1"/>
  <c r="JO65" i="1"/>
  <c r="KP65" i="1" s="1"/>
  <c r="LQ65" i="1" s="1"/>
  <c r="JB65" i="1"/>
  <c r="KC65" i="1" s="1"/>
  <c r="LD65" i="1" s="1"/>
  <c r="JP65" i="1"/>
  <c r="KQ65" i="1" s="1"/>
  <c r="LR65" i="1" s="1"/>
  <c r="JQ65" i="1"/>
  <c r="KR65" i="1" s="1"/>
  <c r="LS65" i="1" s="1"/>
  <c r="JC65" i="1"/>
  <c r="KD65" i="1" s="1"/>
  <c r="LE65" i="1" s="1"/>
  <c r="JV65" i="1"/>
  <c r="KW65" i="1" s="1"/>
  <c r="LX65" i="1" s="1"/>
  <c r="JD65" i="1"/>
  <c r="KE65" i="1" s="1"/>
  <c r="LF65" i="1" s="1"/>
  <c r="JW65" i="1"/>
  <c r="KX65" i="1" s="1"/>
  <c r="LY65" i="1" s="1"/>
  <c r="JE65" i="1"/>
  <c r="KF65" i="1" s="1"/>
  <c r="LG65" i="1" s="1"/>
  <c r="JX65" i="1"/>
  <c r="KY65" i="1" s="1"/>
  <c r="LZ65" i="1" s="1"/>
  <c r="JG65" i="1"/>
  <c r="KH65" i="1" s="1"/>
  <c r="LI65" i="1" s="1"/>
  <c r="JH65" i="1"/>
  <c r="KI65" i="1" s="1"/>
  <c r="LJ65" i="1" s="1"/>
  <c r="JY65" i="1"/>
  <c r="KZ65" i="1" s="1"/>
  <c r="MA65" i="1" s="1"/>
  <c r="IZ65" i="1"/>
  <c r="KA65" i="1" s="1"/>
  <c r="LB65" i="1" s="1"/>
  <c r="JF65" i="1"/>
  <c r="KG65" i="1" s="1"/>
  <c r="LH65" i="1" s="1"/>
  <c r="JI65" i="1"/>
  <c r="KJ65" i="1" s="1"/>
  <c r="LK65" i="1" s="1"/>
  <c r="JL65" i="1"/>
  <c r="KM65" i="1" s="1"/>
  <c r="LN65" i="1" s="1"/>
  <c r="JM65" i="1"/>
  <c r="KN65" i="1" s="1"/>
  <c r="LO65" i="1" s="1"/>
  <c r="JR65" i="1"/>
  <c r="KS65" i="1" s="1"/>
  <c r="LT65" i="1" s="1"/>
  <c r="JS65" i="1"/>
  <c r="KT65" i="1" s="1"/>
  <c r="LU65" i="1" s="1"/>
  <c r="JT65" i="1"/>
  <c r="KU65" i="1" s="1"/>
  <c r="LV65" i="1" s="1"/>
  <c r="JU65" i="1"/>
  <c r="KV65" i="1" s="1"/>
  <c r="LW65" i="1" s="1"/>
  <c r="JJ65" i="1"/>
  <c r="KK65" i="1" s="1"/>
  <c r="LL65" i="1" s="1"/>
  <c r="JM35" i="1"/>
  <c r="KN35" i="1" s="1"/>
  <c r="LO35" i="1" s="1"/>
  <c r="JO35" i="1"/>
  <c r="KP35" i="1" s="1"/>
  <c r="JA35" i="1"/>
  <c r="KB35" i="1" s="1"/>
  <c r="LC35" i="1" s="1"/>
  <c r="JP35" i="1"/>
  <c r="KQ35" i="1" s="1"/>
  <c r="JB35" i="1"/>
  <c r="KC35" i="1" s="1"/>
  <c r="LD35" i="1" s="1"/>
  <c r="JQ35" i="1"/>
  <c r="KR35" i="1" s="1"/>
  <c r="JD35" i="1"/>
  <c r="KE35" i="1" s="1"/>
  <c r="LF35" i="1" s="1"/>
  <c r="JS35" i="1"/>
  <c r="KT35" i="1" s="1"/>
  <c r="JJ35" i="1"/>
  <c r="KK35" i="1" s="1"/>
  <c r="LL35" i="1" s="1"/>
  <c r="JK35" i="1"/>
  <c r="KL35" i="1" s="1"/>
  <c r="LM35" i="1" s="1"/>
  <c r="JL35" i="1"/>
  <c r="KM35" i="1" s="1"/>
  <c r="LN35" i="1" s="1"/>
  <c r="JG35" i="1"/>
  <c r="KH35" i="1" s="1"/>
  <c r="LI35" i="1" s="1"/>
  <c r="JH35" i="1"/>
  <c r="KI35" i="1" s="1"/>
  <c r="LJ35" i="1" s="1"/>
  <c r="JW35" i="1"/>
  <c r="KX35" i="1" s="1"/>
  <c r="JX35" i="1"/>
  <c r="KY35" i="1" s="1"/>
  <c r="JV35" i="1"/>
  <c r="KW35" i="1" s="1"/>
  <c r="JY35" i="1"/>
  <c r="KZ35" i="1" s="1"/>
  <c r="JE35" i="1"/>
  <c r="KF35" i="1" s="1"/>
  <c r="LG35" i="1" s="1"/>
  <c r="JF35" i="1"/>
  <c r="KG35" i="1" s="1"/>
  <c r="LH35" i="1" s="1"/>
  <c r="JI35" i="1"/>
  <c r="KJ35" i="1" s="1"/>
  <c r="LK35" i="1" s="1"/>
  <c r="JN35" i="1"/>
  <c r="KO35" i="1" s="1"/>
  <c r="JU35" i="1"/>
  <c r="KV35" i="1" s="1"/>
  <c r="JC35" i="1"/>
  <c r="KD35" i="1" s="1"/>
  <c r="LE35" i="1" s="1"/>
  <c r="JR35" i="1"/>
  <c r="KS35" i="1" s="1"/>
  <c r="JT35" i="1"/>
  <c r="KU35" i="1" s="1"/>
  <c r="IZ35" i="1"/>
  <c r="KA35" i="1" s="1"/>
  <c r="JO69" i="1"/>
  <c r="KP69" i="1" s="1"/>
  <c r="LQ69" i="1" s="1"/>
  <c r="JI69" i="1"/>
  <c r="KJ69" i="1" s="1"/>
  <c r="LK69" i="1" s="1"/>
  <c r="JX69" i="1"/>
  <c r="KY69" i="1" s="1"/>
  <c r="LZ69" i="1" s="1"/>
  <c r="IZ69" i="1"/>
  <c r="KA69" i="1" s="1"/>
  <c r="LB69" i="1" s="1"/>
  <c r="JP69" i="1"/>
  <c r="KQ69" i="1" s="1"/>
  <c r="LR69" i="1" s="1"/>
  <c r="JB69" i="1"/>
  <c r="KC69" i="1" s="1"/>
  <c r="LD69" i="1" s="1"/>
  <c r="JS69" i="1"/>
  <c r="KT69" i="1" s="1"/>
  <c r="LU69" i="1" s="1"/>
  <c r="JC69" i="1"/>
  <c r="KD69" i="1" s="1"/>
  <c r="LE69" i="1" s="1"/>
  <c r="JV69" i="1"/>
  <c r="KW69" i="1" s="1"/>
  <c r="LX69" i="1" s="1"/>
  <c r="JD69" i="1"/>
  <c r="KE69" i="1" s="1"/>
  <c r="LF69" i="1" s="1"/>
  <c r="JW69" i="1"/>
  <c r="KX69" i="1" s="1"/>
  <c r="LY69" i="1" s="1"/>
  <c r="JE69" i="1"/>
  <c r="KF69" i="1" s="1"/>
  <c r="LG69" i="1" s="1"/>
  <c r="JG69" i="1"/>
  <c r="KH69" i="1" s="1"/>
  <c r="LI69" i="1" s="1"/>
  <c r="JH69" i="1"/>
  <c r="KI69" i="1" s="1"/>
  <c r="LJ69" i="1" s="1"/>
  <c r="JR69" i="1"/>
  <c r="KS69" i="1" s="1"/>
  <c r="LT69" i="1" s="1"/>
  <c r="JT69" i="1"/>
  <c r="KU69" i="1" s="1"/>
  <c r="LV69" i="1" s="1"/>
  <c r="JU69" i="1"/>
  <c r="KV69" i="1" s="1"/>
  <c r="LW69" i="1" s="1"/>
  <c r="JM69" i="1"/>
  <c r="KN69" i="1" s="1"/>
  <c r="LO69" i="1" s="1"/>
  <c r="JN69" i="1"/>
  <c r="KO69" i="1" s="1"/>
  <c r="LP69" i="1" s="1"/>
  <c r="JQ69" i="1"/>
  <c r="KR69" i="1" s="1"/>
  <c r="LS69" i="1" s="1"/>
  <c r="JF69" i="1"/>
  <c r="KG69" i="1" s="1"/>
  <c r="LH69" i="1" s="1"/>
  <c r="JA69" i="1"/>
  <c r="KB69" i="1" s="1"/>
  <c r="LC69" i="1" s="1"/>
  <c r="JL69" i="1"/>
  <c r="KM69" i="1" s="1"/>
  <c r="LN69" i="1" s="1"/>
  <c r="JJ69" i="1"/>
  <c r="KK69" i="1" s="1"/>
  <c r="LL69" i="1" s="1"/>
  <c r="JM39" i="1"/>
  <c r="KN39" i="1" s="1"/>
  <c r="LO39" i="1" s="1"/>
  <c r="NR39" i="1" s="1"/>
  <c r="JF39" i="1"/>
  <c r="KG39" i="1" s="1"/>
  <c r="LH39" i="1" s="1"/>
  <c r="JU39" i="1"/>
  <c r="KV39" i="1" s="1"/>
  <c r="JP39" i="1"/>
  <c r="KQ39" i="1" s="1"/>
  <c r="JA39" i="1"/>
  <c r="KB39" i="1" s="1"/>
  <c r="LC39" i="1" s="1"/>
  <c r="JB39" i="1"/>
  <c r="KC39" i="1" s="1"/>
  <c r="LD39" i="1" s="1"/>
  <c r="JR39" i="1"/>
  <c r="KS39" i="1" s="1"/>
  <c r="JD39" i="1"/>
  <c r="KE39" i="1" s="1"/>
  <c r="LF39" i="1" s="1"/>
  <c r="JT39" i="1"/>
  <c r="KU39" i="1" s="1"/>
  <c r="JL39" i="1"/>
  <c r="KM39" i="1" s="1"/>
  <c r="LN39" i="1" s="1"/>
  <c r="JH39" i="1"/>
  <c r="KI39" i="1" s="1"/>
  <c r="LJ39" i="1" s="1"/>
  <c r="JI39" i="1"/>
  <c r="KJ39" i="1" s="1"/>
  <c r="LK39" i="1" s="1"/>
  <c r="JS39" i="1"/>
  <c r="KT39" i="1" s="1"/>
  <c r="JV39" i="1"/>
  <c r="KW39" i="1" s="1"/>
  <c r="JC39" i="1"/>
  <c r="KD39" i="1" s="1"/>
  <c r="LE39" i="1" s="1"/>
  <c r="JE39" i="1"/>
  <c r="KF39" i="1" s="1"/>
  <c r="LG39" i="1" s="1"/>
  <c r="JG39" i="1"/>
  <c r="KH39" i="1" s="1"/>
  <c r="LI39" i="1" s="1"/>
  <c r="IZ39" i="1"/>
  <c r="KA39" i="1" s="1"/>
  <c r="JO39" i="1"/>
  <c r="KP39" i="1" s="1"/>
  <c r="JQ39" i="1"/>
  <c r="KR39" i="1" s="1"/>
  <c r="JJ39" i="1"/>
  <c r="KK39" i="1" s="1"/>
  <c r="LL39" i="1" s="1"/>
  <c r="JW39" i="1"/>
  <c r="KX39" i="1" s="1"/>
  <c r="JX39" i="1"/>
  <c r="KY39" i="1" s="1"/>
  <c r="JM78" i="1"/>
  <c r="KN78" i="1" s="1"/>
  <c r="LO78" i="1" s="1"/>
  <c r="NR78" i="1" s="1"/>
  <c r="JF78" i="1"/>
  <c r="KG78" i="1" s="1"/>
  <c r="LH78" i="1" s="1"/>
  <c r="JU78" i="1"/>
  <c r="KV78" i="1" s="1"/>
  <c r="LW78" i="1" s="1"/>
  <c r="JW78" i="1"/>
  <c r="KX78" i="1" s="1"/>
  <c r="LY78" i="1" s="1"/>
  <c r="JD78" i="1"/>
  <c r="KE78" i="1" s="1"/>
  <c r="LF78" i="1" s="1"/>
  <c r="JV78" i="1"/>
  <c r="KW78" i="1" s="1"/>
  <c r="LX78" i="1" s="1"/>
  <c r="JJ78" i="1"/>
  <c r="KK78" i="1" s="1"/>
  <c r="LL78" i="1" s="1"/>
  <c r="JK78" i="1"/>
  <c r="KL78" i="1" s="1"/>
  <c r="LM78" i="1" s="1"/>
  <c r="JL78" i="1"/>
  <c r="KM78" i="1" s="1"/>
  <c r="LN78" i="1" s="1"/>
  <c r="JX78" i="1"/>
  <c r="KY78" i="1" s="1"/>
  <c r="LZ78" i="1" s="1"/>
  <c r="JY78" i="1"/>
  <c r="KZ78" i="1" s="1"/>
  <c r="MA78" i="1" s="1"/>
  <c r="JA78" i="1"/>
  <c r="KB78" i="1" s="1"/>
  <c r="LC78" i="1" s="1"/>
  <c r="JC78" i="1"/>
  <c r="KD78" i="1" s="1"/>
  <c r="LE78" i="1" s="1"/>
  <c r="JE78" i="1"/>
  <c r="KF78" i="1" s="1"/>
  <c r="LG78" i="1" s="1"/>
  <c r="JG78" i="1"/>
  <c r="KH78" i="1" s="1"/>
  <c r="LI78" i="1" s="1"/>
  <c r="JB78" i="1"/>
  <c r="KC78" i="1" s="1"/>
  <c r="LD78" i="1" s="1"/>
  <c r="IZ78" i="1"/>
  <c r="KA78" i="1" s="1"/>
  <c r="LB78" i="1" s="1"/>
  <c r="JI78" i="1"/>
  <c r="KJ78" i="1" s="1"/>
  <c r="LK78" i="1" s="1"/>
  <c r="JN78" i="1"/>
  <c r="KO78" i="1" s="1"/>
  <c r="LP78" i="1" s="1"/>
  <c r="JP78" i="1"/>
  <c r="KQ78" i="1" s="1"/>
  <c r="LR78" i="1" s="1"/>
  <c r="JQ78" i="1"/>
  <c r="KR78" i="1" s="1"/>
  <c r="LS78" i="1" s="1"/>
  <c r="JR78" i="1"/>
  <c r="KS78" i="1" s="1"/>
  <c r="LT78" i="1" s="1"/>
  <c r="JS78" i="1"/>
  <c r="KT78" i="1" s="1"/>
  <c r="LU78" i="1" s="1"/>
  <c r="JT78" i="1"/>
  <c r="KU78" i="1" s="1"/>
  <c r="LV78" i="1" s="1"/>
  <c r="JM59" i="1"/>
  <c r="KN59" i="1" s="1"/>
  <c r="LO59" i="1" s="1"/>
  <c r="JF59" i="1"/>
  <c r="KG59" i="1" s="1"/>
  <c r="LH59" i="1" s="1"/>
  <c r="JU59" i="1"/>
  <c r="KV59" i="1" s="1"/>
  <c r="LW59" i="1" s="1"/>
  <c r="JG59" i="1"/>
  <c r="KH59" i="1" s="1"/>
  <c r="LI59" i="1" s="1"/>
  <c r="JV59" i="1"/>
  <c r="KW59" i="1" s="1"/>
  <c r="LX59" i="1" s="1"/>
  <c r="JH59" i="1"/>
  <c r="KI59" i="1" s="1"/>
  <c r="LJ59" i="1" s="1"/>
  <c r="JW59" i="1"/>
  <c r="KX59" i="1" s="1"/>
  <c r="LY59" i="1" s="1"/>
  <c r="JL59" i="1"/>
  <c r="KM59" i="1" s="1"/>
  <c r="LN59" i="1" s="1"/>
  <c r="JP59" i="1"/>
  <c r="KQ59" i="1" s="1"/>
  <c r="LR59" i="1" s="1"/>
  <c r="JQ59" i="1"/>
  <c r="KR59" i="1" s="1"/>
  <c r="LS59" i="1" s="1"/>
  <c r="JR59" i="1"/>
  <c r="KS59" i="1" s="1"/>
  <c r="LT59" i="1" s="1"/>
  <c r="JS59" i="1"/>
  <c r="KT59" i="1" s="1"/>
  <c r="LU59" i="1" s="1"/>
  <c r="JA59" i="1"/>
  <c r="KB59" i="1" s="1"/>
  <c r="LC59" i="1" s="1"/>
  <c r="JX59" i="1"/>
  <c r="KY59" i="1" s="1"/>
  <c r="LZ59" i="1" s="1"/>
  <c r="JB59" i="1"/>
  <c r="KC59" i="1" s="1"/>
  <c r="LD59" i="1" s="1"/>
  <c r="JC59" i="1"/>
  <c r="KD59" i="1" s="1"/>
  <c r="LE59" i="1" s="1"/>
  <c r="JD59" i="1"/>
  <c r="KE59" i="1" s="1"/>
  <c r="LF59" i="1" s="1"/>
  <c r="JE59" i="1"/>
  <c r="KF59" i="1" s="1"/>
  <c r="LG59" i="1" s="1"/>
  <c r="JI59" i="1"/>
  <c r="KJ59" i="1" s="1"/>
  <c r="LK59" i="1" s="1"/>
  <c r="JJ59" i="1"/>
  <c r="KK59" i="1" s="1"/>
  <c r="LL59" i="1" s="1"/>
  <c r="JO59" i="1"/>
  <c r="KP59" i="1" s="1"/>
  <c r="LQ59" i="1" s="1"/>
  <c r="JT59" i="1"/>
  <c r="KU59" i="1" s="1"/>
  <c r="LV59" i="1" s="1"/>
  <c r="IZ59" i="1"/>
  <c r="KA59" i="1" s="1"/>
  <c r="LB59" i="1" s="1"/>
  <c r="JK70" i="1"/>
  <c r="KL70" i="1" s="1"/>
  <c r="LM70" i="1" s="1"/>
  <c r="JY70" i="1"/>
  <c r="KZ70" i="1" s="1"/>
  <c r="MA70" i="1" s="1"/>
  <c r="JL70" i="1"/>
  <c r="KM70" i="1" s="1"/>
  <c r="LN70" i="1" s="1"/>
  <c r="JM70" i="1"/>
  <c r="KN70" i="1" s="1"/>
  <c r="LO70" i="1" s="1"/>
  <c r="JF70" i="1"/>
  <c r="KG70" i="1" s="1"/>
  <c r="LH70" i="1" s="1"/>
  <c r="JW70" i="1"/>
  <c r="KX70" i="1" s="1"/>
  <c r="LY70" i="1" s="1"/>
  <c r="JI70" i="1"/>
  <c r="KJ70" i="1" s="1"/>
  <c r="LK70" i="1" s="1"/>
  <c r="JQ70" i="1"/>
  <c r="KR70" i="1" s="1"/>
  <c r="LS70" i="1" s="1"/>
  <c r="JR70" i="1"/>
  <c r="KS70" i="1" s="1"/>
  <c r="LT70" i="1" s="1"/>
  <c r="JS70" i="1"/>
  <c r="KT70" i="1" s="1"/>
  <c r="LU70" i="1" s="1"/>
  <c r="IZ70" i="1"/>
  <c r="KA70" i="1" s="1"/>
  <c r="LB70" i="1" s="1"/>
  <c r="JB70" i="1"/>
  <c r="KC70" i="1" s="1"/>
  <c r="LD70" i="1" s="1"/>
  <c r="JU70" i="1"/>
  <c r="KV70" i="1" s="1"/>
  <c r="LW70" i="1" s="1"/>
  <c r="JC70" i="1"/>
  <c r="KD70" i="1" s="1"/>
  <c r="LE70" i="1" s="1"/>
  <c r="JV70" i="1"/>
  <c r="KW70" i="1" s="1"/>
  <c r="LX70" i="1" s="1"/>
  <c r="JD70" i="1"/>
  <c r="KE70" i="1" s="1"/>
  <c r="LF70" i="1" s="1"/>
  <c r="JE70" i="1"/>
  <c r="KF70" i="1" s="1"/>
  <c r="LG70" i="1" s="1"/>
  <c r="JG70" i="1"/>
  <c r="KH70" i="1" s="1"/>
  <c r="LI70" i="1" s="1"/>
  <c r="JP70" i="1"/>
  <c r="KQ70" i="1" s="1"/>
  <c r="LR70" i="1" s="1"/>
  <c r="JA70" i="1"/>
  <c r="KB70" i="1" s="1"/>
  <c r="LC70" i="1" s="1"/>
  <c r="JH70" i="1"/>
  <c r="KI70" i="1" s="1"/>
  <c r="LJ70" i="1" s="1"/>
  <c r="JJ70" i="1"/>
  <c r="KK70" i="1" s="1"/>
  <c r="LL70" i="1" s="1"/>
  <c r="JO70" i="1"/>
  <c r="KP70" i="1" s="1"/>
  <c r="LQ70" i="1" s="1"/>
  <c r="JT70" i="1"/>
  <c r="KU70" i="1" s="1"/>
  <c r="LV70" i="1" s="1"/>
  <c r="JX70" i="1"/>
  <c r="KY70" i="1" s="1"/>
  <c r="LZ70" i="1" s="1"/>
  <c r="JP80" i="1"/>
  <c r="KQ80" i="1" s="1"/>
  <c r="LR80" i="1" s="1"/>
  <c r="NU80" i="1" s="1"/>
  <c r="JJ80" i="1"/>
  <c r="KK80" i="1" s="1"/>
  <c r="LL80" i="1" s="1"/>
  <c r="JY80" i="1"/>
  <c r="KZ80" i="1" s="1"/>
  <c r="MA80" i="1" s="1"/>
  <c r="JL80" i="1"/>
  <c r="KM80" i="1" s="1"/>
  <c r="LN80" i="1" s="1"/>
  <c r="JB80" i="1"/>
  <c r="KC80" i="1" s="1"/>
  <c r="LD80" i="1" s="1"/>
  <c r="JS80" i="1"/>
  <c r="KT80" i="1" s="1"/>
  <c r="LU80" i="1" s="1"/>
  <c r="JI80" i="1"/>
  <c r="KJ80" i="1" s="1"/>
  <c r="LK80" i="1" s="1"/>
  <c r="JK80" i="1"/>
  <c r="KL80" i="1" s="1"/>
  <c r="LM80" i="1" s="1"/>
  <c r="JO80" i="1"/>
  <c r="KP80" i="1" s="1"/>
  <c r="LQ80" i="1" s="1"/>
  <c r="JT80" i="1"/>
  <c r="KU80" i="1" s="1"/>
  <c r="LV80" i="1" s="1"/>
  <c r="JU80" i="1"/>
  <c r="KV80" i="1" s="1"/>
  <c r="LW80" i="1" s="1"/>
  <c r="JV80" i="1"/>
  <c r="KW80" i="1" s="1"/>
  <c r="LX80" i="1" s="1"/>
  <c r="JC80" i="1"/>
  <c r="KD80" i="1" s="1"/>
  <c r="LE80" i="1" s="1"/>
  <c r="JX80" i="1"/>
  <c r="KY80" i="1" s="1"/>
  <c r="LZ80" i="1" s="1"/>
  <c r="JD80" i="1"/>
  <c r="KE80" i="1" s="1"/>
  <c r="LF80" i="1" s="1"/>
  <c r="JE80" i="1"/>
  <c r="KF80" i="1" s="1"/>
  <c r="LG80" i="1" s="1"/>
  <c r="JN80" i="1"/>
  <c r="KO80" i="1" s="1"/>
  <c r="LP80" i="1" s="1"/>
  <c r="JA80" i="1"/>
  <c r="KB80" i="1" s="1"/>
  <c r="LC80" i="1" s="1"/>
  <c r="JF80" i="1"/>
  <c r="KG80" i="1" s="1"/>
  <c r="LH80" i="1" s="1"/>
  <c r="JG80" i="1"/>
  <c r="KH80" i="1" s="1"/>
  <c r="LI80" i="1" s="1"/>
  <c r="IZ80" i="1"/>
  <c r="KA80" i="1" s="1"/>
  <c r="LB80" i="1" s="1"/>
  <c r="JQ80" i="1"/>
  <c r="KR80" i="1" s="1"/>
  <c r="LS80" i="1" s="1"/>
  <c r="JW80" i="1"/>
  <c r="KX80" i="1" s="1"/>
  <c r="LY80" i="1" s="1"/>
  <c r="JR80" i="1"/>
  <c r="KS80" i="1" s="1"/>
  <c r="LT80" i="1" s="1"/>
  <c r="JA23" i="1"/>
  <c r="KB23" i="1" s="1"/>
  <c r="LC23" i="1" s="1"/>
  <c r="NF23" i="1" s="1"/>
  <c r="JD23" i="1"/>
  <c r="KE23" i="1" s="1"/>
  <c r="LF23" i="1" s="1"/>
  <c r="JR23" i="1"/>
  <c r="KS23" i="1" s="1"/>
  <c r="JS23" i="1"/>
  <c r="KT23" i="1" s="1"/>
  <c r="JF23" i="1"/>
  <c r="KG23" i="1" s="1"/>
  <c r="LH23" i="1" s="1"/>
  <c r="JV23" i="1"/>
  <c r="KW23" i="1" s="1"/>
  <c r="JG23" i="1"/>
  <c r="KH23" i="1" s="1"/>
  <c r="LI23" i="1" s="1"/>
  <c r="JH23" i="1"/>
  <c r="KI23" i="1" s="1"/>
  <c r="LJ23" i="1" s="1"/>
  <c r="JX23" i="1"/>
  <c r="KY23" i="1" s="1"/>
  <c r="JJ23" i="1"/>
  <c r="KK23" i="1" s="1"/>
  <c r="LL23" i="1" s="1"/>
  <c r="JC23" i="1"/>
  <c r="KD23" i="1" s="1"/>
  <c r="LE23" i="1" s="1"/>
  <c r="JK23" i="1"/>
  <c r="KL23" i="1" s="1"/>
  <c r="LM23" i="1" s="1"/>
  <c r="JY23" i="1"/>
  <c r="KZ23" i="1" s="1"/>
  <c r="JP23" i="1"/>
  <c r="KQ23" i="1" s="1"/>
  <c r="JU23" i="1"/>
  <c r="KV23" i="1" s="1"/>
  <c r="JN23" i="1"/>
  <c r="KO23" i="1" s="1"/>
  <c r="JQ23" i="1"/>
  <c r="KR23" i="1" s="1"/>
  <c r="JB23" i="1"/>
  <c r="KC23" i="1" s="1"/>
  <c r="LD23" i="1" s="1"/>
  <c r="JT23" i="1"/>
  <c r="KU23" i="1" s="1"/>
  <c r="JJ12" i="1"/>
  <c r="KK12" i="1" s="1"/>
  <c r="LL12" i="1" s="1"/>
  <c r="NO12" i="1" s="1"/>
  <c r="JV12" i="1"/>
  <c r="KW12" i="1" s="1"/>
  <c r="JH12" i="1"/>
  <c r="KI12" i="1" s="1"/>
  <c r="LJ12" i="1" s="1"/>
  <c r="JW12" i="1"/>
  <c r="KX12" i="1" s="1"/>
  <c r="JI12" i="1"/>
  <c r="KJ12" i="1" s="1"/>
  <c r="LK12" i="1" s="1"/>
  <c r="JX12" i="1"/>
  <c r="KY12" i="1" s="1"/>
  <c r="JN12" i="1"/>
  <c r="KO12" i="1" s="1"/>
  <c r="JO12" i="1"/>
  <c r="KP12" i="1" s="1"/>
  <c r="JA12" i="1"/>
  <c r="KB12" i="1" s="1"/>
  <c r="LC12" i="1" s="1"/>
  <c r="JR12" i="1"/>
  <c r="KS12" i="1" s="1"/>
  <c r="JC12" i="1"/>
  <c r="KD12" i="1" s="1"/>
  <c r="LE12" i="1" s="1"/>
  <c r="JE12" i="1"/>
  <c r="KF12" i="1" s="1"/>
  <c r="LG12" i="1" s="1"/>
  <c r="JT12" i="1"/>
  <c r="KU12" i="1" s="1"/>
  <c r="JU12" i="1"/>
  <c r="KV12" i="1" s="1"/>
  <c r="JK12" i="1"/>
  <c r="KL12" i="1" s="1"/>
  <c r="LM12" i="1" s="1"/>
  <c r="JY12" i="1"/>
  <c r="KZ12" i="1" s="1"/>
  <c r="JL12" i="1"/>
  <c r="KM12" i="1" s="1"/>
  <c r="LN12" i="1" s="1"/>
  <c r="JM12" i="1"/>
  <c r="KN12" i="1" s="1"/>
  <c r="LO12" i="1" s="1"/>
  <c r="IZ12" i="1"/>
  <c r="KA12" i="1" s="1"/>
  <c r="JS12" i="1"/>
  <c r="KT12" i="1" s="1"/>
  <c r="JB12" i="1"/>
  <c r="KC12" i="1" s="1"/>
  <c r="LD12" i="1" s="1"/>
  <c r="JF12" i="1"/>
  <c r="KG12" i="1" s="1"/>
  <c r="LH12" i="1" s="1"/>
  <c r="JQ12" i="1"/>
  <c r="KR12" i="1" s="1"/>
  <c r="JF18" i="1"/>
  <c r="KG18" i="1" s="1"/>
  <c r="LH18" i="1" s="1"/>
  <c r="NK18" i="1" s="1"/>
  <c r="JE18" i="1"/>
  <c r="KF18" i="1" s="1"/>
  <c r="LG18" i="1" s="1"/>
  <c r="JT18" i="1"/>
  <c r="KU18" i="1" s="1"/>
  <c r="JG18" i="1"/>
  <c r="KH18" i="1" s="1"/>
  <c r="LI18" i="1" s="1"/>
  <c r="JU18" i="1"/>
  <c r="KV18" i="1" s="1"/>
  <c r="JH18" i="1"/>
  <c r="KI18" i="1" s="1"/>
  <c r="LJ18" i="1" s="1"/>
  <c r="JV18" i="1"/>
  <c r="KW18" i="1" s="1"/>
  <c r="JQ18" i="1"/>
  <c r="KR18" i="1" s="1"/>
  <c r="JR18" i="1"/>
  <c r="KS18" i="1" s="1"/>
  <c r="JA18" i="1"/>
  <c r="KB18" i="1" s="1"/>
  <c r="LC18" i="1" s="1"/>
  <c r="JS18" i="1"/>
  <c r="KT18" i="1" s="1"/>
  <c r="JC18" i="1"/>
  <c r="KD18" i="1" s="1"/>
  <c r="LE18" i="1" s="1"/>
  <c r="JX18" i="1"/>
  <c r="KY18" i="1" s="1"/>
  <c r="JP18" i="1"/>
  <c r="KQ18" i="1" s="1"/>
  <c r="JW18" i="1"/>
  <c r="KX18" i="1" s="1"/>
  <c r="JY18" i="1"/>
  <c r="KZ18" i="1" s="1"/>
  <c r="JN18" i="1"/>
  <c r="KO18" i="1" s="1"/>
  <c r="JD18" i="1"/>
  <c r="KE18" i="1" s="1"/>
  <c r="LF18" i="1" s="1"/>
  <c r="JI18" i="1"/>
  <c r="KJ18" i="1" s="1"/>
  <c r="LK18" i="1" s="1"/>
  <c r="JO18" i="1"/>
  <c r="KP18" i="1" s="1"/>
  <c r="JB18" i="1"/>
  <c r="KC18" i="1" s="1"/>
  <c r="LD18" i="1" s="1"/>
  <c r="JJ18" i="1"/>
  <c r="KK18" i="1" s="1"/>
  <c r="LL18" i="1" s="1"/>
  <c r="IZ18" i="1"/>
  <c r="KA18" i="1" s="1"/>
  <c r="JF22" i="1"/>
  <c r="KG22" i="1" s="1"/>
  <c r="LH22" i="1" s="1"/>
  <c r="NK22" i="1" s="1"/>
  <c r="JA22" i="1"/>
  <c r="KB22" i="1" s="1"/>
  <c r="LC22" i="1" s="1"/>
  <c r="JP22" i="1"/>
  <c r="KQ22" i="1" s="1"/>
  <c r="JB22" i="1"/>
  <c r="KC22" i="1" s="1"/>
  <c r="LD22" i="1" s="1"/>
  <c r="JQ22" i="1"/>
  <c r="KR22" i="1" s="1"/>
  <c r="JN22" i="1"/>
  <c r="KO22" i="1" s="1"/>
  <c r="JO22" i="1"/>
  <c r="KP22" i="1" s="1"/>
  <c r="JR22" i="1"/>
  <c r="KS22" i="1" s="1"/>
  <c r="JC22" i="1"/>
  <c r="KD22" i="1" s="1"/>
  <c r="LE22" i="1" s="1"/>
  <c r="JT22" i="1"/>
  <c r="KU22" i="1" s="1"/>
  <c r="JI22" i="1"/>
  <c r="KJ22" i="1" s="1"/>
  <c r="LK22" i="1" s="1"/>
  <c r="JJ22" i="1"/>
  <c r="KK22" i="1" s="1"/>
  <c r="LL22" i="1" s="1"/>
  <c r="JK22" i="1"/>
  <c r="KL22" i="1" s="1"/>
  <c r="LM22" i="1" s="1"/>
  <c r="JE22" i="1"/>
  <c r="KF22" i="1" s="1"/>
  <c r="LG22" i="1" s="1"/>
  <c r="JG22" i="1"/>
  <c r="KH22" i="1" s="1"/>
  <c r="LI22" i="1" s="1"/>
  <c r="JD22" i="1"/>
  <c r="KE22" i="1" s="1"/>
  <c r="LF22" i="1" s="1"/>
  <c r="JH22" i="1"/>
  <c r="KI22" i="1" s="1"/>
  <c r="LJ22" i="1" s="1"/>
  <c r="JS22" i="1"/>
  <c r="KT22" i="1" s="1"/>
  <c r="JL22" i="1"/>
  <c r="KM22" i="1" s="1"/>
  <c r="LN22" i="1" s="1"/>
  <c r="JX22" i="1"/>
  <c r="KY22" i="1" s="1"/>
  <c r="JY22" i="1"/>
  <c r="KZ22" i="1" s="1"/>
  <c r="JV22" i="1"/>
  <c r="KW22" i="1" s="1"/>
  <c r="JW22" i="1"/>
  <c r="KX22" i="1" s="1"/>
  <c r="IZ22" i="1"/>
  <c r="KA22" i="1" s="1"/>
  <c r="JU22" i="1"/>
  <c r="KV22" i="1" s="1"/>
  <c r="JO49" i="1"/>
  <c r="KP49" i="1" s="1"/>
  <c r="JB49" i="1"/>
  <c r="KC49" i="1" s="1"/>
  <c r="LD49" i="1" s="1"/>
  <c r="JQ49" i="1"/>
  <c r="KR49" i="1" s="1"/>
  <c r="JP49" i="1"/>
  <c r="KQ49" i="1" s="1"/>
  <c r="JC49" i="1"/>
  <c r="KD49" i="1" s="1"/>
  <c r="LE49" i="1" s="1"/>
  <c r="JS49" i="1"/>
  <c r="KT49" i="1" s="1"/>
  <c r="JE49" i="1"/>
  <c r="KF49" i="1" s="1"/>
  <c r="LG49" i="1" s="1"/>
  <c r="JU49" i="1"/>
  <c r="KV49" i="1" s="1"/>
  <c r="JF49" i="1"/>
  <c r="KG49" i="1" s="1"/>
  <c r="LH49" i="1" s="1"/>
  <c r="JG49" i="1"/>
  <c r="KH49" i="1" s="1"/>
  <c r="LI49" i="1" s="1"/>
  <c r="JH49" i="1"/>
  <c r="KI49" i="1" s="1"/>
  <c r="LJ49" i="1" s="1"/>
  <c r="JA49" i="1"/>
  <c r="KB49" i="1" s="1"/>
  <c r="LC49" i="1" s="1"/>
  <c r="JI49" i="1"/>
  <c r="KJ49" i="1" s="1"/>
  <c r="LK49" i="1" s="1"/>
  <c r="JM49" i="1"/>
  <c r="KN49" i="1" s="1"/>
  <c r="LO49" i="1" s="1"/>
  <c r="JT49" i="1"/>
  <c r="KU49" i="1" s="1"/>
  <c r="JV49" i="1"/>
  <c r="KW49" i="1" s="1"/>
  <c r="JD49" i="1"/>
  <c r="KE49" i="1" s="1"/>
  <c r="LF49" i="1" s="1"/>
  <c r="JJ49" i="1"/>
  <c r="KK49" i="1" s="1"/>
  <c r="LL49" i="1" s="1"/>
  <c r="JR49" i="1"/>
  <c r="KS49" i="1" s="1"/>
  <c r="JW49" i="1"/>
  <c r="KX49" i="1" s="1"/>
  <c r="JX49" i="1"/>
  <c r="KY49" i="1" s="1"/>
  <c r="IZ49" i="1"/>
  <c r="KA49" i="1" s="1"/>
  <c r="JN27" i="1"/>
  <c r="KO27" i="1" s="1"/>
  <c r="JQ27" i="1"/>
  <c r="KR27" i="1" s="1"/>
  <c r="JA27" i="1"/>
  <c r="KB27" i="1" s="1"/>
  <c r="LC27" i="1" s="1"/>
  <c r="JR27" i="1"/>
  <c r="KS27" i="1" s="1"/>
  <c r="JC27" i="1"/>
  <c r="KD27" i="1" s="1"/>
  <c r="LE27" i="1" s="1"/>
  <c r="JT27" i="1"/>
  <c r="KU27" i="1" s="1"/>
  <c r="JK27" i="1"/>
  <c r="KL27" i="1" s="1"/>
  <c r="LM27" i="1" s="1"/>
  <c r="IZ27" i="1"/>
  <c r="KA27" i="1" s="1"/>
  <c r="JL27" i="1"/>
  <c r="KM27" i="1" s="1"/>
  <c r="LN27" i="1" s="1"/>
  <c r="JM27" i="1"/>
  <c r="KN27" i="1" s="1"/>
  <c r="LO27" i="1" s="1"/>
  <c r="JH27" i="1"/>
  <c r="KI27" i="1" s="1"/>
  <c r="LJ27" i="1" s="1"/>
  <c r="JI27" i="1"/>
  <c r="KJ27" i="1" s="1"/>
  <c r="LK27" i="1" s="1"/>
  <c r="JE27" i="1"/>
  <c r="KF27" i="1" s="1"/>
  <c r="LG27" i="1" s="1"/>
  <c r="JG27" i="1"/>
  <c r="KH27" i="1" s="1"/>
  <c r="LI27" i="1" s="1"/>
  <c r="JU27" i="1"/>
  <c r="KV27" i="1" s="1"/>
  <c r="JD27" i="1"/>
  <c r="KE27" i="1" s="1"/>
  <c r="LF27" i="1" s="1"/>
  <c r="JJ27" i="1"/>
  <c r="KK27" i="1" s="1"/>
  <c r="LL27" i="1" s="1"/>
  <c r="JS27" i="1"/>
  <c r="KT27" i="1" s="1"/>
  <c r="JW27" i="1"/>
  <c r="KX27" i="1" s="1"/>
  <c r="JX27" i="1"/>
  <c r="KY27" i="1" s="1"/>
  <c r="JY27" i="1"/>
  <c r="KZ27" i="1" s="1"/>
  <c r="JV27" i="1"/>
  <c r="KW27" i="1" s="1"/>
  <c r="JB27" i="1"/>
  <c r="KC27" i="1" s="1"/>
  <c r="LD27" i="1" s="1"/>
  <c r="JH54" i="1"/>
  <c r="KI54" i="1" s="1"/>
  <c r="LJ54" i="1" s="1"/>
  <c r="JV54" i="1"/>
  <c r="KW54" i="1" s="1"/>
  <c r="LX54" i="1" s="1"/>
  <c r="JD54" i="1"/>
  <c r="KE54" i="1" s="1"/>
  <c r="LF54" i="1" s="1"/>
  <c r="JS54" i="1"/>
  <c r="KT54" i="1" s="1"/>
  <c r="LU54" i="1" s="1"/>
  <c r="JF54" i="1"/>
  <c r="KG54" i="1" s="1"/>
  <c r="LH54" i="1" s="1"/>
  <c r="JU54" i="1"/>
  <c r="KV54" i="1" s="1"/>
  <c r="LW54" i="1" s="1"/>
  <c r="JM54" i="1"/>
  <c r="KN54" i="1" s="1"/>
  <c r="LO54" i="1" s="1"/>
  <c r="JN54" i="1"/>
  <c r="KO54" i="1" s="1"/>
  <c r="LP54" i="1" s="1"/>
  <c r="JO54" i="1"/>
  <c r="KP54" i="1" s="1"/>
  <c r="LQ54" i="1" s="1"/>
  <c r="JC54" i="1"/>
  <c r="KD54" i="1" s="1"/>
  <c r="LE54" i="1" s="1"/>
  <c r="JI54" i="1"/>
  <c r="KJ54" i="1" s="1"/>
  <c r="LK54" i="1" s="1"/>
  <c r="JJ54" i="1"/>
  <c r="KK54" i="1" s="1"/>
  <c r="LL54" i="1" s="1"/>
  <c r="JL54" i="1"/>
  <c r="KM54" i="1" s="1"/>
  <c r="LN54" i="1" s="1"/>
  <c r="IZ54" i="1"/>
  <c r="KA54" i="1" s="1"/>
  <c r="LB54" i="1" s="1"/>
  <c r="JQ54" i="1"/>
  <c r="KR54" i="1" s="1"/>
  <c r="LS54" i="1" s="1"/>
  <c r="JR54" i="1"/>
  <c r="KS54" i="1" s="1"/>
  <c r="LT54" i="1" s="1"/>
  <c r="JW54" i="1"/>
  <c r="KX54" i="1" s="1"/>
  <c r="LY54" i="1" s="1"/>
  <c r="JX54" i="1"/>
  <c r="KY54" i="1" s="1"/>
  <c r="LZ54" i="1" s="1"/>
  <c r="JY54" i="1"/>
  <c r="KZ54" i="1" s="1"/>
  <c r="MA54" i="1" s="1"/>
  <c r="JG54" i="1"/>
  <c r="KH54" i="1" s="1"/>
  <c r="LI54" i="1" s="1"/>
  <c r="JP54" i="1"/>
  <c r="KQ54" i="1" s="1"/>
  <c r="LR54" i="1" s="1"/>
  <c r="JT54" i="1"/>
  <c r="KU54" i="1" s="1"/>
  <c r="LV54" i="1" s="1"/>
  <c r="JA54" i="1"/>
  <c r="KB54" i="1" s="1"/>
  <c r="LC54" i="1" s="1"/>
  <c r="JB54" i="1"/>
  <c r="KC54" i="1" s="1"/>
  <c r="LD54" i="1" s="1"/>
  <c r="JE54" i="1"/>
  <c r="KF54" i="1" s="1"/>
  <c r="LG54" i="1" s="1"/>
  <c r="JT37" i="1"/>
  <c r="KU37" i="1" s="1"/>
  <c r="JB37" i="1"/>
  <c r="KC37" i="1" s="1"/>
  <c r="LD37" i="1" s="1"/>
  <c r="JP37" i="1"/>
  <c r="KQ37" i="1" s="1"/>
  <c r="JG37" i="1"/>
  <c r="KH37" i="1" s="1"/>
  <c r="LI37" i="1" s="1"/>
  <c r="JW37" i="1"/>
  <c r="KX37" i="1" s="1"/>
  <c r="JH37" i="1"/>
  <c r="KI37" i="1" s="1"/>
  <c r="LJ37" i="1" s="1"/>
  <c r="JX37" i="1"/>
  <c r="KY37" i="1" s="1"/>
  <c r="JI37" i="1"/>
  <c r="KJ37" i="1" s="1"/>
  <c r="LK37" i="1" s="1"/>
  <c r="JY37" i="1"/>
  <c r="KZ37" i="1" s="1"/>
  <c r="JU37" i="1"/>
  <c r="KV37" i="1" s="1"/>
  <c r="JA37" i="1"/>
  <c r="KB37" i="1" s="1"/>
  <c r="LC37" i="1" s="1"/>
  <c r="JV37" i="1"/>
  <c r="KW37" i="1" s="1"/>
  <c r="JC37" i="1"/>
  <c r="KD37" i="1" s="1"/>
  <c r="LE37" i="1" s="1"/>
  <c r="JQ37" i="1"/>
  <c r="KR37" i="1" s="1"/>
  <c r="JR37" i="1"/>
  <c r="KS37" i="1" s="1"/>
  <c r="JE37" i="1"/>
  <c r="KF37" i="1" s="1"/>
  <c r="LG37" i="1" s="1"/>
  <c r="JF37" i="1"/>
  <c r="KG37" i="1" s="1"/>
  <c r="LH37" i="1" s="1"/>
  <c r="JM37" i="1"/>
  <c r="KN37" i="1" s="1"/>
  <c r="LO37" i="1" s="1"/>
  <c r="JN37" i="1"/>
  <c r="KO37" i="1" s="1"/>
  <c r="JO37" i="1"/>
  <c r="KP37" i="1" s="1"/>
  <c r="JS37" i="1"/>
  <c r="KT37" i="1" s="1"/>
  <c r="JJ37" i="1"/>
  <c r="KK37" i="1" s="1"/>
  <c r="LL37" i="1" s="1"/>
  <c r="JL37" i="1"/>
  <c r="KM37" i="1" s="1"/>
  <c r="LN37" i="1" s="1"/>
  <c r="IZ37" i="1"/>
  <c r="KA37" i="1" s="1"/>
  <c r="JD37" i="1"/>
  <c r="KE37" i="1" s="1"/>
  <c r="LF37" i="1" s="1"/>
  <c r="JI47" i="1"/>
  <c r="KJ47" i="1" s="1"/>
  <c r="LK47" i="1" s="1"/>
  <c r="JY47" i="1"/>
  <c r="KZ47" i="1" s="1"/>
  <c r="JD47" i="1"/>
  <c r="KE47" i="1" s="1"/>
  <c r="LF47" i="1" s="1"/>
  <c r="JT47" i="1"/>
  <c r="KU47" i="1" s="1"/>
  <c r="JF47" i="1"/>
  <c r="KG47" i="1" s="1"/>
  <c r="LH47" i="1" s="1"/>
  <c r="JW47" i="1"/>
  <c r="KX47" i="1" s="1"/>
  <c r="JH47" i="1"/>
  <c r="KI47" i="1" s="1"/>
  <c r="LJ47" i="1" s="1"/>
  <c r="JP47" i="1"/>
  <c r="KQ47" i="1" s="1"/>
  <c r="JQ47" i="1"/>
  <c r="KR47" i="1" s="1"/>
  <c r="JR47" i="1"/>
  <c r="KS47" i="1" s="1"/>
  <c r="JM47" i="1"/>
  <c r="KN47" i="1" s="1"/>
  <c r="LO47" i="1" s="1"/>
  <c r="JU47" i="1"/>
  <c r="KV47" i="1" s="1"/>
  <c r="JX47" i="1"/>
  <c r="KY47" i="1" s="1"/>
  <c r="JA47" i="1"/>
  <c r="KB47" i="1" s="1"/>
  <c r="LC47" i="1" s="1"/>
  <c r="JB47" i="1"/>
  <c r="KC47" i="1" s="1"/>
  <c r="LD47" i="1" s="1"/>
  <c r="IZ47" i="1"/>
  <c r="KA47" i="1" s="1"/>
  <c r="JC47" i="1"/>
  <c r="KD47" i="1" s="1"/>
  <c r="LE47" i="1" s="1"/>
  <c r="JE47" i="1"/>
  <c r="KF47" i="1" s="1"/>
  <c r="LG47" i="1" s="1"/>
  <c r="JG47" i="1"/>
  <c r="KH47" i="1" s="1"/>
  <c r="LI47" i="1" s="1"/>
  <c r="JJ47" i="1"/>
  <c r="KK47" i="1" s="1"/>
  <c r="LL47" i="1" s="1"/>
  <c r="JO47" i="1"/>
  <c r="KP47" i="1" s="1"/>
  <c r="JS47" i="1"/>
  <c r="KT47" i="1" s="1"/>
  <c r="JI13" i="1"/>
  <c r="KJ13" i="1" s="1"/>
  <c r="LK13" i="1" s="1"/>
  <c r="JW13" i="1"/>
  <c r="KX13" i="1" s="1"/>
  <c r="JJ13" i="1"/>
  <c r="KK13" i="1" s="1"/>
  <c r="LL13" i="1" s="1"/>
  <c r="JX13" i="1"/>
  <c r="KY13" i="1" s="1"/>
  <c r="JK13" i="1"/>
  <c r="KL13" i="1" s="1"/>
  <c r="LM13" i="1" s="1"/>
  <c r="JY13" i="1"/>
  <c r="KZ13" i="1" s="1"/>
  <c r="JD13" i="1"/>
  <c r="KE13" i="1" s="1"/>
  <c r="LF13" i="1" s="1"/>
  <c r="JU13" i="1"/>
  <c r="KV13" i="1" s="1"/>
  <c r="JE13" i="1"/>
  <c r="KF13" i="1" s="1"/>
  <c r="LG13" i="1" s="1"/>
  <c r="JV13" i="1"/>
  <c r="KW13" i="1" s="1"/>
  <c r="JF13" i="1"/>
  <c r="KG13" i="1" s="1"/>
  <c r="LH13" i="1" s="1"/>
  <c r="JH13" i="1"/>
  <c r="KI13" i="1" s="1"/>
  <c r="LJ13" i="1" s="1"/>
  <c r="JT13" i="1"/>
  <c r="KU13" i="1" s="1"/>
  <c r="IZ13" i="1"/>
  <c r="KA13" i="1" s="1"/>
  <c r="JA13" i="1"/>
  <c r="KB13" i="1" s="1"/>
  <c r="LC13" i="1" s="1"/>
  <c r="JQ13" i="1"/>
  <c r="KR13" i="1" s="1"/>
  <c r="JR13" i="1"/>
  <c r="KS13" i="1" s="1"/>
  <c r="JP13" i="1"/>
  <c r="KQ13" i="1" s="1"/>
  <c r="JB13" i="1"/>
  <c r="KC13" i="1" s="1"/>
  <c r="LD13" i="1" s="1"/>
  <c r="JC13" i="1"/>
  <c r="KD13" i="1" s="1"/>
  <c r="LE13" i="1" s="1"/>
  <c r="JL13" i="1"/>
  <c r="KM13" i="1" s="1"/>
  <c r="LN13" i="1" s="1"/>
  <c r="JM13" i="1"/>
  <c r="KN13" i="1" s="1"/>
  <c r="LO13" i="1" s="1"/>
  <c r="JG13" i="1"/>
  <c r="KH13" i="1" s="1"/>
  <c r="LI13" i="1" s="1"/>
  <c r="JN13" i="1"/>
  <c r="KO13" i="1" s="1"/>
  <c r="JS13" i="1"/>
  <c r="KT13" i="1" s="1"/>
  <c r="JL63" i="1"/>
  <c r="KM63" i="1" s="1"/>
  <c r="LN63" i="1" s="1"/>
  <c r="JM63" i="1"/>
  <c r="KN63" i="1" s="1"/>
  <c r="LO63" i="1" s="1"/>
  <c r="JN63" i="1"/>
  <c r="KO63" i="1" s="1"/>
  <c r="LP63" i="1" s="1"/>
  <c r="JQ63" i="1"/>
  <c r="KR63" i="1" s="1"/>
  <c r="LS63" i="1" s="1"/>
  <c r="JO63" i="1"/>
  <c r="KP63" i="1" s="1"/>
  <c r="LQ63" i="1" s="1"/>
  <c r="JP63" i="1"/>
  <c r="KQ63" i="1" s="1"/>
  <c r="LR63" i="1" s="1"/>
  <c r="JR63" i="1"/>
  <c r="KS63" i="1" s="1"/>
  <c r="LT63" i="1" s="1"/>
  <c r="JA63" i="1"/>
  <c r="KB63" i="1" s="1"/>
  <c r="LC63" i="1" s="1"/>
  <c r="JT63" i="1"/>
  <c r="KU63" i="1" s="1"/>
  <c r="LV63" i="1" s="1"/>
  <c r="JB63" i="1"/>
  <c r="KC63" i="1" s="1"/>
  <c r="LD63" i="1" s="1"/>
  <c r="JU63" i="1"/>
  <c r="KV63" i="1" s="1"/>
  <c r="LW63" i="1" s="1"/>
  <c r="JJ63" i="1"/>
  <c r="KK63" i="1" s="1"/>
  <c r="LL63" i="1" s="1"/>
  <c r="IZ63" i="1"/>
  <c r="KA63" i="1" s="1"/>
  <c r="LB63" i="1" s="1"/>
  <c r="JS63" i="1"/>
  <c r="KT63" i="1" s="1"/>
  <c r="LU63" i="1" s="1"/>
  <c r="JV63" i="1"/>
  <c r="KW63" i="1" s="1"/>
  <c r="LX63" i="1" s="1"/>
  <c r="JX63" i="1"/>
  <c r="KY63" i="1" s="1"/>
  <c r="LZ63" i="1" s="1"/>
  <c r="JY63" i="1"/>
  <c r="KZ63" i="1" s="1"/>
  <c r="MA63" i="1" s="1"/>
  <c r="JF63" i="1"/>
  <c r="KG63" i="1" s="1"/>
  <c r="LH63" i="1" s="1"/>
  <c r="JI63" i="1"/>
  <c r="KJ63" i="1" s="1"/>
  <c r="LK63" i="1" s="1"/>
  <c r="JG63" i="1"/>
  <c r="KH63" i="1" s="1"/>
  <c r="LI63" i="1" s="1"/>
  <c r="JH63" i="1"/>
  <c r="KI63" i="1" s="1"/>
  <c r="LJ63" i="1" s="1"/>
  <c r="JW63" i="1"/>
  <c r="KX63" i="1" s="1"/>
  <c r="LY63" i="1" s="1"/>
  <c r="JC63" i="1"/>
  <c r="KD63" i="1" s="1"/>
  <c r="LE63" i="1" s="1"/>
  <c r="JD63" i="1"/>
  <c r="KE63" i="1" s="1"/>
  <c r="LF63" i="1" s="1"/>
  <c r="JE63" i="1"/>
  <c r="KF63" i="1" s="1"/>
  <c r="LG63" i="1" s="1"/>
  <c r="JP83" i="1"/>
  <c r="KQ83" i="1" s="1"/>
  <c r="LR83" i="1" s="1"/>
  <c r="NU83" i="1" s="1"/>
  <c r="JB83" i="1"/>
  <c r="KC83" i="1" s="1"/>
  <c r="LD83" i="1" s="1"/>
  <c r="IZ83" i="1"/>
  <c r="KA83" i="1" s="1"/>
  <c r="LB83" i="1" s="1"/>
  <c r="JD83" i="1"/>
  <c r="KE83" i="1" s="1"/>
  <c r="LF83" i="1" s="1"/>
  <c r="JS83" i="1"/>
  <c r="KT83" i="1" s="1"/>
  <c r="LU83" i="1" s="1"/>
  <c r="JF83" i="1"/>
  <c r="KG83" i="1" s="1"/>
  <c r="LH83" i="1" s="1"/>
  <c r="JV83" i="1"/>
  <c r="KW83" i="1" s="1"/>
  <c r="LX83" i="1" s="1"/>
  <c r="JA83" i="1"/>
  <c r="KB83" i="1" s="1"/>
  <c r="LC83" i="1" s="1"/>
  <c r="JT83" i="1"/>
  <c r="KU83" i="1" s="1"/>
  <c r="LV83" i="1" s="1"/>
  <c r="JC83" i="1"/>
  <c r="KD83" i="1" s="1"/>
  <c r="LE83" i="1" s="1"/>
  <c r="JU83" i="1"/>
  <c r="KV83" i="1" s="1"/>
  <c r="LW83" i="1" s="1"/>
  <c r="JE83" i="1"/>
  <c r="KF83" i="1" s="1"/>
  <c r="LG83" i="1" s="1"/>
  <c r="JW83" i="1"/>
  <c r="KX83" i="1" s="1"/>
  <c r="LY83" i="1" s="1"/>
  <c r="JH83" i="1"/>
  <c r="KI83" i="1" s="1"/>
  <c r="LJ83" i="1" s="1"/>
  <c r="JY83" i="1"/>
  <c r="KZ83" i="1" s="1"/>
  <c r="MA83" i="1" s="1"/>
  <c r="JN83" i="1"/>
  <c r="KO83" i="1" s="1"/>
  <c r="LP83" i="1" s="1"/>
  <c r="JO83" i="1"/>
  <c r="KP83" i="1" s="1"/>
  <c r="LQ83" i="1" s="1"/>
  <c r="JR83" i="1"/>
  <c r="KS83" i="1" s="1"/>
  <c r="LT83" i="1" s="1"/>
  <c r="JX83" i="1"/>
  <c r="KY83" i="1" s="1"/>
  <c r="LZ83" i="1" s="1"/>
  <c r="JG83" i="1"/>
  <c r="KH83" i="1" s="1"/>
  <c r="LI83" i="1" s="1"/>
  <c r="JI83" i="1"/>
  <c r="KJ83" i="1" s="1"/>
  <c r="LK83" i="1" s="1"/>
  <c r="JJ83" i="1"/>
  <c r="KK83" i="1" s="1"/>
  <c r="LL83" i="1" s="1"/>
  <c r="JK83" i="1"/>
  <c r="KL83" i="1" s="1"/>
  <c r="LM83" i="1" s="1"/>
  <c r="JL83" i="1"/>
  <c r="KM83" i="1" s="1"/>
  <c r="LN83" i="1" s="1"/>
  <c r="JF26" i="1"/>
  <c r="KG26" i="1" s="1"/>
  <c r="LH26" i="1" s="1"/>
  <c r="NK26" i="1" s="1"/>
  <c r="JL26" i="1"/>
  <c r="KM26" i="1" s="1"/>
  <c r="LN26" i="1" s="1"/>
  <c r="JJ26" i="1"/>
  <c r="KK26" i="1" s="1"/>
  <c r="LL26" i="1" s="1"/>
  <c r="JY26" i="1"/>
  <c r="KZ26" i="1" s="1"/>
  <c r="JK26" i="1"/>
  <c r="KL26" i="1" s="1"/>
  <c r="LM26" i="1" s="1"/>
  <c r="JO26" i="1"/>
  <c r="KP26" i="1" s="1"/>
  <c r="JR26" i="1"/>
  <c r="KS26" i="1" s="1"/>
  <c r="JS26" i="1"/>
  <c r="KT26" i="1" s="1"/>
  <c r="JT26" i="1"/>
  <c r="KU26" i="1" s="1"/>
  <c r="JN26" i="1"/>
  <c r="KO26" i="1" s="1"/>
  <c r="JD26" i="1"/>
  <c r="KE26" i="1" s="1"/>
  <c r="LF26" i="1" s="1"/>
  <c r="JH26" i="1"/>
  <c r="KI26" i="1" s="1"/>
  <c r="LJ26" i="1" s="1"/>
  <c r="JQ26" i="1"/>
  <c r="KR26" i="1" s="1"/>
  <c r="JU26" i="1"/>
  <c r="KV26" i="1" s="1"/>
  <c r="JW26" i="1"/>
  <c r="KX26" i="1" s="1"/>
  <c r="IZ26" i="1"/>
  <c r="KA26" i="1" s="1"/>
  <c r="JX26" i="1"/>
  <c r="KY26" i="1" s="1"/>
  <c r="JA26" i="1"/>
  <c r="KB26" i="1" s="1"/>
  <c r="LC26" i="1" s="1"/>
  <c r="JB26" i="1"/>
  <c r="KC26" i="1" s="1"/>
  <c r="LD26" i="1" s="1"/>
  <c r="JE26" i="1"/>
  <c r="KF26" i="1" s="1"/>
  <c r="LG26" i="1" s="1"/>
  <c r="JI26" i="1"/>
  <c r="KJ26" i="1" s="1"/>
  <c r="LK26" i="1" s="1"/>
  <c r="JV26" i="1"/>
  <c r="KW26" i="1" s="1"/>
  <c r="JF40" i="1"/>
  <c r="KG40" i="1" s="1"/>
  <c r="LH40" i="1" s="1"/>
  <c r="NK40" i="1" s="1"/>
  <c r="JI40" i="1"/>
  <c r="KJ40" i="1" s="1"/>
  <c r="LK40" i="1" s="1"/>
  <c r="JW40" i="1"/>
  <c r="KX40" i="1" s="1"/>
  <c r="JD40" i="1"/>
  <c r="KE40" i="1" s="1"/>
  <c r="LF40" i="1" s="1"/>
  <c r="JT40" i="1"/>
  <c r="KU40" i="1" s="1"/>
  <c r="JG40" i="1"/>
  <c r="KH40" i="1" s="1"/>
  <c r="LI40" i="1" s="1"/>
  <c r="JV40" i="1"/>
  <c r="KW40" i="1" s="1"/>
  <c r="JJ40" i="1"/>
  <c r="KK40" i="1" s="1"/>
  <c r="LL40" i="1" s="1"/>
  <c r="JC40" i="1"/>
  <c r="KD40" i="1" s="1"/>
  <c r="LE40" i="1" s="1"/>
  <c r="JE40" i="1"/>
  <c r="KF40" i="1" s="1"/>
  <c r="LG40" i="1" s="1"/>
  <c r="JH40" i="1"/>
  <c r="KI40" i="1" s="1"/>
  <c r="LJ40" i="1" s="1"/>
  <c r="JS40" i="1"/>
  <c r="KT40" i="1" s="1"/>
  <c r="JA40" i="1"/>
  <c r="KB40" i="1" s="1"/>
  <c r="LC40" i="1" s="1"/>
  <c r="JU40" i="1"/>
  <c r="KV40" i="1" s="1"/>
  <c r="JR40" i="1"/>
  <c r="KS40" i="1" s="1"/>
  <c r="JX40" i="1"/>
  <c r="KY40" i="1" s="1"/>
  <c r="JO40" i="1"/>
  <c r="KP40" i="1" s="1"/>
  <c r="JP40" i="1"/>
  <c r="KQ40" i="1" s="1"/>
  <c r="JQ40" i="1"/>
  <c r="KR40" i="1" s="1"/>
  <c r="JB40" i="1"/>
  <c r="KC40" i="1" s="1"/>
  <c r="LD40" i="1" s="1"/>
  <c r="IZ40" i="1"/>
  <c r="KA40" i="1" s="1"/>
  <c r="JL40" i="1"/>
  <c r="KM40" i="1" s="1"/>
  <c r="LN40" i="1" s="1"/>
  <c r="JM40" i="1"/>
  <c r="KN40" i="1" s="1"/>
  <c r="LO40" i="1" s="1"/>
  <c r="JN40" i="1"/>
  <c r="KO40" i="1" s="1"/>
  <c r="JY62" i="1"/>
  <c r="KZ62" i="1" s="1"/>
  <c r="MA62" i="1" s="1"/>
  <c r="JL62" i="1"/>
  <c r="KM62" i="1" s="1"/>
  <c r="LN62" i="1" s="1"/>
  <c r="JM62" i="1"/>
  <c r="KN62" i="1" s="1"/>
  <c r="LO62" i="1" s="1"/>
  <c r="JD62" i="1"/>
  <c r="KE62" i="1" s="1"/>
  <c r="LF62" i="1" s="1"/>
  <c r="JU62" i="1"/>
  <c r="KV62" i="1" s="1"/>
  <c r="LW62" i="1" s="1"/>
  <c r="JG62" i="1"/>
  <c r="KH62" i="1" s="1"/>
  <c r="LI62" i="1" s="1"/>
  <c r="JX62" i="1"/>
  <c r="KY62" i="1" s="1"/>
  <c r="LZ62" i="1" s="1"/>
  <c r="JS62" i="1"/>
  <c r="KT62" i="1" s="1"/>
  <c r="LU62" i="1" s="1"/>
  <c r="JA62" i="1"/>
  <c r="KB62" i="1" s="1"/>
  <c r="LC62" i="1" s="1"/>
  <c r="JT62" i="1"/>
  <c r="KU62" i="1" s="1"/>
  <c r="LV62" i="1" s="1"/>
  <c r="JB62" i="1"/>
  <c r="KC62" i="1" s="1"/>
  <c r="LD62" i="1" s="1"/>
  <c r="JV62" i="1"/>
  <c r="KW62" i="1" s="1"/>
  <c r="LX62" i="1" s="1"/>
  <c r="JE62" i="1"/>
  <c r="KF62" i="1" s="1"/>
  <c r="LG62" i="1" s="1"/>
  <c r="JF62" i="1"/>
  <c r="KG62" i="1" s="1"/>
  <c r="LH62" i="1" s="1"/>
  <c r="JJ62" i="1"/>
  <c r="KK62" i="1" s="1"/>
  <c r="LL62" i="1" s="1"/>
  <c r="JN62" i="1"/>
  <c r="KO62" i="1" s="1"/>
  <c r="LP62" i="1" s="1"/>
  <c r="JO62" i="1"/>
  <c r="KP62" i="1" s="1"/>
  <c r="LQ62" i="1" s="1"/>
  <c r="JQ62" i="1"/>
  <c r="KR62" i="1" s="1"/>
  <c r="LS62" i="1" s="1"/>
  <c r="JR62" i="1"/>
  <c r="KS62" i="1" s="1"/>
  <c r="LT62" i="1" s="1"/>
  <c r="JW62" i="1"/>
  <c r="KX62" i="1" s="1"/>
  <c r="LY62" i="1" s="1"/>
  <c r="IZ62" i="1"/>
  <c r="KA62" i="1" s="1"/>
  <c r="LB62" i="1" s="1"/>
  <c r="JC62" i="1"/>
  <c r="KD62" i="1" s="1"/>
  <c r="LE62" i="1" s="1"/>
  <c r="JH62" i="1"/>
  <c r="KI62" i="1" s="1"/>
  <c r="LJ62" i="1" s="1"/>
  <c r="JI62" i="1"/>
  <c r="KJ62" i="1" s="1"/>
  <c r="LK62" i="1" s="1"/>
  <c r="JP62" i="1"/>
  <c r="KQ62" i="1" s="1"/>
  <c r="LR62" i="1" s="1"/>
  <c r="JE51" i="1"/>
  <c r="KF51" i="1" s="1"/>
  <c r="LG51" i="1" s="1"/>
  <c r="JS51" i="1"/>
  <c r="KT51" i="1" s="1"/>
  <c r="JJ51" i="1"/>
  <c r="KK51" i="1" s="1"/>
  <c r="LL51" i="1" s="1"/>
  <c r="JY51" i="1"/>
  <c r="KZ51" i="1" s="1"/>
  <c r="JL51" i="1"/>
  <c r="KM51" i="1" s="1"/>
  <c r="LN51" i="1" s="1"/>
  <c r="JF51" i="1"/>
  <c r="KG51" i="1" s="1"/>
  <c r="LH51" i="1" s="1"/>
  <c r="JW51" i="1"/>
  <c r="KX51" i="1" s="1"/>
  <c r="JG51" i="1"/>
  <c r="KH51" i="1" s="1"/>
  <c r="LI51" i="1" s="1"/>
  <c r="JX51" i="1"/>
  <c r="KY51" i="1" s="1"/>
  <c r="JH51" i="1"/>
  <c r="KI51" i="1" s="1"/>
  <c r="LJ51" i="1" s="1"/>
  <c r="JQ51" i="1"/>
  <c r="KR51" i="1" s="1"/>
  <c r="JU51" i="1"/>
  <c r="KV51" i="1" s="1"/>
  <c r="JM51" i="1"/>
  <c r="KN51" i="1" s="1"/>
  <c r="LO51" i="1" s="1"/>
  <c r="JN51" i="1"/>
  <c r="KO51" i="1" s="1"/>
  <c r="JO51" i="1"/>
  <c r="KP51" i="1" s="1"/>
  <c r="JR51" i="1"/>
  <c r="KS51" i="1" s="1"/>
  <c r="JT51" i="1"/>
  <c r="KU51" i="1" s="1"/>
  <c r="JV51" i="1"/>
  <c r="KW51" i="1" s="1"/>
  <c r="IZ51" i="1"/>
  <c r="KA51" i="1" s="1"/>
  <c r="JP51" i="1"/>
  <c r="KQ51" i="1" s="1"/>
  <c r="JA51" i="1"/>
  <c r="KB51" i="1" s="1"/>
  <c r="LC51" i="1" s="1"/>
  <c r="JB51" i="1"/>
  <c r="KC51" i="1" s="1"/>
  <c r="LD51" i="1" s="1"/>
  <c r="JC51" i="1"/>
  <c r="KD51" i="1" s="1"/>
  <c r="LE51" i="1" s="1"/>
  <c r="JD51" i="1"/>
  <c r="KE51" i="1" s="1"/>
  <c r="LF51" i="1" s="1"/>
  <c r="JI51" i="1"/>
  <c r="KJ51" i="1" s="1"/>
  <c r="LK51" i="1" s="1"/>
  <c r="JF72" i="1"/>
  <c r="KG72" i="1" s="1"/>
  <c r="LH72" i="1" s="1"/>
  <c r="JW72" i="1"/>
  <c r="KX72" i="1" s="1"/>
  <c r="LY72" i="1" s="1"/>
  <c r="JH72" i="1"/>
  <c r="KI72" i="1" s="1"/>
  <c r="LJ72" i="1" s="1"/>
  <c r="JY72" i="1"/>
  <c r="KZ72" i="1" s="1"/>
  <c r="MA72" i="1" s="1"/>
  <c r="JP72" i="1"/>
  <c r="KQ72" i="1" s="1"/>
  <c r="LR72" i="1" s="1"/>
  <c r="JI72" i="1"/>
  <c r="KJ72" i="1" s="1"/>
  <c r="LK72" i="1" s="1"/>
  <c r="JJ72" i="1"/>
  <c r="KK72" i="1" s="1"/>
  <c r="LL72" i="1" s="1"/>
  <c r="JK72" i="1"/>
  <c r="KL72" i="1" s="1"/>
  <c r="LM72" i="1" s="1"/>
  <c r="JO72" i="1"/>
  <c r="KP72" i="1" s="1"/>
  <c r="LQ72" i="1" s="1"/>
  <c r="IZ72" i="1"/>
  <c r="KA72" i="1" s="1"/>
  <c r="LB72" i="1" s="1"/>
  <c r="JQ72" i="1"/>
  <c r="KR72" i="1" s="1"/>
  <c r="LS72" i="1" s="1"/>
  <c r="JE72" i="1"/>
  <c r="KF72" i="1" s="1"/>
  <c r="LG72" i="1" s="1"/>
  <c r="JG72" i="1"/>
  <c r="KH72" i="1" s="1"/>
  <c r="LI72" i="1" s="1"/>
  <c r="JS72" i="1"/>
  <c r="KT72" i="1" s="1"/>
  <c r="LU72" i="1" s="1"/>
  <c r="JT72" i="1"/>
  <c r="KU72" i="1" s="1"/>
  <c r="LV72" i="1" s="1"/>
  <c r="JV72" i="1"/>
  <c r="KW72" i="1" s="1"/>
  <c r="LX72" i="1" s="1"/>
  <c r="JB72" i="1"/>
  <c r="KC72" i="1" s="1"/>
  <c r="LD72" i="1" s="1"/>
  <c r="JC72" i="1"/>
  <c r="KD72" i="1" s="1"/>
  <c r="LE72" i="1" s="1"/>
  <c r="JD72" i="1"/>
  <c r="KE72" i="1" s="1"/>
  <c r="LF72" i="1" s="1"/>
  <c r="JR72" i="1"/>
  <c r="KS72" i="1" s="1"/>
  <c r="LT72" i="1" s="1"/>
  <c r="JX72" i="1"/>
  <c r="KY72" i="1" s="1"/>
  <c r="LZ72" i="1" s="1"/>
  <c r="JJ36" i="1"/>
  <c r="KK36" i="1" s="1"/>
  <c r="LL36" i="1" s="1"/>
  <c r="NO36" i="1" s="1"/>
  <c r="JO36" i="1"/>
  <c r="KP36" i="1" s="1"/>
  <c r="JC36" i="1"/>
  <c r="KD36" i="1" s="1"/>
  <c r="LE36" i="1" s="1"/>
  <c r="JS36" i="1"/>
  <c r="KT36" i="1" s="1"/>
  <c r="JD36" i="1"/>
  <c r="KE36" i="1" s="1"/>
  <c r="LF36" i="1" s="1"/>
  <c r="JT36" i="1"/>
  <c r="KU36" i="1" s="1"/>
  <c r="JE36" i="1"/>
  <c r="KF36" i="1" s="1"/>
  <c r="LG36" i="1" s="1"/>
  <c r="JU36" i="1"/>
  <c r="KV36" i="1" s="1"/>
  <c r="JG36" i="1"/>
  <c r="KH36" i="1" s="1"/>
  <c r="LI36" i="1" s="1"/>
  <c r="JW36" i="1"/>
  <c r="KX36" i="1" s="1"/>
  <c r="JF36" i="1"/>
  <c r="KG36" i="1" s="1"/>
  <c r="LH36" i="1" s="1"/>
  <c r="JH36" i="1"/>
  <c r="KI36" i="1" s="1"/>
  <c r="LJ36" i="1" s="1"/>
  <c r="JI36" i="1"/>
  <c r="KJ36" i="1" s="1"/>
  <c r="LK36" i="1" s="1"/>
  <c r="JX36" i="1"/>
  <c r="KY36" i="1" s="1"/>
  <c r="JA36" i="1"/>
  <c r="KB36" i="1" s="1"/>
  <c r="LC36" i="1" s="1"/>
  <c r="JY36" i="1"/>
  <c r="KZ36" i="1" s="1"/>
  <c r="JK36" i="1"/>
  <c r="KL36" i="1" s="1"/>
  <c r="LM36" i="1" s="1"/>
  <c r="JB36" i="1"/>
  <c r="KC36" i="1" s="1"/>
  <c r="LD36" i="1" s="1"/>
  <c r="JM36" i="1"/>
  <c r="KN36" i="1" s="1"/>
  <c r="LO36" i="1" s="1"/>
  <c r="JN36" i="1"/>
  <c r="KO36" i="1" s="1"/>
  <c r="JR36" i="1"/>
  <c r="KS36" i="1" s="1"/>
  <c r="JV36" i="1"/>
  <c r="KW36" i="1" s="1"/>
  <c r="JQ36" i="1"/>
  <c r="KR36" i="1" s="1"/>
  <c r="IZ36" i="1"/>
  <c r="KA36" i="1" s="1"/>
  <c r="JL36" i="1"/>
  <c r="KM36" i="1" s="1"/>
  <c r="LN36" i="1" s="1"/>
  <c r="JP36" i="1"/>
  <c r="KQ36" i="1" s="1"/>
  <c r="JP81" i="1"/>
  <c r="KQ81" i="1" s="1"/>
  <c r="LR81" i="1" s="1"/>
  <c r="NU81" i="1" s="1"/>
  <c r="JL81" i="1"/>
  <c r="KM81" i="1" s="1"/>
  <c r="LN81" i="1" s="1"/>
  <c r="JN81" i="1"/>
  <c r="KO81" i="1" s="1"/>
  <c r="LP81" i="1" s="1"/>
  <c r="JH81" i="1"/>
  <c r="KI81" i="1" s="1"/>
  <c r="LJ81" i="1" s="1"/>
  <c r="JY81" i="1"/>
  <c r="KZ81" i="1" s="1"/>
  <c r="MA81" i="1" s="1"/>
  <c r="JB81" i="1"/>
  <c r="KC81" i="1" s="1"/>
  <c r="LD81" i="1" s="1"/>
  <c r="JT81" i="1"/>
  <c r="KU81" i="1" s="1"/>
  <c r="LV81" i="1" s="1"/>
  <c r="JC81" i="1"/>
  <c r="KD81" i="1" s="1"/>
  <c r="LE81" i="1" s="1"/>
  <c r="JU81" i="1"/>
  <c r="KV81" i="1" s="1"/>
  <c r="LW81" i="1" s="1"/>
  <c r="JV81" i="1"/>
  <c r="KW81" i="1" s="1"/>
  <c r="LX81" i="1" s="1"/>
  <c r="JF81" i="1"/>
  <c r="KG81" i="1" s="1"/>
  <c r="LH81" i="1" s="1"/>
  <c r="JX81" i="1"/>
  <c r="KY81" i="1" s="1"/>
  <c r="LZ81" i="1" s="1"/>
  <c r="JQ81" i="1"/>
  <c r="KR81" i="1" s="1"/>
  <c r="LS81" i="1" s="1"/>
  <c r="JR81" i="1"/>
  <c r="KS81" i="1" s="1"/>
  <c r="LT81" i="1" s="1"/>
  <c r="JS81" i="1"/>
  <c r="KT81" i="1" s="1"/>
  <c r="LU81" i="1" s="1"/>
  <c r="JA81" i="1"/>
  <c r="KB81" i="1" s="1"/>
  <c r="LC81" i="1" s="1"/>
  <c r="JE81" i="1"/>
  <c r="KF81" i="1" s="1"/>
  <c r="LG81" i="1" s="1"/>
  <c r="JG81" i="1"/>
  <c r="KH81" i="1" s="1"/>
  <c r="LI81" i="1" s="1"/>
  <c r="JI81" i="1"/>
  <c r="KJ81" i="1" s="1"/>
  <c r="LK81" i="1" s="1"/>
  <c r="JJ81" i="1"/>
  <c r="KK81" i="1" s="1"/>
  <c r="LL81" i="1" s="1"/>
  <c r="JK81" i="1"/>
  <c r="KL81" i="1" s="1"/>
  <c r="LM81" i="1" s="1"/>
  <c r="JM81" i="1"/>
  <c r="KN81" i="1" s="1"/>
  <c r="LO81" i="1" s="1"/>
  <c r="JO81" i="1"/>
  <c r="KP81" i="1" s="1"/>
  <c r="LQ81" i="1" s="1"/>
  <c r="JW81" i="1"/>
  <c r="KX81" i="1" s="1"/>
  <c r="LY81" i="1" s="1"/>
  <c r="IZ81" i="1"/>
  <c r="KA81" i="1" s="1"/>
  <c r="LB81" i="1" s="1"/>
  <c r="JM66" i="1"/>
  <c r="KN66" i="1" s="1"/>
  <c r="LO66" i="1" s="1"/>
  <c r="JA66" i="1"/>
  <c r="KB66" i="1" s="1"/>
  <c r="LC66" i="1" s="1"/>
  <c r="JP66" i="1"/>
  <c r="KQ66" i="1" s="1"/>
  <c r="LR66" i="1" s="1"/>
  <c r="JQ66" i="1"/>
  <c r="KR66" i="1" s="1"/>
  <c r="LS66" i="1" s="1"/>
  <c r="JB66" i="1"/>
  <c r="KC66" i="1" s="1"/>
  <c r="LD66" i="1" s="1"/>
  <c r="JC66" i="1"/>
  <c r="KD66" i="1" s="1"/>
  <c r="LE66" i="1" s="1"/>
  <c r="JR66" i="1"/>
  <c r="KS66" i="1" s="1"/>
  <c r="LT66" i="1" s="1"/>
  <c r="JD66" i="1"/>
  <c r="KE66" i="1" s="1"/>
  <c r="LF66" i="1" s="1"/>
  <c r="JV66" i="1"/>
  <c r="KW66" i="1" s="1"/>
  <c r="LX66" i="1" s="1"/>
  <c r="JG66" i="1"/>
  <c r="KH66" i="1" s="1"/>
  <c r="LI66" i="1" s="1"/>
  <c r="JY66" i="1"/>
  <c r="KZ66" i="1" s="1"/>
  <c r="MA66" i="1" s="1"/>
  <c r="JO66" i="1"/>
  <c r="KP66" i="1" s="1"/>
  <c r="LQ66" i="1" s="1"/>
  <c r="JS66" i="1"/>
  <c r="KT66" i="1" s="1"/>
  <c r="LU66" i="1" s="1"/>
  <c r="JT66" i="1"/>
  <c r="KU66" i="1" s="1"/>
  <c r="LV66" i="1" s="1"/>
  <c r="JW66" i="1"/>
  <c r="KX66" i="1" s="1"/>
  <c r="LY66" i="1" s="1"/>
  <c r="JX66" i="1"/>
  <c r="KY66" i="1" s="1"/>
  <c r="LZ66" i="1" s="1"/>
  <c r="JE66" i="1"/>
  <c r="KF66" i="1" s="1"/>
  <c r="LG66" i="1" s="1"/>
  <c r="JF66" i="1"/>
  <c r="KG66" i="1" s="1"/>
  <c r="LH66" i="1" s="1"/>
  <c r="JI66" i="1"/>
  <c r="KJ66" i="1" s="1"/>
  <c r="LK66" i="1" s="1"/>
  <c r="JJ66" i="1"/>
  <c r="KK66" i="1" s="1"/>
  <c r="LL66" i="1" s="1"/>
  <c r="IZ66" i="1"/>
  <c r="KA66" i="1" s="1"/>
  <c r="LB66" i="1" s="1"/>
  <c r="JN66" i="1"/>
  <c r="KO66" i="1" s="1"/>
  <c r="LP66" i="1" s="1"/>
  <c r="JH66" i="1"/>
  <c r="KI66" i="1" s="1"/>
  <c r="LJ66" i="1" s="1"/>
  <c r="JL66" i="1"/>
  <c r="KM66" i="1" s="1"/>
  <c r="LN66" i="1" s="1"/>
  <c r="JU66" i="1"/>
  <c r="KV66" i="1" s="1"/>
  <c r="LW66" i="1" s="1"/>
  <c r="JL14" i="1"/>
  <c r="KM14" i="1" s="1"/>
  <c r="LN14" i="1" s="1"/>
  <c r="NQ14" i="1" s="1"/>
  <c r="JJ14" i="1"/>
  <c r="KK14" i="1" s="1"/>
  <c r="LL14" i="1" s="1"/>
  <c r="JK14" i="1"/>
  <c r="KL14" i="1" s="1"/>
  <c r="LM14" i="1" s="1"/>
  <c r="JN14" i="1"/>
  <c r="KO14" i="1" s="1"/>
  <c r="JP14" i="1"/>
  <c r="KQ14" i="1" s="1"/>
  <c r="JQ14" i="1"/>
  <c r="KR14" i="1" s="1"/>
  <c r="JR14" i="1"/>
  <c r="KS14" i="1" s="1"/>
  <c r="JA14" i="1"/>
  <c r="KB14" i="1" s="1"/>
  <c r="LC14" i="1" s="1"/>
  <c r="JT14" i="1"/>
  <c r="KU14" i="1" s="1"/>
  <c r="JW14" i="1"/>
  <c r="KX14" i="1" s="1"/>
  <c r="JX14" i="1"/>
  <c r="KY14" i="1" s="1"/>
  <c r="JB14" i="1"/>
  <c r="KC14" i="1" s="1"/>
  <c r="LD14" i="1" s="1"/>
  <c r="JY14" i="1"/>
  <c r="KZ14" i="1" s="1"/>
  <c r="JS14" i="1"/>
  <c r="KT14" i="1" s="1"/>
  <c r="JU14" i="1"/>
  <c r="KV14" i="1" s="1"/>
  <c r="JD14" i="1"/>
  <c r="KE14" i="1" s="1"/>
  <c r="LF14" i="1" s="1"/>
  <c r="JO14" i="1"/>
  <c r="KP14" i="1" s="1"/>
  <c r="JV14" i="1"/>
  <c r="KW14" i="1" s="1"/>
  <c r="IZ14" i="1"/>
  <c r="KA14" i="1" s="1"/>
  <c r="JF14" i="1"/>
  <c r="KG14" i="1" s="1"/>
  <c r="LH14" i="1" s="1"/>
  <c r="JG14" i="1"/>
  <c r="KH14" i="1" s="1"/>
  <c r="LI14" i="1" s="1"/>
  <c r="JH14" i="1"/>
  <c r="KI14" i="1" s="1"/>
  <c r="LJ14" i="1" s="1"/>
  <c r="JI14" i="1"/>
  <c r="KJ14" i="1" s="1"/>
  <c r="LK14" i="1" s="1"/>
  <c r="JC14" i="1"/>
  <c r="KD14" i="1" s="1"/>
  <c r="LE14" i="1" s="1"/>
  <c r="JE14" i="1"/>
  <c r="KF14" i="1" s="1"/>
  <c r="LG14" i="1" s="1"/>
  <c r="JV30" i="1"/>
  <c r="KW30" i="1" s="1"/>
  <c r="JG30" i="1"/>
  <c r="KH30" i="1" s="1"/>
  <c r="LI30" i="1" s="1"/>
  <c r="JU30" i="1"/>
  <c r="KV30" i="1" s="1"/>
  <c r="JM30" i="1"/>
  <c r="KN30" i="1" s="1"/>
  <c r="LO30" i="1" s="1"/>
  <c r="JN30" i="1"/>
  <c r="KO30" i="1" s="1"/>
  <c r="JO30" i="1"/>
  <c r="KP30" i="1" s="1"/>
  <c r="JB30" i="1"/>
  <c r="KC30" i="1" s="1"/>
  <c r="LD30" i="1" s="1"/>
  <c r="JQ30" i="1"/>
  <c r="KR30" i="1" s="1"/>
  <c r="JT30" i="1"/>
  <c r="KU30" i="1" s="1"/>
  <c r="JW30" i="1"/>
  <c r="KX30" i="1" s="1"/>
  <c r="JC30" i="1"/>
  <c r="KD30" i="1" s="1"/>
  <c r="LE30" i="1" s="1"/>
  <c r="JX30" i="1"/>
  <c r="KY30" i="1" s="1"/>
  <c r="JP30" i="1"/>
  <c r="KQ30" i="1" s="1"/>
  <c r="JR30" i="1"/>
  <c r="KS30" i="1" s="1"/>
  <c r="JF30" i="1"/>
  <c r="KG30" i="1" s="1"/>
  <c r="LH30" i="1" s="1"/>
  <c r="JD30" i="1"/>
  <c r="KE30" i="1" s="1"/>
  <c r="LF30" i="1" s="1"/>
  <c r="JH30" i="1"/>
  <c r="KI30" i="1" s="1"/>
  <c r="LJ30" i="1" s="1"/>
  <c r="JI30" i="1"/>
  <c r="KJ30" i="1" s="1"/>
  <c r="LK30" i="1" s="1"/>
  <c r="IZ30" i="1"/>
  <c r="KA30" i="1" s="1"/>
  <c r="JE30" i="1"/>
  <c r="KF30" i="1" s="1"/>
  <c r="LG30" i="1" s="1"/>
  <c r="JK30" i="1"/>
  <c r="KL30" i="1" s="1"/>
  <c r="LM30" i="1" s="1"/>
  <c r="JS30" i="1"/>
  <c r="KT30" i="1" s="1"/>
  <c r="JJ30" i="1"/>
  <c r="KK30" i="1" s="1"/>
  <c r="LL30" i="1" s="1"/>
  <c r="JY30" i="1"/>
  <c r="KZ30" i="1" s="1"/>
  <c r="JH55" i="1"/>
  <c r="KI55" i="1" s="1"/>
  <c r="LJ55" i="1" s="1"/>
  <c r="JW55" i="1"/>
  <c r="KX55" i="1" s="1"/>
  <c r="LY55" i="1" s="1"/>
  <c r="JJ55" i="1"/>
  <c r="KK55" i="1" s="1"/>
  <c r="LL55" i="1" s="1"/>
  <c r="JC55" i="1"/>
  <c r="KD55" i="1" s="1"/>
  <c r="LE55" i="1" s="1"/>
  <c r="JT55" i="1"/>
  <c r="KU55" i="1" s="1"/>
  <c r="LV55" i="1" s="1"/>
  <c r="IZ55" i="1"/>
  <c r="KA55" i="1" s="1"/>
  <c r="LB55" i="1" s="1"/>
  <c r="JD55" i="1"/>
  <c r="KE55" i="1" s="1"/>
  <c r="LF55" i="1" s="1"/>
  <c r="JU55" i="1"/>
  <c r="KV55" i="1" s="1"/>
  <c r="LW55" i="1" s="1"/>
  <c r="JF55" i="1"/>
  <c r="KG55" i="1" s="1"/>
  <c r="LH55" i="1" s="1"/>
  <c r="JX55" i="1"/>
  <c r="KY55" i="1" s="1"/>
  <c r="LZ55" i="1" s="1"/>
  <c r="JS55" i="1"/>
  <c r="KT55" i="1" s="1"/>
  <c r="LU55" i="1" s="1"/>
  <c r="JB55" i="1"/>
  <c r="KC55" i="1" s="1"/>
  <c r="LD55" i="1" s="1"/>
  <c r="JL55" i="1"/>
  <c r="KM55" i="1" s="1"/>
  <c r="LN55" i="1" s="1"/>
  <c r="JP55" i="1"/>
  <c r="KQ55" i="1" s="1"/>
  <c r="LR55" i="1" s="1"/>
  <c r="JG55" i="1"/>
  <c r="KH55" i="1" s="1"/>
  <c r="LI55" i="1" s="1"/>
  <c r="JI55" i="1"/>
  <c r="KJ55" i="1" s="1"/>
  <c r="LK55" i="1" s="1"/>
  <c r="JN55" i="1"/>
  <c r="KO55" i="1" s="1"/>
  <c r="LP55" i="1" s="1"/>
  <c r="JQ55" i="1"/>
  <c r="KR55" i="1" s="1"/>
  <c r="LS55" i="1" s="1"/>
  <c r="JR55" i="1"/>
  <c r="KS55" i="1" s="1"/>
  <c r="LT55" i="1" s="1"/>
  <c r="JK73" i="1"/>
  <c r="KL73" i="1" s="1"/>
  <c r="LM73" i="1" s="1"/>
  <c r="JO73" i="1"/>
  <c r="KP73" i="1" s="1"/>
  <c r="LQ73" i="1" s="1"/>
  <c r="JG73" i="1"/>
  <c r="KH73" i="1" s="1"/>
  <c r="LI73" i="1" s="1"/>
  <c r="JC73" i="1"/>
  <c r="KD73" i="1" s="1"/>
  <c r="LE73" i="1" s="1"/>
  <c r="JW73" i="1"/>
  <c r="KX73" i="1" s="1"/>
  <c r="LY73" i="1" s="1"/>
  <c r="JD73" i="1"/>
  <c r="KE73" i="1" s="1"/>
  <c r="LF73" i="1" s="1"/>
  <c r="JX73" i="1"/>
  <c r="KY73" i="1" s="1"/>
  <c r="LZ73" i="1" s="1"/>
  <c r="JE73" i="1"/>
  <c r="KF73" i="1" s="1"/>
  <c r="LG73" i="1" s="1"/>
  <c r="JY73" i="1"/>
  <c r="KZ73" i="1" s="1"/>
  <c r="MA73" i="1" s="1"/>
  <c r="JH73" i="1"/>
  <c r="KI73" i="1" s="1"/>
  <c r="LJ73" i="1" s="1"/>
  <c r="JI73" i="1"/>
  <c r="KJ73" i="1" s="1"/>
  <c r="LK73" i="1" s="1"/>
  <c r="JP73" i="1"/>
  <c r="KQ73" i="1" s="1"/>
  <c r="LR73" i="1" s="1"/>
  <c r="JQ73" i="1"/>
  <c r="KR73" i="1" s="1"/>
  <c r="LS73" i="1" s="1"/>
  <c r="JR73" i="1"/>
  <c r="KS73" i="1" s="1"/>
  <c r="LT73" i="1" s="1"/>
  <c r="JT73" i="1"/>
  <c r="KU73" i="1" s="1"/>
  <c r="LV73" i="1" s="1"/>
  <c r="JU73" i="1"/>
  <c r="KV73" i="1" s="1"/>
  <c r="LW73" i="1" s="1"/>
  <c r="IZ73" i="1"/>
  <c r="KA73" i="1" s="1"/>
  <c r="LB73" i="1" s="1"/>
  <c r="JF73" i="1"/>
  <c r="KG73" i="1" s="1"/>
  <c r="LH73" i="1" s="1"/>
  <c r="JB73" i="1"/>
  <c r="KC73" i="1" s="1"/>
  <c r="LD73" i="1" s="1"/>
  <c r="JJ73" i="1"/>
  <c r="KK73" i="1" s="1"/>
  <c r="LL73" i="1" s="1"/>
  <c r="JN73" i="1"/>
  <c r="KO73" i="1" s="1"/>
  <c r="LP73" i="1" s="1"/>
  <c r="JS73" i="1"/>
  <c r="KT73" i="1" s="1"/>
  <c r="LU73" i="1" s="1"/>
  <c r="JU76" i="1"/>
  <c r="KV76" i="1" s="1"/>
  <c r="LW76" i="1" s="1"/>
  <c r="JJ76" i="1"/>
  <c r="KK76" i="1" s="1"/>
  <c r="LL76" i="1" s="1"/>
  <c r="JN76" i="1"/>
  <c r="KO76" i="1" s="1"/>
  <c r="LP76" i="1" s="1"/>
  <c r="JB76" i="1"/>
  <c r="KC76" i="1" s="1"/>
  <c r="LD76" i="1" s="1"/>
  <c r="JT76" i="1"/>
  <c r="KU76" i="1" s="1"/>
  <c r="LV76" i="1" s="1"/>
  <c r="JC76" i="1"/>
  <c r="KD76" i="1" s="1"/>
  <c r="LE76" i="1" s="1"/>
  <c r="JX76" i="1"/>
  <c r="KY76" i="1" s="1"/>
  <c r="LZ76" i="1" s="1"/>
  <c r="JD76" i="1"/>
  <c r="KE76" i="1" s="1"/>
  <c r="LF76" i="1" s="1"/>
  <c r="JY76" i="1"/>
  <c r="KZ76" i="1" s="1"/>
  <c r="MA76" i="1" s="1"/>
  <c r="JE76" i="1"/>
  <c r="KF76" i="1" s="1"/>
  <c r="LG76" i="1" s="1"/>
  <c r="JG76" i="1"/>
  <c r="KH76" i="1" s="1"/>
  <c r="LI76" i="1" s="1"/>
  <c r="JS76" i="1"/>
  <c r="KT76" i="1" s="1"/>
  <c r="LU76" i="1" s="1"/>
  <c r="JV76" i="1"/>
  <c r="KW76" i="1" s="1"/>
  <c r="LX76" i="1" s="1"/>
  <c r="JA76" i="1"/>
  <c r="KB76" i="1" s="1"/>
  <c r="LC76" i="1" s="1"/>
  <c r="JF76" i="1"/>
  <c r="KG76" i="1" s="1"/>
  <c r="LH76" i="1" s="1"/>
  <c r="JH76" i="1"/>
  <c r="KI76" i="1" s="1"/>
  <c r="LJ76" i="1" s="1"/>
  <c r="JI76" i="1"/>
  <c r="KJ76" i="1" s="1"/>
  <c r="LK76" i="1" s="1"/>
  <c r="JK76" i="1"/>
  <c r="KL76" i="1" s="1"/>
  <c r="LM76" i="1" s="1"/>
  <c r="JO76" i="1"/>
  <c r="KP76" i="1" s="1"/>
  <c r="LQ76" i="1" s="1"/>
  <c r="JP76" i="1"/>
  <c r="KQ76" i="1" s="1"/>
  <c r="LR76" i="1" s="1"/>
  <c r="IZ76" i="1"/>
  <c r="KA76" i="1" s="1"/>
  <c r="LB76" i="1" s="1"/>
  <c r="JQ76" i="1"/>
  <c r="KR76" i="1" s="1"/>
  <c r="LS76" i="1" s="1"/>
  <c r="JR76" i="1"/>
  <c r="KS76" i="1" s="1"/>
  <c r="LT76" i="1" s="1"/>
  <c r="JF17" i="1"/>
  <c r="KG17" i="1" s="1"/>
  <c r="LH17" i="1" s="1"/>
  <c r="NK17" i="1" s="1"/>
  <c r="JC17" i="1"/>
  <c r="KD17" i="1" s="1"/>
  <c r="LE17" i="1" s="1"/>
  <c r="JR17" i="1"/>
  <c r="KS17" i="1" s="1"/>
  <c r="JD17" i="1"/>
  <c r="KE17" i="1" s="1"/>
  <c r="LF17" i="1" s="1"/>
  <c r="JS17" i="1"/>
  <c r="KT17" i="1" s="1"/>
  <c r="JE17" i="1"/>
  <c r="KF17" i="1" s="1"/>
  <c r="LG17" i="1" s="1"/>
  <c r="JT17" i="1"/>
  <c r="KU17" i="1" s="1"/>
  <c r="JI17" i="1"/>
  <c r="KJ17" i="1" s="1"/>
  <c r="LK17" i="1" s="1"/>
  <c r="JJ17" i="1"/>
  <c r="KK17" i="1" s="1"/>
  <c r="LL17" i="1" s="1"/>
  <c r="JK17" i="1"/>
  <c r="KL17" i="1" s="1"/>
  <c r="LM17" i="1" s="1"/>
  <c r="JM17" i="1"/>
  <c r="KN17" i="1" s="1"/>
  <c r="LO17" i="1" s="1"/>
  <c r="JU17" i="1"/>
  <c r="KV17" i="1" s="1"/>
  <c r="JV17" i="1"/>
  <c r="KW17" i="1" s="1"/>
  <c r="JW17" i="1"/>
  <c r="KX17" i="1" s="1"/>
  <c r="JO17" i="1"/>
  <c r="KP17" i="1" s="1"/>
  <c r="JP17" i="1"/>
  <c r="KQ17" i="1" s="1"/>
  <c r="JA17" i="1"/>
  <c r="KB17" i="1" s="1"/>
  <c r="LC17" i="1" s="1"/>
  <c r="JG17" i="1"/>
  <c r="KH17" i="1" s="1"/>
  <c r="LI17" i="1" s="1"/>
  <c r="JH17" i="1"/>
  <c r="KI17" i="1" s="1"/>
  <c r="LJ17" i="1" s="1"/>
  <c r="JY17" i="1"/>
  <c r="KZ17" i="1" s="1"/>
  <c r="IZ17" i="1"/>
  <c r="KA17" i="1" s="1"/>
  <c r="JB17" i="1"/>
  <c r="KC17" i="1" s="1"/>
  <c r="LD17" i="1" s="1"/>
  <c r="JN17" i="1"/>
  <c r="KO17" i="1" s="1"/>
  <c r="JQ17" i="1"/>
  <c r="KR17" i="1" s="1"/>
  <c r="JX17" i="1"/>
  <c r="KY17" i="1" s="1"/>
  <c r="JL17" i="1"/>
  <c r="KM17" i="1" s="1"/>
  <c r="LN17" i="1" s="1"/>
  <c r="JF29" i="1"/>
  <c r="KG29" i="1" s="1"/>
  <c r="LH29" i="1" s="1"/>
  <c r="NK29" i="1" s="1"/>
  <c r="JS29" i="1"/>
  <c r="KT29" i="1" s="1"/>
  <c r="JX29" i="1"/>
  <c r="KY29" i="1" s="1"/>
  <c r="JY29" i="1"/>
  <c r="KZ29" i="1" s="1"/>
  <c r="JK29" i="1"/>
  <c r="KL29" i="1" s="1"/>
  <c r="LM29" i="1" s="1"/>
  <c r="JB29" i="1"/>
  <c r="KC29" i="1" s="1"/>
  <c r="LD29" i="1" s="1"/>
  <c r="JW29" i="1"/>
  <c r="KX29" i="1" s="1"/>
  <c r="JC29" i="1"/>
  <c r="KD29" i="1" s="1"/>
  <c r="LE29" i="1" s="1"/>
  <c r="JT29" i="1"/>
  <c r="KU29" i="1" s="1"/>
  <c r="JU29" i="1"/>
  <c r="KV29" i="1" s="1"/>
  <c r="JR29" i="1"/>
  <c r="KS29" i="1" s="1"/>
  <c r="JV29" i="1"/>
  <c r="KW29" i="1" s="1"/>
  <c r="JP29" i="1"/>
  <c r="KQ29" i="1" s="1"/>
  <c r="JQ29" i="1"/>
  <c r="KR29" i="1" s="1"/>
  <c r="JN29" i="1"/>
  <c r="KO29" i="1" s="1"/>
  <c r="IZ29" i="1"/>
  <c r="KA29" i="1" s="1"/>
  <c r="JH29" i="1"/>
  <c r="KI29" i="1" s="1"/>
  <c r="LJ29" i="1" s="1"/>
  <c r="JL29" i="1"/>
  <c r="KM29" i="1" s="1"/>
  <c r="LN29" i="1" s="1"/>
  <c r="JA29" i="1"/>
  <c r="KB29" i="1" s="1"/>
  <c r="LC29" i="1" s="1"/>
  <c r="JG29" i="1"/>
  <c r="KH29" i="1" s="1"/>
  <c r="LI29" i="1" s="1"/>
  <c r="JP79" i="1"/>
  <c r="KQ79" i="1" s="1"/>
  <c r="LR79" i="1" s="1"/>
  <c r="NU79" i="1" s="1"/>
  <c r="JH79" i="1"/>
  <c r="KI79" i="1" s="1"/>
  <c r="LJ79" i="1" s="1"/>
  <c r="JW79" i="1"/>
  <c r="KX79" i="1" s="1"/>
  <c r="LY79" i="1" s="1"/>
  <c r="JJ79" i="1"/>
  <c r="KK79" i="1" s="1"/>
  <c r="LL79" i="1" s="1"/>
  <c r="JY79" i="1"/>
  <c r="KZ79" i="1" s="1"/>
  <c r="MA79" i="1" s="1"/>
  <c r="JL79" i="1"/>
  <c r="KM79" i="1" s="1"/>
  <c r="LN79" i="1" s="1"/>
  <c r="JA79" i="1"/>
  <c r="KB79" i="1" s="1"/>
  <c r="LC79" i="1" s="1"/>
  <c r="JS79" i="1"/>
  <c r="KT79" i="1" s="1"/>
  <c r="LU79" i="1" s="1"/>
  <c r="JB79" i="1"/>
  <c r="KC79" i="1" s="1"/>
  <c r="LD79" i="1" s="1"/>
  <c r="JT79" i="1"/>
  <c r="KU79" i="1" s="1"/>
  <c r="LV79" i="1" s="1"/>
  <c r="JC79" i="1"/>
  <c r="KD79" i="1" s="1"/>
  <c r="LE79" i="1" s="1"/>
  <c r="JU79" i="1"/>
  <c r="KV79" i="1" s="1"/>
  <c r="LW79" i="1" s="1"/>
  <c r="JE79" i="1"/>
  <c r="KF79" i="1" s="1"/>
  <c r="LG79" i="1" s="1"/>
  <c r="JX79" i="1"/>
  <c r="KY79" i="1" s="1"/>
  <c r="LZ79" i="1" s="1"/>
  <c r="JV79" i="1"/>
  <c r="KW79" i="1" s="1"/>
  <c r="LX79" i="1" s="1"/>
  <c r="JD79" i="1"/>
  <c r="KE79" i="1" s="1"/>
  <c r="LF79" i="1" s="1"/>
  <c r="JF79" i="1"/>
  <c r="KG79" i="1" s="1"/>
  <c r="LH79" i="1" s="1"/>
  <c r="JG79" i="1"/>
  <c r="KH79" i="1" s="1"/>
  <c r="LI79" i="1" s="1"/>
  <c r="JN79" i="1"/>
  <c r="KO79" i="1" s="1"/>
  <c r="LP79" i="1" s="1"/>
  <c r="IZ79" i="1"/>
  <c r="KA79" i="1" s="1"/>
  <c r="LB79" i="1" s="1"/>
  <c r="JO79" i="1"/>
  <c r="KP79" i="1" s="1"/>
  <c r="LQ79" i="1" s="1"/>
  <c r="JQ79" i="1"/>
  <c r="KR79" i="1" s="1"/>
  <c r="LS79" i="1" s="1"/>
  <c r="JR79" i="1"/>
  <c r="KS79" i="1" s="1"/>
  <c r="LT79" i="1" s="1"/>
  <c r="JI79" i="1"/>
  <c r="KJ79" i="1" s="1"/>
  <c r="LK79" i="1" s="1"/>
  <c r="JK79" i="1"/>
  <c r="KL79" i="1" s="1"/>
  <c r="LM79" i="1" s="1"/>
  <c r="JM19" i="1"/>
  <c r="KN19" i="1" s="1"/>
  <c r="LO19" i="1" s="1"/>
  <c r="NR19" i="1" s="1"/>
  <c r="JH19" i="1"/>
  <c r="KI19" i="1" s="1"/>
  <c r="LJ19" i="1" s="1"/>
  <c r="JW19" i="1"/>
  <c r="KX19" i="1" s="1"/>
  <c r="JI19" i="1"/>
  <c r="KJ19" i="1" s="1"/>
  <c r="LK19" i="1" s="1"/>
  <c r="JX19" i="1"/>
  <c r="KY19" i="1" s="1"/>
  <c r="JJ19" i="1"/>
  <c r="KK19" i="1" s="1"/>
  <c r="LL19" i="1" s="1"/>
  <c r="JK19" i="1"/>
  <c r="KL19" i="1" s="1"/>
  <c r="LM19" i="1" s="1"/>
  <c r="JL19" i="1"/>
  <c r="KM19" i="1" s="1"/>
  <c r="LN19" i="1" s="1"/>
  <c r="JO19" i="1"/>
  <c r="KP19" i="1" s="1"/>
  <c r="JR19" i="1"/>
  <c r="KS19" i="1" s="1"/>
  <c r="JS19" i="1"/>
  <c r="KT19" i="1" s="1"/>
  <c r="JT19" i="1"/>
  <c r="KU19" i="1" s="1"/>
  <c r="JN19" i="1"/>
  <c r="KO19" i="1" s="1"/>
  <c r="JP19" i="1"/>
  <c r="KQ19" i="1" s="1"/>
  <c r="JG19" i="1"/>
  <c r="KH19" i="1" s="1"/>
  <c r="LI19" i="1" s="1"/>
  <c r="JY19" i="1"/>
  <c r="KZ19" i="1" s="1"/>
  <c r="JA19" i="1"/>
  <c r="KB19" i="1" s="1"/>
  <c r="LC19" i="1" s="1"/>
  <c r="JB19" i="1"/>
  <c r="KC19" i="1" s="1"/>
  <c r="LD19" i="1" s="1"/>
  <c r="JC19" i="1"/>
  <c r="KD19" i="1" s="1"/>
  <c r="LE19" i="1" s="1"/>
  <c r="JD19" i="1"/>
  <c r="KE19" i="1" s="1"/>
  <c r="LF19" i="1" s="1"/>
  <c r="JE19" i="1"/>
  <c r="KF19" i="1" s="1"/>
  <c r="LG19" i="1" s="1"/>
  <c r="JU19" i="1"/>
  <c r="KV19" i="1" s="1"/>
  <c r="JV19" i="1"/>
  <c r="KW19" i="1" s="1"/>
  <c r="IZ19" i="1"/>
  <c r="KA19" i="1" s="1"/>
  <c r="JJ41" i="1"/>
  <c r="KK41" i="1" s="1"/>
  <c r="LL41" i="1" s="1"/>
  <c r="JH41" i="1"/>
  <c r="KI41" i="1" s="1"/>
  <c r="LJ41" i="1" s="1"/>
  <c r="JY41" i="1"/>
  <c r="KZ41" i="1" s="1"/>
  <c r="JN41" i="1"/>
  <c r="KO41" i="1" s="1"/>
  <c r="JS41" i="1"/>
  <c r="KT41" i="1" s="1"/>
  <c r="IZ41" i="1"/>
  <c r="KA41" i="1" s="1"/>
  <c r="JT41" i="1"/>
  <c r="KU41" i="1" s="1"/>
  <c r="JA41" i="1"/>
  <c r="KB41" i="1" s="1"/>
  <c r="LC41" i="1" s="1"/>
  <c r="JU41" i="1"/>
  <c r="KV41" i="1" s="1"/>
  <c r="JO41" i="1"/>
  <c r="KP41" i="1" s="1"/>
  <c r="JQ41" i="1"/>
  <c r="KR41" i="1" s="1"/>
  <c r="JD41" i="1"/>
  <c r="KE41" i="1" s="1"/>
  <c r="LF41" i="1" s="1"/>
  <c r="JC41" i="1"/>
  <c r="KD41" i="1" s="1"/>
  <c r="LE41" i="1" s="1"/>
  <c r="JE41" i="1"/>
  <c r="KF41" i="1" s="1"/>
  <c r="LG41" i="1" s="1"/>
  <c r="JL41" i="1"/>
  <c r="KM41" i="1" s="1"/>
  <c r="LN41" i="1" s="1"/>
  <c r="JR41" i="1"/>
  <c r="KS41" i="1" s="1"/>
  <c r="JV41" i="1"/>
  <c r="KW41" i="1" s="1"/>
  <c r="JX41" i="1"/>
  <c r="KY41" i="1" s="1"/>
  <c r="JF41" i="1"/>
  <c r="KG41" i="1" s="1"/>
  <c r="LH41" i="1" s="1"/>
  <c r="JG41" i="1"/>
  <c r="KH41" i="1" s="1"/>
  <c r="LI41" i="1" s="1"/>
  <c r="JI41" i="1"/>
  <c r="KJ41" i="1" s="1"/>
  <c r="LK41" i="1" s="1"/>
  <c r="JW41" i="1"/>
  <c r="KX41" i="1" s="1"/>
  <c r="JB41" i="1"/>
  <c r="KC41" i="1" s="1"/>
  <c r="LD41" i="1" s="1"/>
  <c r="JL45" i="1"/>
  <c r="KM45" i="1" s="1"/>
  <c r="LN45" i="1" s="1"/>
  <c r="NQ45" i="1" s="1"/>
  <c r="JE45" i="1"/>
  <c r="KF45" i="1" s="1"/>
  <c r="LG45" i="1" s="1"/>
  <c r="JU45" i="1"/>
  <c r="KV45" i="1" s="1"/>
  <c r="JO45" i="1"/>
  <c r="KP45" i="1" s="1"/>
  <c r="JQ45" i="1"/>
  <c r="KR45" i="1" s="1"/>
  <c r="JI45" i="1"/>
  <c r="KJ45" i="1" s="1"/>
  <c r="LK45" i="1" s="1"/>
  <c r="JJ45" i="1"/>
  <c r="KK45" i="1" s="1"/>
  <c r="LL45" i="1" s="1"/>
  <c r="JN45" i="1"/>
  <c r="KO45" i="1" s="1"/>
  <c r="JF45" i="1"/>
  <c r="KG45" i="1" s="1"/>
  <c r="LH45" i="1" s="1"/>
  <c r="JG45" i="1"/>
  <c r="KH45" i="1" s="1"/>
  <c r="LI45" i="1" s="1"/>
  <c r="JP45" i="1"/>
  <c r="KQ45" i="1" s="1"/>
  <c r="JR45" i="1"/>
  <c r="KS45" i="1" s="1"/>
  <c r="JV45" i="1"/>
  <c r="KW45" i="1" s="1"/>
  <c r="JA45" i="1"/>
  <c r="KB45" i="1" s="1"/>
  <c r="LC45" i="1" s="1"/>
  <c r="JB45" i="1"/>
  <c r="KC45" i="1" s="1"/>
  <c r="LD45" i="1" s="1"/>
  <c r="JC45" i="1"/>
  <c r="KD45" i="1" s="1"/>
  <c r="LE45" i="1" s="1"/>
  <c r="JH45" i="1"/>
  <c r="KI45" i="1" s="1"/>
  <c r="LJ45" i="1" s="1"/>
  <c r="JS45" i="1"/>
  <c r="KT45" i="1" s="1"/>
  <c r="JD45" i="1"/>
  <c r="KE45" i="1" s="1"/>
  <c r="LF45" i="1" s="1"/>
  <c r="JT45" i="1"/>
  <c r="KU45" i="1" s="1"/>
  <c r="JW45" i="1"/>
  <c r="KX45" i="1" s="1"/>
  <c r="JX45" i="1"/>
  <c r="KY45" i="1" s="1"/>
  <c r="JY45" i="1"/>
  <c r="KZ45" i="1" s="1"/>
  <c r="IZ45" i="1"/>
  <c r="KA45" i="1" s="1"/>
  <c r="JF52" i="1"/>
  <c r="KG52" i="1" s="1"/>
  <c r="LH52" i="1" s="1"/>
  <c r="JT52" i="1"/>
  <c r="KU52" i="1" s="1"/>
  <c r="JM52" i="1"/>
  <c r="KN52" i="1" s="1"/>
  <c r="LO52" i="1" s="1"/>
  <c r="JO52" i="1"/>
  <c r="KP52" i="1" s="1"/>
  <c r="JN52" i="1"/>
  <c r="KO52" i="1" s="1"/>
  <c r="JP52" i="1"/>
  <c r="KQ52" i="1" s="1"/>
  <c r="JQ52" i="1"/>
  <c r="KR52" i="1" s="1"/>
  <c r="JS52" i="1"/>
  <c r="KT52" i="1" s="1"/>
  <c r="JI52" i="1"/>
  <c r="KJ52" i="1" s="1"/>
  <c r="LK52" i="1" s="1"/>
  <c r="JJ52" i="1"/>
  <c r="KK52" i="1" s="1"/>
  <c r="LL52" i="1" s="1"/>
  <c r="JL52" i="1"/>
  <c r="KM52" i="1" s="1"/>
  <c r="LN52" i="1" s="1"/>
  <c r="JU52" i="1"/>
  <c r="KV52" i="1" s="1"/>
  <c r="JV52" i="1"/>
  <c r="KW52" i="1" s="1"/>
  <c r="JA52" i="1"/>
  <c r="KB52" i="1" s="1"/>
  <c r="LC52" i="1" s="1"/>
  <c r="JB52" i="1"/>
  <c r="KC52" i="1" s="1"/>
  <c r="LD52" i="1" s="1"/>
  <c r="JD52" i="1"/>
  <c r="KE52" i="1" s="1"/>
  <c r="LF52" i="1" s="1"/>
  <c r="JE52" i="1"/>
  <c r="KF52" i="1" s="1"/>
  <c r="LG52" i="1" s="1"/>
  <c r="JG52" i="1"/>
  <c r="KH52" i="1" s="1"/>
  <c r="LI52" i="1" s="1"/>
  <c r="JC52" i="1"/>
  <c r="KD52" i="1" s="1"/>
  <c r="LE52" i="1" s="1"/>
  <c r="JH52" i="1"/>
  <c r="KI52" i="1" s="1"/>
  <c r="LJ52" i="1" s="1"/>
  <c r="JR52" i="1"/>
  <c r="KS52" i="1" s="1"/>
  <c r="JW52" i="1"/>
  <c r="KX52" i="1" s="1"/>
  <c r="JX52" i="1"/>
  <c r="KY52" i="1" s="1"/>
  <c r="JY52" i="1"/>
  <c r="KZ52" i="1" s="1"/>
  <c r="IZ52" i="1"/>
  <c r="KA52" i="1" s="1"/>
  <c r="JD50" i="1"/>
  <c r="KE50" i="1" s="1"/>
  <c r="LF50" i="1" s="1"/>
  <c r="JR50" i="1"/>
  <c r="KS50" i="1" s="1"/>
  <c r="JG50" i="1"/>
  <c r="KH50" i="1" s="1"/>
  <c r="LI50" i="1" s="1"/>
  <c r="JV50" i="1"/>
  <c r="KW50" i="1" s="1"/>
  <c r="JI50" i="1"/>
  <c r="KJ50" i="1" s="1"/>
  <c r="LK50" i="1" s="1"/>
  <c r="JX50" i="1"/>
  <c r="KY50" i="1" s="1"/>
  <c r="JO50" i="1"/>
  <c r="KP50" i="1" s="1"/>
  <c r="JP50" i="1"/>
  <c r="KQ50" i="1" s="1"/>
  <c r="JQ50" i="1"/>
  <c r="KR50" i="1" s="1"/>
  <c r="JA50" i="1"/>
  <c r="KB50" i="1" s="1"/>
  <c r="LC50" i="1" s="1"/>
  <c r="JW50" i="1"/>
  <c r="KX50" i="1" s="1"/>
  <c r="JE50" i="1"/>
  <c r="KF50" i="1" s="1"/>
  <c r="LG50" i="1" s="1"/>
  <c r="JL50" i="1"/>
  <c r="KM50" i="1" s="1"/>
  <c r="LN50" i="1" s="1"/>
  <c r="JM50" i="1"/>
  <c r="KN50" i="1" s="1"/>
  <c r="LO50" i="1" s="1"/>
  <c r="JN50" i="1"/>
  <c r="KO50" i="1" s="1"/>
  <c r="JT50" i="1"/>
  <c r="KU50" i="1" s="1"/>
  <c r="JU50" i="1"/>
  <c r="KV50" i="1" s="1"/>
  <c r="JF50" i="1"/>
  <c r="KG50" i="1" s="1"/>
  <c r="LH50" i="1" s="1"/>
  <c r="JH50" i="1"/>
  <c r="KI50" i="1" s="1"/>
  <c r="LJ50" i="1" s="1"/>
  <c r="JJ50" i="1"/>
  <c r="KK50" i="1" s="1"/>
  <c r="LL50" i="1" s="1"/>
  <c r="JS50" i="1"/>
  <c r="KT50" i="1" s="1"/>
  <c r="IZ50" i="1"/>
  <c r="KA50" i="1" s="1"/>
  <c r="JY50" i="1"/>
  <c r="KZ50" i="1" s="1"/>
  <c r="JB50" i="1"/>
  <c r="KC50" i="1" s="1"/>
  <c r="LD50" i="1" s="1"/>
  <c r="JC50" i="1"/>
  <c r="KD50" i="1" s="1"/>
  <c r="LE50" i="1" s="1"/>
  <c r="JP82" i="1"/>
  <c r="KQ82" i="1" s="1"/>
  <c r="LR82" i="1" s="1"/>
  <c r="NU82" i="1" s="1"/>
  <c r="JN82" i="1"/>
  <c r="KO82" i="1" s="1"/>
  <c r="LP82" i="1" s="1"/>
  <c r="JB82" i="1"/>
  <c r="KC82" i="1" s="1"/>
  <c r="LD82" i="1" s="1"/>
  <c r="JQ82" i="1"/>
  <c r="KR82" i="1" s="1"/>
  <c r="LS82" i="1" s="1"/>
  <c r="JO82" i="1"/>
  <c r="KP82" i="1" s="1"/>
  <c r="LQ82" i="1" s="1"/>
  <c r="JJ82" i="1"/>
  <c r="KK82" i="1" s="1"/>
  <c r="LL82" i="1" s="1"/>
  <c r="JK82" i="1"/>
  <c r="KL82" i="1" s="1"/>
  <c r="LM82" i="1" s="1"/>
  <c r="JL82" i="1"/>
  <c r="KM82" i="1" s="1"/>
  <c r="LN82" i="1" s="1"/>
  <c r="JR82" i="1"/>
  <c r="KS82" i="1" s="1"/>
  <c r="LT82" i="1" s="1"/>
  <c r="JS82" i="1"/>
  <c r="KT82" i="1" s="1"/>
  <c r="LU82" i="1" s="1"/>
  <c r="JT82" i="1"/>
  <c r="KU82" i="1" s="1"/>
  <c r="LV82" i="1" s="1"/>
  <c r="JU82" i="1"/>
  <c r="KV82" i="1" s="1"/>
  <c r="LW82" i="1" s="1"/>
  <c r="IZ82" i="1"/>
  <c r="KA82" i="1" s="1"/>
  <c r="LB82" i="1" s="1"/>
  <c r="JW82" i="1"/>
  <c r="KX82" i="1" s="1"/>
  <c r="LY82" i="1" s="1"/>
  <c r="JA82" i="1"/>
  <c r="KB82" i="1" s="1"/>
  <c r="LC82" i="1" s="1"/>
  <c r="JX82" i="1"/>
  <c r="KY82" i="1" s="1"/>
  <c r="LZ82" i="1" s="1"/>
  <c r="JC82" i="1"/>
  <c r="KD82" i="1" s="1"/>
  <c r="LE82" i="1" s="1"/>
  <c r="JY82" i="1"/>
  <c r="KZ82" i="1" s="1"/>
  <c r="MA82" i="1" s="1"/>
  <c r="JM82" i="1"/>
  <c r="KN82" i="1" s="1"/>
  <c r="LO82" i="1" s="1"/>
  <c r="JV82" i="1"/>
  <c r="KW82" i="1" s="1"/>
  <c r="LX82" i="1" s="1"/>
  <c r="JG82" i="1"/>
  <c r="KH82" i="1" s="1"/>
  <c r="LI82" i="1" s="1"/>
  <c r="JD82" i="1"/>
  <c r="KE82" i="1" s="1"/>
  <c r="LF82" i="1" s="1"/>
  <c r="JE82" i="1"/>
  <c r="KF82" i="1" s="1"/>
  <c r="LG82" i="1" s="1"/>
  <c r="JF82" i="1"/>
  <c r="KG82" i="1" s="1"/>
  <c r="LH82" i="1" s="1"/>
  <c r="JI82" i="1"/>
  <c r="KJ82" i="1" s="1"/>
  <c r="LK82" i="1" s="1"/>
  <c r="JH82" i="1"/>
  <c r="KI82" i="1" s="1"/>
  <c r="LJ82" i="1" s="1"/>
  <c r="JF43" i="1"/>
  <c r="KG43" i="1" s="1"/>
  <c r="LH43" i="1" s="1"/>
  <c r="NK43" i="1" s="1"/>
  <c r="JA43" i="1"/>
  <c r="KB43" i="1" s="1"/>
  <c r="LC43" i="1" s="1"/>
  <c r="JQ43" i="1"/>
  <c r="KR43" i="1" s="1"/>
  <c r="JC43" i="1"/>
  <c r="KD43" i="1" s="1"/>
  <c r="LE43" i="1" s="1"/>
  <c r="JT43" i="1"/>
  <c r="KU43" i="1" s="1"/>
  <c r="JE43" i="1"/>
  <c r="KF43" i="1" s="1"/>
  <c r="LG43" i="1" s="1"/>
  <c r="JV43" i="1"/>
  <c r="KW43" i="1" s="1"/>
  <c r="JH43" i="1"/>
  <c r="KI43" i="1" s="1"/>
  <c r="LJ43" i="1" s="1"/>
  <c r="JX43" i="1"/>
  <c r="KY43" i="1" s="1"/>
  <c r="JD43" i="1"/>
  <c r="KE43" i="1" s="1"/>
  <c r="LF43" i="1" s="1"/>
  <c r="JG43" i="1"/>
  <c r="KH43" i="1" s="1"/>
  <c r="LI43" i="1" s="1"/>
  <c r="JI43" i="1"/>
  <c r="KJ43" i="1" s="1"/>
  <c r="LK43" i="1" s="1"/>
  <c r="JU43" i="1"/>
  <c r="KV43" i="1" s="1"/>
  <c r="JW43" i="1"/>
  <c r="KX43" i="1" s="1"/>
  <c r="JB43" i="1"/>
  <c r="KC43" i="1" s="1"/>
  <c r="LD43" i="1" s="1"/>
  <c r="JJ43" i="1"/>
  <c r="KK43" i="1" s="1"/>
  <c r="LL43" i="1" s="1"/>
  <c r="JP43" i="1"/>
  <c r="KQ43" i="1" s="1"/>
  <c r="JR43" i="1"/>
  <c r="KS43" i="1" s="1"/>
  <c r="JS43" i="1"/>
  <c r="KT43" i="1" s="1"/>
  <c r="JY43" i="1"/>
  <c r="KZ43" i="1" s="1"/>
  <c r="IZ43" i="1"/>
  <c r="KA43" i="1" s="1"/>
  <c r="JL43" i="1"/>
  <c r="KM43" i="1" s="1"/>
  <c r="LN43" i="1" s="1"/>
  <c r="JO43" i="1"/>
  <c r="KP43" i="1" s="1"/>
  <c r="JL58" i="1"/>
  <c r="KM58" i="1" s="1"/>
  <c r="LN58" i="1" s="1"/>
  <c r="JC58" i="1"/>
  <c r="KD58" i="1" s="1"/>
  <c r="LE58" i="1" s="1"/>
  <c r="JR58" i="1"/>
  <c r="KS58" i="1" s="1"/>
  <c r="LT58" i="1" s="1"/>
  <c r="JD58" i="1"/>
  <c r="KE58" i="1" s="1"/>
  <c r="LF58" i="1" s="1"/>
  <c r="JS58" i="1"/>
  <c r="KT58" i="1" s="1"/>
  <c r="LU58" i="1" s="1"/>
  <c r="JE58" i="1"/>
  <c r="KF58" i="1" s="1"/>
  <c r="LG58" i="1" s="1"/>
  <c r="JT58" i="1"/>
  <c r="KU58" i="1" s="1"/>
  <c r="LV58" i="1" s="1"/>
  <c r="JU58" i="1"/>
  <c r="KV58" i="1" s="1"/>
  <c r="LW58" i="1" s="1"/>
  <c r="JF58" i="1"/>
  <c r="KG58" i="1" s="1"/>
  <c r="LH58" i="1" s="1"/>
  <c r="JX58" i="1"/>
  <c r="KY58" i="1" s="1"/>
  <c r="LZ58" i="1" s="1"/>
  <c r="JV58" i="1"/>
  <c r="KW58" i="1" s="1"/>
  <c r="LX58" i="1" s="1"/>
  <c r="JW58" i="1"/>
  <c r="KX58" i="1" s="1"/>
  <c r="LY58" i="1" s="1"/>
  <c r="JA58" i="1"/>
  <c r="KB58" i="1" s="1"/>
  <c r="LC58" i="1" s="1"/>
  <c r="JY58" i="1"/>
  <c r="KZ58" i="1" s="1"/>
  <c r="MA58" i="1" s="1"/>
  <c r="JG58" i="1"/>
  <c r="KH58" i="1" s="1"/>
  <c r="LI58" i="1" s="1"/>
  <c r="JH58" i="1"/>
  <c r="KI58" i="1" s="1"/>
  <c r="LJ58" i="1" s="1"/>
  <c r="JO58" i="1"/>
  <c r="KP58" i="1" s="1"/>
  <c r="LQ58" i="1" s="1"/>
  <c r="JP58" i="1"/>
  <c r="KQ58" i="1" s="1"/>
  <c r="LR58" i="1" s="1"/>
  <c r="JQ58" i="1"/>
  <c r="KR58" i="1" s="1"/>
  <c r="LS58" i="1" s="1"/>
  <c r="JB58" i="1"/>
  <c r="KC58" i="1" s="1"/>
  <c r="LD58" i="1" s="1"/>
  <c r="JI58" i="1"/>
  <c r="KJ58" i="1" s="1"/>
  <c r="LK58" i="1" s="1"/>
  <c r="JJ58" i="1"/>
  <c r="KK58" i="1" s="1"/>
  <c r="LL58" i="1" s="1"/>
  <c r="IZ58" i="1"/>
  <c r="KA58" i="1" s="1"/>
  <c r="LB58" i="1" s="1"/>
  <c r="JM58" i="1"/>
  <c r="KN58" i="1" s="1"/>
  <c r="LO58" i="1" s="1"/>
  <c r="JN58" i="1"/>
  <c r="KO58" i="1" s="1"/>
  <c r="LP58" i="1" s="1"/>
  <c r="JM42" i="1"/>
  <c r="KN42" i="1" s="1"/>
  <c r="LO42" i="1" s="1"/>
  <c r="NR42" i="1" s="1"/>
  <c r="JN42" i="1"/>
  <c r="KO42" i="1" s="1"/>
  <c r="JO42" i="1"/>
  <c r="KP42" i="1" s="1"/>
  <c r="JA42" i="1"/>
  <c r="KB42" i="1" s="1"/>
  <c r="LC42" i="1" s="1"/>
  <c r="JQ42" i="1"/>
  <c r="KR42" i="1" s="1"/>
  <c r="JC42" i="1"/>
  <c r="KD42" i="1" s="1"/>
  <c r="LE42" i="1" s="1"/>
  <c r="JS42" i="1"/>
  <c r="KT42" i="1" s="1"/>
  <c r="JJ42" i="1"/>
  <c r="KK42" i="1" s="1"/>
  <c r="LL42" i="1" s="1"/>
  <c r="JL42" i="1"/>
  <c r="KM42" i="1" s="1"/>
  <c r="LN42" i="1" s="1"/>
  <c r="JG42" i="1"/>
  <c r="KH42" i="1" s="1"/>
  <c r="LI42" i="1" s="1"/>
  <c r="JH42" i="1"/>
  <c r="KI42" i="1" s="1"/>
  <c r="LJ42" i="1" s="1"/>
  <c r="JB42" i="1"/>
  <c r="KC42" i="1" s="1"/>
  <c r="LD42" i="1" s="1"/>
  <c r="JF42" i="1"/>
  <c r="KG42" i="1" s="1"/>
  <c r="LH42" i="1" s="1"/>
  <c r="JD42" i="1"/>
  <c r="KE42" i="1" s="1"/>
  <c r="LF42" i="1" s="1"/>
  <c r="JE42" i="1"/>
  <c r="KF42" i="1" s="1"/>
  <c r="LG42" i="1" s="1"/>
  <c r="JI42" i="1"/>
  <c r="KJ42" i="1" s="1"/>
  <c r="LK42" i="1" s="1"/>
  <c r="JR42" i="1"/>
  <c r="KS42" i="1" s="1"/>
  <c r="IZ42" i="1"/>
  <c r="KA42" i="1" s="1"/>
  <c r="JT42" i="1"/>
  <c r="KU42" i="1" s="1"/>
  <c r="JP42" i="1"/>
  <c r="KQ42" i="1" s="1"/>
  <c r="JU42" i="1"/>
  <c r="KV42" i="1" s="1"/>
  <c r="JV42" i="1"/>
  <c r="KW42" i="1" s="1"/>
  <c r="JW42" i="1"/>
  <c r="KX42" i="1" s="1"/>
  <c r="JX42" i="1"/>
  <c r="KY42" i="1" s="1"/>
  <c r="JY42" i="1"/>
  <c r="KZ42" i="1" s="1"/>
  <c r="JC10" i="1"/>
  <c r="KD10" i="1" s="1"/>
  <c r="LE10" i="1" s="1"/>
  <c r="NH10" i="1" s="1"/>
  <c r="JE10" i="1"/>
  <c r="KF10" i="1" s="1"/>
  <c r="LG10" i="1" s="1"/>
  <c r="JS10" i="1"/>
  <c r="KT10" i="1" s="1"/>
  <c r="JF10" i="1"/>
  <c r="KG10" i="1" s="1"/>
  <c r="LH10" i="1" s="1"/>
  <c r="JG10" i="1"/>
  <c r="KH10" i="1" s="1"/>
  <c r="LI10" i="1" s="1"/>
  <c r="JU10" i="1"/>
  <c r="KV10" i="1" s="1"/>
  <c r="JN10" i="1"/>
  <c r="KO10" i="1" s="1"/>
  <c r="JO10" i="1"/>
  <c r="KP10" i="1" s="1"/>
  <c r="JP10" i="1"/>
  <c r="KQ10" i="1" s="1"/>
  <c r="JR10" i="1"/>
  <c r="KS10" i="1" s="1"/>
  <c r="JH10" i="1"/>
  <c r="KI10" i="1" s="1"/>
  <c r="LJ10" i="1" s="1"/>
  <c r="JI10" i="1"/>
  <c r="KJ10" i="1" s="1"/>
  <c r="LK10" i="1" s="1"/>
  <c r="JJ10" i="1"/>
  <c r="KK10" i="1" s="1"/>
  <c r="LL10" i="1" s="1"/>
  <c r="JA10" i="1"/>
  <c r="KB10" i="1" s="1"/>
  <c r="LC10" i="1" s="1"/>
  <c r="JB10" i="1"/>
  <c r="KC10" i="1" s="1"/>
  <c r="LD10" i="1" s="1"/>
  <c r="JW10" i="1"/>
  <c r="KX10" i="1" s="1"/>
  <c r="JX10" i="1"/>
  <c r="KY10" i="1" s="1"/>
  <c r="JD10" i="1"/>
  <c r="KE10" i="1" s="1"/>
  <c r="LF10" i="1" s="1"/>
  <c r="IZ10" i="1"/>
  <c r="KA10" i="1" s="1"/>
  <c r="JK10" i="1"/>
  <c r="KL10" i="1" s="1"/>
  <c r="LM10" i="1" s="1"/>
  <c r="JM10" i="1"/>
  <c r="KN10" i="1" s="1"/>
  <c r="LO10" i="1" s="1"/>
  <c r="JQ10" i="1"/>
  <c r="KR10" i="1" s="1"/>
  <c r="JV10" i="1"/>
  <c r="KW10" i="1" s="1"/>
  <c r="JL10" i="1"/>
  <c r="KM10" i="1" s="1"/>
  <c r="LN10" i="1" s="1"/>
  <c r="JY10" i="1"/>
  <c r="KZ10" i="1" s="1"/>
  <c r="JK33" i="1"/>
  <c r="KL33" i="1" s="1"/>
  <c r="LM33" i="1" s="1"/>
  <c r="JY33" i="1"/>
  <c r="KZ33" i="1" s="1"/>
  <c r="JH33" i="1"/>
  <c r="KI33" i="1" s="1"/>
  <c r="LJ33" i="1" s="1"/>
  <c r="JW33" i="1"/>
  <c r="KX33" i="1" s="1"/>
  <c r="JI33" i="1"/>
  <c r="KJ33" i="1" s="1"/>
  <c r="LK33" i="1" s="1"/>
  <c r="JX33" i="1"/>
  <c r="KY33" i="1" s="1"/>
  <c r="JJ33" i="1"/>
  <c r="KK33" i="1" s="1"/>
  <c r="LL33" i="1" s="1"/>
  <c r="JM33" i="1"/>
  <c r="KN33" i="1" s="1"/>
  <c r="LO33" i="1" s="1"/>
  <c r="JB33" i="1"/>
  <c r="KC33" i="1" s="1"/>
  <c r="LD33" i="1" s="1"/>
  <c r="JU33" i="1"/>
  <c r="KV33" i="1" s="1"/>
  <c r="JC33" i="1"/>
  <c r="KD33" i="1" s="1"/>
  <c r="LE33" i="1" s="1"/>
  <c r="JV33" i="1"/>
  <c r="KW33" i="1" s="1"/>
  <c r="JD33" i="1"/>
  <c r="KE33" i="1" s="1"/>
  <c r="LF33" i="1" s="1"/>
  <c r="JR33" i="1"/>
  <c r="KS33" i="1" s="1"/>
  <c r="JS33" i="1"/>
  <c r="KT33" i="1" s="1"/>
  <c r="JN33" i="1"/>
  <c r="KO33" i="1" s="1"/>
  <c r="JO33" i="1"/>
  <c r="KP33" i="1" s="1"/>
  <c r="JT33" i="1"/>
  <c r="KU33" i="1" s="1"/>
  <c r="JA33" i="1"/>
  <c r="KB33" i="1" s="1"/>
  <c r="LC33" i="1" s="1"/>
  <c r="JF33" i="1"/>
  <c r="KG33" i="1" s="1"/>
  <c r="LH33" i="1" s="1"/>
  <c r="JG33" i="1"/>
  <c r="KH33" i="1" s="1"/>
  <c r="LI33" i="1" s="1"/>
  <c r="IZ33" i="1"/>
  <c r="KA33" i="1" s="1"/>
  <c r="JL33" i="1"/>
  <c r="KM33" i="1" s="1"/>
  <c r="LN33" i="1" s="1"/>
  <c r="JP33" i="1"/>
  <c r="KQ33" i="1" s="1"/>
  <c r="JQ33" i="1"/>
  <c r="KR33" i="1" s="1"/>
  <c r="JE33" i="1"/>
  <c r="KF33" i="1" s="1"/>
  <c r="LG33" i="1" s="1"/>
  <c r="JA74" i="1"/>
  <c r="KB74" i="1" s="1"/>
  <c r="LC74" i="1" s="1"/>
  <c r="JR74" i="1"/>
  <c r="KS74" i="1" s="1"/>
  <c r="LT74" i="1" s="1"/>
  <c r="JC74" i="1"/>
  <c r="KD74" i="1" s="1"/>
  <c r="LE74" i="1" s="1"/>
  <c r="JT74" i="1"/>
  <c r="KU74" i="1" s="1"/>
  <c r="LV74" i="1" s="1"/>
  <c r="JS74" i="1"/>
  <c r="KT74" i="1" s="1"/>
  <c r="LU74" i="1" s="1"/>
  <c r="JP74" i="1"/>
  <c r="KQ74" i="1" s="1"/>
  <c r="LR74" i="1" s="1"/>
  <c r="JQ74" i="1"/>
  <c r="KR74" i="1" s="1"/>
  <c r="LS74" i="1" s="1"/>
  <c r="JU74" i="1"/>
  <c r="KV74" i="1" s="1"/>
  <c r="LW74" i="1" s="1"/>
  <c r="JB74" i="1"/>
  <c r="KC74" i="1" s="1"/>
  <c r="LD74" i="1" s="1"/>
  <c r="JX74" i="1"/>
  <c r="KY74" i="1" s="1"/>
  <c r="LZ74" i="1" s="1"/>
  <c r="JD74" i="1"/>
  <c r="KE74" i="1" s="1"/>
  <c r="LF74" i="1" s="1"/>
  <c r="JY74" i="1"/>
  <c r="KZ74" i="1" s="1"/>
  <c r="MA74" i="1" s="1"/>
  <c r="JW74" i="1"/>
  <c r="KX74" i="1" s="1"/>
  <c r="LY74" i="1" s="1"/>
  <c r="JF74" i="1"/>
  <c r="KG74" i="1" s="1"/>
  <c r="LH74" i="1" s="1"/>
  <c r="JG74" i="1"/>
  <c r="KH74" i="1" s="1"/>
  <c r="LI74" i="1" s="1"/>
  <c r="JH74" i="1"/>
  <c r="KI74" i="1" s="1"/>
  <c r="LJ74" i="1" s="1"/>
  <c r="JI74" i="1"/>
  <c r="KJ74" i="1" s="1"/>
  <c r="LK74" i="1" s="1"/>
  <c r="JJ74" i="1"/>
  <c r="KK74" i="1" s="1"/>
  <c r="LL74" i="1" s="1"/>
  <c r="IZ74" i="1"/>
  <c r="KA74" i="1" s="1"/>
  <c r="LB74" i="1" s="1"/>
  <c r="JK74" i="1"/>
  <c r="KL74" i="1" s="1"/>
  <c r="LM74" i="1" s="1"/>
  <c r="JM74" i="1"/>
  <c r="KN74" i="1" s="1"/>
  <c r="LO74" i="1" s="1"/>
  <c r="JH46" i="1"/>
  <c r="KI46" i="1" s="1"/>
  <c r="LJ46" i="1" s="1"/>
  <c r="JV46" i="1"/>
  <c r="KW46" i="1" s="1"/>
  <c r="JA46" i="1"/>
  <c r="KB46" i="1" s="1"/>
  <c r="LC46" i="1" s="1"/>
  <c r="JP46" i="1"/>
  <c r="KQ46" i="1" s="1"/>
  <c r="JC46" i="1"/>
  <c r="KD46" i="1" s="1"/>
  <c r="LE46" i="1" s="1"/>
  <c r="JR46" i="1"/>
  <c r="KS46" i="1" s="1"/>
  <c r="JE46" i="1"/>
  <c r="KF46" i="1" s="1"/>
  <c r="LG46" i="1" s="1"/>
  <c r="JT46" i="1"/>
  <c r="KU46" i="1" s="1"/>
  <c r="JD46" i="1"/>
  <c r="KE46" i="1" s="1"/>
  <c r="LF46" i="1" s="1"/>
  <c r="JX46" i="1"/>
  <c r="KY46" i="1" s="1"/>
  <c r="JF46" i="1"/>
  <c r="KG46" i="1" s="1"/>
  <c r="LH46" i="1" s="1"/>
  <c r="JG46" i="1"/>
  <c r="KH46" i="1" s="1"/>
  <c r="LI46" i="1" s="1"/>
  <c r="JS46" i="1"/>
  <c r="KT46" i="1" s="1"/>
  <c r="JU46" i="1"/>
  <c r="KV46" i="1" s="1"/>
  <c r="JN46" i="1"/>
  <c r="KO46" i="1" s="1"/>
  <c r="JO46" i="1"/>
  <c r="KP46" i="1" s="1"/>
  <c r="JL46" i="1"/>
  <c r="KM46" i="1" s="1"/>
  <c r="LN46" i="1" s="1"/>
  <c r="JM46" i="1"/>
  <c r="KN46" i="1" s="1"/>
  <c r="LO46" i="1" s="1"/>
  <c r="JQ46" i="1"/>
  <c r="KR46" i="1" s="1"/>
  <c r="JB46" i="1"/>
  <c r="KC46" i="1" s="1"/>
  <c r="LD46" i="1" s="1"/>
  <c r="IZ46" i="1"/>
  <c r="KA46" i="1" s="1"/>
  <c r="JI46" i="1"/>
  <c r="KJ46" i="1" s="1"/>
  <c r="LK46" i="1" s="1"/>
  <c r="JJ46" i="1"/>
  <c r="KK46" i="1" s="1"/>
  <c r="LL46" i="1" s="1"/>
  <c r="JW46" i="1"/>
  <c r="KX46" i="1" s="1"/>
  <c r="JG68" i="1"/>
  <c r="KH68" i="1" s="1"/>
  <c r="LI68" i="1" s="1"/>
  <c r="JV68" i="1"/>
  <c r="KW68" i="1" s="1"/>
  <c r="LX68" i="1" s="1"/>
  <c r="JH68" i="1"/>
  <c r="KI68" i="1" s="1"/>
  <c r="LJ68" i="1" s="1"/>
  <c r="JW68" i="1"/>
  <c r="KX68" i="1" s="1"/>
  <c r="LY68" i="1" s="1"/>
  <c r="JI68" i="1"/>
  <c r="KJ68" i="1" s="1"/>
  <c r="LK68" i="1" s="1"/>
  <c r="JX68" i="1"/>
  <c r="KY68" i="1" s="1"/>
  <c r="LZ68" i="1" s="1"/>
  <c r="JD68" i="1"/>
  <c r="KE68" i="1" s="1"/>
  <c r="LF68" i="1" s="1"/>
  <c r="JE68" i="1"/>
  <c r="KF68" i="1" s="1"/>
  <c r="LG68" i="1" s="1"/>
  <c r="JJ68" i="1"/>
  <c r="KK68" i="1" s="1"/>
  <c r="LL68" i="1" s="1"/>
  <c r="JL68" i="1"/>
  <c r="KM68" i="1" s="1"/>
  <c r="LN68" i="1" s="1"/>
  <c r="JO68" i="1"/>
  <c r="KP68" i="1" s="1"/>
  <c r="LQ68" i="1" s="1"/>
  <c r="JQ68" i="1"/>
  <c r="KR68" i="1" s="1"/>
  <c r="LS68" i="1" s="1"/>
  <c r="JR68" i="1"/>
  <c r="KS68" i="1" s="1"/>
  <c r="LT68" i="1" s="1"/>
  <c r="JS68" i="1"/>
  <c r="KT68" i="1" s="1"/>
  <c r="LU68" i="1" s="1"/>
  <c r="JU68" i="1"/>
  <c r="KV68" i="1" s="1"/>
  <c r="LW68" i="1" s="1"/>
  <c r="JY68" i="1"/>
  <c r="KZ68" i="1" s="1"/>
  <c r="MA68" i="1" s="1"/>
  <c r="IZ68" i="1"/>
  <c r="KA68" i="1" s="1"/>
  <c r="LB68" i="1" s="1"/>
  <c r="JM68" i="1"/>
  <c r="KN68" i="1" s="1"/>
  <c r="LO68" i="1" s="1"/>
  <c r="JA68" i="1"/>
  <c r="KB68" i="1" s="1"/>
  <c r="LC68" i="1" s="1"/>
  <c r="JB68" i="1"/>
  <c r="KC68" i="1" s="1"/>
  <c r="LD68" i="1" s="1"/>
  <c r="JC68" i="1"/>
  <c r="KD68" i="1" s="1"/>
  <c r="LE68" i="1" s="1"/>
  <c r="JT68" i="1"/>
  <c r="KU68" i="1" s="1"/>
  <c r="LV68" i="1" s="1"/>
  <c r="JM48" i="1"/>
  <c r="KN48" i="1" s="1"/>
  <c r="LO48" i="1" s="1"/>
  <c r="NR48" i="1" s="1"/>
  <c r="JN48" i="1"/>
  <c r="KO48" i="1" s="1"/>
  <c r="JJ48" i="1"/>
  <c r="KK48" i="1" s="1"/>
  <c r="LL48" i="1" s="1"/>
  <c r="JL48" i="1"/>
  <c r="KM48" i="1" s="1"/>
  <c r="LN48" i="1" s="1"/>
  <c r="JQ48" i="1"/>
  <c r="KR48" i="1" s="1"/>
  <c r="JI48" i="1"/>
  <c r="KJ48" i="1" s="1"/>
  <c r="LK48" i="1" s="1"/>
  <c r="JP48" i="1"/>
  <c r="KQ48" i="1" s="1"/>
  <c r="JF48" i="1"/>
  <c r="KG48" i="1" s="1"/>
  <c r="LH48" i="1" s="1"/>
  <c r="JG48" i="1"/>
  <c r="KH48" i="1" s="1"/>
  <c r="LI48" i="1" s="1"/>
  <c r="JX48" i="1"/>
  <c r="KY48" i="1" s="1"/>
  <c r="JY48" i="1"/>
  <c r="KZ48" i="1" s="1"/>
  <c r="JC48" i="1"/>
  <c r="KD48" i="1" s="1"/>
  <c r="LE48" i="1" s="1"/>
  <c r="JB48" i="1"/>
  <c r="KC48" i="1" s="1"/>
  <c r="LD48" i="1" s="1"/>
  <c r="JD48" i="1"/>
  <c r="KE48" i="1" s="1"/>
  <c r="LF48" i="1" s="1"/>
  <c r="JE48" i="1"/>
  <c r="KF48" i="1" s="1"/>
  <c r="LG48" i="1" s="1"/>
  <c r="JR48" i="1"/>
  <c r="KS48" i="1" s="1"/>
  <c r="JS48" i="1"/>
  <c r="KT48" i="1" s="1"/>
  <c r="JT48" i="1"/>
  <c r="KU48" i="1" s="1"/>
  <c r="JU48" i="1"/>
  <c r="KV48" i="1" s="1"/>
  <c r="JV48" i="1"/>
  <c r="KW48" i="1" s="1"/>
  <c r="IZ48" i="1"/>
  <c r="KA48" i="1" s="1"/>
  <c r="JH48" i="1"/>
  <c r="KI48" i="1" s="1"/>
  <c r="LJ48" i="1" s="1"/>
  <c r="JW48" i="1"/>
  <c r="KX48" i="1" s="1"/>
  <c r="JG53" i="1"/>
  <c r="KH53" i="1" s="1"/>
  <c r="LI53" i="1" s="1"/>
  <c r="JU53" i="1"/>
  <c r="KV53" i="1" s="1"/>
  <c r="JA53" i="1"/>
  <c r="KB53" i="1" s="1"/>
  <c r="LC53" i="1" s="1"/>
  <c r="JP53" i="1"/>
  <c r="KQ53" i="1" s="1"/>
  <c r="JC53" i="1"/>
  <c r="KD53" i="1" s="1"/>
  <c r="LE53" i="1" s="1"/>
  <c r="JR53" i="1"/>
  <c r="KS53" i="1" s="1"/>
  <c r="JE53" i="1"/>
  <c r="KF53" i="1" s="1"/>
  <c r="LG53" i="1" s="1"/>
  <c r="JW53" i="1"/>
  <c r="KX53" i="1" s="1"/>
  <c r="JF53" i="1"/>
  <c r="KG53" i="1" s="1"/>
  <c r="LH53" i="1" s="1"/>
  <c r="JX53" i="1"/>
  <c r="KY53" i="1" s="1"/>
  <c r="JH53" i="1"/>
  <c r="KI53" i="1" s="1"/>
  <c r="LJ53" i="1" s="1"/>
  <c r="JJ53" i="1"/>
  <c r="KK53" i="1" s="1"/>
  <c r="LL53" i="1" s="1"/>
  <c r="JM53" i="1"/>
  <c r="KN53" i="1" s="1"/>
  <c r="LO53" i="1" s="1"/>
  <c r="JL53" i="1"/>
  <c r="KM53" i="1" s="1"/>
  <c r="LN53" i="1" s="1"/>
  <c r="JN53" i="1"/>
  <c r="KO53" i="1" s="1"/>
  <c r="JQ53" i="1"/>
  <c r="KR53" i="1" s="1"/>
  <c r="JS53" i="1"/>
  <c r="KT53" i="1" s="1"/>
  <c r="JB53" i="1"/>
  <c r="KC53" i="1" s="1"/>
  <c r="LD53" i="1" s="1"/>
  <c r="JD53" i="1"/>
  <c r="KE53" i="1" s="1"/>
  <c r="LF53" i="1" s="1"/>
  <c r="JI53" i="1"/>
  <c r="KJ53" i="1" s="1"/>
  <c r="LK53" i="1" s="1"/>
  <c r="JT53" i="1"/>
  <c r="KU53" i="1" s="1"/>
  <c r="JV53" i="1"/>
  <c r="KW53" i="1" s="1"/>
  <c r="IZ53" i="1"/>
  <c r="KA53" i="1" s="1"/>
  <c r="JO53" i="1"/>
  <c r="KP53" i="1" s="1"/>
  <c r="JA72" i="1"/>
  <c r="KB72" i="1" s="1"/>
  <c r="LC72" i="1" s="1"/>
  <c r="JU72" i="1"/>
  <c r="KV72" i="1" s="1"/>
  <c r="LW72" i="1" s="1"/>
  <c r="JM73" i="1"/>
  <c r="KN73" i="1" s="1"/>
  <c r="LO73" i="1" s="1"/>
  <c r="NR73" i="1" s="1"/>
  <c r="JA73" i="1"/>
  <c r="KB73" i="1" s="1"/>
  <c r="LC73" i="1" s="1"/>
  <c r="JV73" i="1"/>
  <c r="KW73" i="1" s="1"/>
  <c r="LX73" i="1" s="1"/>
  <c r="JL47" i="1"/>
  <c r="KM47" i="1" s="1"/>
  <c r="LN47" i="1" s="1"/>
  <c r="NQ47" i="1" s="1"/>
  <c r="JV47" i="1"/>
  <c r="KW47" i="1" s="1"/>
  <c r="JO74" i="1"/>
  <c r="KP74" i="1" s="1"/>
  <c r="LQ74" i="1" s="1"/>
  <c r="NT74" i="1" s="1"/>
  <c r="JV74" i="1"/>
  <c r="KW74" i="1" s="1"/>
  <c r="LX74" i="1" s="1"/>
  <c r="JE55" i="1"/>
  <c r="KF55" i="1" s="1"/>
  <c r="LG55" i="1" s="1"/>
  <c r="NJ55" i="1" s="1"/>
  <c r="JV55" i="1"/>
  <c r="KW55" i="1" s="1"/>
  <c r="LX55" i="1" s="1"/>
  <c r="JF21" i="1"/>
  <c r="KG21" i="1" s="1"/>
  <c r="LH21" i="1" s="1"/>
  <c r="NK21" i="1" s="1"/>
  <c r="JM14" i="1"/>
  <c r="KN14" i="1" s="1"/>
  <c r="LO14" i="1" s="1"/>
  <c r="NR14" i="1" s="1"/>
  <c r="JL74" i="1"/>
  <c r="KM74" i="1" s="1"/>
  <c r="LN74" i="1" s="1"/>
  <c r="NQ74" i="1" s="1"/>
  <c r="JE74" i="1"/>
  <c r="KF74" i="1" s="1"/>
  <c r="LG74" i="1" s="1"/>
  <c r="NJ74" i="1" s="1"/>
  <c r="JF67" i="1"/>
  <c r="KG67" i="1" s="1"/>
  <c r="LH67" i="1" s="1"/>
  <c r="NK67" i="1" s="1"/>
  <c r="JM43" i="1"/>
  <c r="KN43" i="1" s="1"/>
  <c r="LO43" i="1" s="1"/>
  <c r="NR43" i="1" s="1"/>
  <c r="JL73" i="1"/>
  <c r="KM73" i="1" s="1"/>
  <c r="LN73" i="1" s="1"/>
  <c r="NQ73" i="1" s="1"/>
  <c r="JA48" i="1"/>
  <c r="KB48" i="1" s="1"/>
  <c r="LC48" i="1" s="1"/>
  <c r="NF48" i="1" s="1"/>
  <c r="JO48" i="1"/>
  <c r="KP48" i="1" s="1"/>
  <c r="JM45" i="1"/>
  <c r="KN45" i="1" s="1"/>
  <c r="LO45" i="1" s="1"/>
  <c r="NR45" i="1" s="1"/>
  <c r="JP41" i="1"/>
  <c r="KQ41" i="1" s="1"/>
  <c r="JM41" i="1"/>
  <c r="KN41" i="1" s="1"/>
  <c r="LO41" i="1" s="1"/>
  <c r="NR41" i="1" s="1"/>
  <c r="JL76" i="1"/>
  <c r="KM76" i="1" s="1"/>
  <c r="LN76" i="1" s="1"/>
  <c r="NQ76" i="1" s="1"/>
  <c r="JW76" i="1"/>
  <c r="KX76" i="1" s="1"/>
  <c r="LY76" i="1" s="1"/>
  <c r="OB76" i="1" s="1"/>
  <c r="JM76" i="1"/>
  <c r="KN76" i="1" s="1"/>
  <c r="LO76" i="1" s="1"/>
  <c r="NR76" i="1" s="1"/>
  <c r="JF68" i="1"/>
  <c r="KG68" i="1" s="1"/>
  <c r="LH68" i="1" s="1"/>
  <c r="NK68" i="1" s="1"/>
  <c r="JP68" i="1"/>
  <c r="KQ68" i="1" s="1"/>
  <c r="LR68" i="1" s="1"/>
  <c r="NU68" i="1" s="1"/>
  <c r="JL75" i="1"/>
  <c r="KM75" i="1" s="1"/>
  <c r="LN75" i="1" s="1"/>
  <c r="NQ75" i="1" s="1"/>
  <c r="JW77" i="1"/>
  <c r="KX77" i="1" s="1"/>
  <c r="LY77" i="1" s="1"/>
  <c r="OB77" i="1" s="1"/>
  <c r="JM77" i="1"/>
  <c r="KN77" i="1" s="1"/>
  <c r="LO77" i="1" s="1"/>
  <c r="NR77" i="1" s="1"/>
  <c r="JL77" i="1"/>
  <c r="KM77" i="1" s="1"/>
  <c r="LN77" i="1" s="1"/>
  <c r="NQ77" i="1" s="1"/>
  <c r="JL72" i="1"/>
  <c r="KM72" i="1" s="1"/>
  <c r="LN72" i="1" s="1"/>
  <c r="NQ72" i="1" s="1"/>
  <c r="JM72" i="1"/>
  <c r="KN72" i="1" s="1"/>
  <c r="LO72" i="1" s="1"/>
  <c r="NR72" i="1" s="1"/>
  <c r="JM71" i="1"/>
  <c r="KN71" i="1" s="1"/>
  <c r="LO71" i="1" s="1"/>
  <c r="NR71" i="1" s="1"/>
  <c r="JE71" i="1"/>
  <c r="KF71" i="1" s="1"/>
  <c r="LG71" i="1" s="1"/>
  <c r="NJ71" i="1" s="1"/>
  <c r="JA71" i="1"/>
  <c r="KB71" i="1" s="1"/>
  <c r="LC71" i="1" s="1"/>
  <c r="NF71" i="1" s="1"/>
  <c r="JW71" i="1"/>
  <c r="KX71" i="1" s="1"/>
  <c r="LY71" i="1" s="1"/>
  <c r="OB71" i="1" s="1"/>
  <c r="JL71" i="1"/>
  <c r="KM71" i="1" s="1"/>
  <c r="LN71" i="1" s="1"/>
  <c r="NQ71" i="1" s="1"/>
  <c r="JP27" i="1"/>
  <c r="KQ27" i="1" s="1"/>
  <c r="JF27" i="1"/>
  <c r="KG27" i="1" s="1"/>
  <c r="LH27" i="1" s="1"/>
  <c r="NK27" i="1" s="1"/>
  <c r="JM21" i="1" l="1"/>
  <c r="KN21" i="1" s="1"/>
  <c r="LO21" i="1" s="1"/>
  <c r="IX16" i="1"/>
  <c r="MI16" i="1"/>
  <c r="QO16" i="1" s="1"/>
  <c r="JE29" i="1"/>
  <c r="KF29" i="1" s="1"/>
  <c r="LG29" i="1" s="1"/>
  <c r="JE23" i="1"/>
  <c r="KF23" i="1" s="1"/>
  <c r="LG23" i="1" s="1"/>
  <c r="MM24" i="1"/>
  <c r="QS24" i="1" s="1"/>
  <c r="MI24" i="1"/>
  <c r="QO24" i="1" s="1"/>
  <c r="NO53" i="1"/>
  <c r="NK48" i="1"/>
  <c r="NN68" i="1"/>
  <c r="NF46" i="1"/>
  <c r="OD74" i="1"/>
  <c r="NH33" i="1"/>
  <c r="NM10" i="1"/>
  <c r="NL42" i="1"/>
  <c r="NN58" i="1"/>
  <c r="NZ58" i="1"/>
  <c r="NJ43" i="1"/>
  <c r="OA82" i="1"/>
  <c r="NO82" i="1"/>
  <c r="NM50" i="1"/>
  <c r="NH52" i="1"/>
  <c r="NM53" i="1"/>
  <c r="NM32" i="1"/>
  <c r="NK38" i="1"/>
  <c r="NM39" i="1"/>
  <c r="NH69" i="1"/>
  <c r="OA65" i="1"/>
  <c r="NV57" i="1"/>
  <c r="NX64" i="1"/>
  <c r="NG34" i="1"/>
  <c r="NI20" i="1"/>
  <c r="NW75" i="1"/>
  <c r="NL56" i="1"/>
  <c r="NN60" i="1"/>
  <c r="NI70" i="1"/>
  <c r="OC59" i="1"/>
  <c r="NL19" i="1"/>
  <c r="NO17" i="1"/>
  <c r="OC76" i="1"/>
  <c r="NL73" i="1"/>
  <c r="NO66" i="1"/>
  <c r="NJ81" i="1"/>
  <c r="NR36" i="1"/>
  <c r="NY72" i="1"/>
  <c r="NG62" i="1"/>
  <c r="NJ40" i="1"/>
  <c r="NX83" i="1"/>
  <c r="NF13" i="1"/>
  <c r="NF37" i="1"/>
  <c r="NI49" i="1"/>
  <c r="NI22" i="1"/>
  <c r="NK23" i="1"/>
  <c r="NQ80" i="1"/>
  <c r="NQ70" i="1"/>
  <c r="NQ41" i="1"/>
  <c r="NL29" i="1"/>
  <c r="NP76" i="1"/>
  <c r="NY73" i="1"/>
  <c r="NK55" i="1"/>
  <c r="NG66" i="1"/>
  <c r="NI36" i="1"/>
  <c r="NI83" i="1"/>
  <c r="NK69" i="1"/>
  <c r="NR65" i="1"/>
  <c r="NY57" i="1"/>
  <c r="NJ77" i="1"/>
  <c r="NO64" i="1"/>
  <c r="NN28" i="1"/>
  <c r="NR20" i="1"/>
  <c r="NZ67" i="1"/>
  <c r="NM71" i="1"/>
  <c r="OA75" i="1"/>
  <c r="NG15" i="1"/>
  <c r="NF60" i="1"/>
  <c r="NH61" i="1"/>
  <c r="NS80" i="1"/>
  <c r="NR59" i="1"/>
  <c r="NM19" i="1"/>
  <c r="OA79" i="1"/>
  <c r="NG17" i="1"/>
  <c r="NT76" i="1"/>
  <c r="NZ73" i="1"/>
  <c r="OC55" i="1"/>
  <c r="NH66" i="1"/>
  <c r="OD81" i="1"/>
  <c r="NK72" i="1"/>
  <c r="NU62" i="1"/>
  <c r="NR40" i="1"/>
  <c r="NG26" i="1"/>
  <c r="OC83" i="1"/>
  <c r="OC63" i="1"/>
  <c r="NO13" i="1"/>
  <c r="NF54" i="1"/>
  <c r="NH49" i="1"/>
  <c r="NG22" i="1"/>
  <c r="NJ80" i="1"/>
  <c r="OA70" i="1"/>
  <c r="NF59" i="1"/>
  <c r="NF78" i="1"/>
  <c r="NM41" i="1"/>
  <c r="OC79" i="1"/>
  <c r="NH29" i="1"/>
  <c r="NH76" i="1"/>
  <c r="NT73" i="1"/>
  <c r="NP30" i="1"/>
  <c r="NG30" i="1"/>
  <c r="NN66" i="1"/>
  <c r="NF81" i="1"/>
  <c r="NM81" i="1"/>
  <c r="NG36" i="1"/>
  <c r="NX72" i="1"/>
  <c r="NN51" i="1"/>
  <c r="NN62" i="1"/>
  <c r="NY62" i="1"/>
  <c r="NQ40" i="1"/>
  <c r="NF26" i="1"/>
  <c r="NP26" i="1"/>
  <c r="NW83" i="1"/>
  <c r="OA63" i="1"/>
  <c r="NR63" i="1"/>
  <c r="NR47" i="1"/>
  <c r="NQ37" i="1"/>
  <c r="NH54" i="1"/>
  <c r="NP27" i="1"/>
  <c r="NH12" i="1"/>
  <c r="NM45" i="1"/>
  <c r="NJ41" i="1"/>
  <c r="NR68" i="1"/>
  <c r="OC68" i="1"/>
  <c r="OB74" i="1"/>
  <c r="NQ10" i="1"/>
  <c r="NN10" i="1"/>
  <c r="NO58" i="1"/>
  <c r="NK58" i="1"/>
  <c r="NP82" i="1"/>
  <c r="NO50" i="1"/>
  <c r="NM52" i="1"/>
  <c r="NH45" i="1"/>
  <c r="NQ65" i="1"/>
  <c r="NN64" i="1"/>
  <c r="NK71" i="1"/>
  <c r="NW60" i="1"/>
  <c r="NY58" i="1"/>
  <c r="NR82" i="1"/>
  <c r="NK50" i="1"/>
  <c r="NH41" i="1"/>
  <c r="NP79" i="1"/>
  <c r="NF29" i="1"/>
  <c r="NN76" i="1"/>
  <c r="NW73" i="1"/>
  <c r="NJ30" i="1"/>
  <c r="NV66" i="1"/>
  <c r="NS81" i="1"/>
  <c r="NI51" i="1"/>
  <c r="NF62" i="1"/>
  <c r="NT83" i="1"/>
  <c r="NX63" i="1"/>
  <c r="NO37" i="1"/>
  <c r="NY54" i="1"/>
  <c r="NL22" i="1"/>
  <c r="NK12" i="1"/>
  <c r="NH70" i="1"/>
  <c r="NU57" i="1"/>
  <c r="NR10" i="1"/>
  <c r="NJ58" i="1"/>
  <c r="NV82" i="1"/>
  <c r="NJ52" i="1"/>
  <c r="NG29" i="1"/>
  <c r="NV73" i="1"/>
  <c r="NX81" i="1"/>
  <c r="NH51" i="1"/>
  <c r="NO40" i="1"/>
  <c r="NG83" i="1"/>
  <c r="NO27" i="1"/>
  <c r="NR49" i="1"/>
  <c r="NG12" i="1"/>
  <c r="NO80" i="1"/>
  <c r="OC78" i="1"/>
  <c r="NR69" i="1"/>
  <c r="NG35" i="1"/>
  <c r="NF57" i="1"/>
  <c r="NJ34" i="1"/>
  <c r="NY67" i="1"/>
  <c r="NG71" i="1"/>
  <c r="OB56" i="1"/>
  <c r="NR31" i="1"/>
  <c r="OA61" i="1"/>
  <c r="NF32" i="1"/>
  <c r="NF38" i="1"/>
  <c r="NR18" i="1"/>
  <c r="NP10" i="1"/>
  <c r="NX58" i="1"/>
  <c r="NI52" i="1"/>
  <c r="NW81" i="1"/>
  <c r="NN37" i="1"/>
  <c r="OC80" i="1"/>
  <c r="NG65" i="1"/>
  <c r="NL64" i="1"/>
  <c r="NF34" i="1"/>
  <c r="OB67" i="1"/>
  <c r="NZ71" i="1"/>
  <c r="OA56" i="1"/>
  <c r="NO44" i="1"/>
  <c r="NI21" i="1"/>
  <c r="NK61" i="1"/>
  <c r="NL32" i="1"/>
  <c r="NU58" i="1"/>
  <c r="NI58" i="1"/>
  <c r="NF43" i="1"/>
  <c r="OC82" i="1"/>
  <c r="NS82" i="1"/>
  <c r="NG52" i="1"/>
  <c r="NV79" i="1"/>
  <c r="NY79" i="1"/>
  <c r="NP29" i="1"/>
  <c r="NF17" i="1"/>
  <c r="NF76" i="1"/>
  <c r="NO76" i="1"/>
  <c r="NN73" i="1"/>
  <c r="NW55" i="1"/>
  <c r="NY55" i="1"/>
  <c r="NM30" i="1"/>
  <c r="NO14" i="1"/>
  <c r="OB66" i="1"/>
  <c r="NR66" i="1"/>
  <c r="NV81" i="1"/>
  <c r="NF51" i="1"/>
  <c r="NL51" i="1"/>
  <c r="OB62" i="1"/>
  <c r="NL62" i="1"/>
  <c r="NL40" i="1"/>
  <c r="NQ26" i="1"/>
  <c r="NM83" i="1"/>
  <c r="NJ63" i="1"/>
  <c r="NZ63" i="1"/>
  <c r="NO47" i="1"/>
  <c r="OD54" i="1"/>
  <c r="NZ54" i="1"/>
  <c r="NF27" i="1"/>
  <c r="NF49" i="1"/>
  <c r="NP22" i="1"/>
  <c r="NF18" i="1"/>
  <c r="NH80" i="1"/>
  <c r="OC70" i="1"/>
  <c r="NU59" i="1"/>
  <c r="NV78" i="1"/>
  <c r="NP78" i="1"/>
  <c r="NG39" i="1"/>
  <c r="NY69" i="1"/>
  <c r="NF35" i="1"/>
  <c r="OD65" i="1"/>
  <c r="NT65" i="1"/>
  <c r="NN57" i="1"/>
  <c r="NS77" i="1"/>
  <c r="NY77" i="1"/>
  <c r="NH64" i="1"/>
  <c r="NZ64" i="1"/>
  <c r="NJ20" i="1"/>
  <c r="NH67" i="1"/>
  <c r="NO11" i="1"/>
  <c r="NK11" i="1"/>
  <c r="NY71" i="1"/>
  <c r="NN75" i="1"/>
  <c r="NX56" i="1"/>
  <c r="NS56" i="1"/>
  <c r="NH44" i="1"/>
  <c r="NO31" i="1"/>
  <c r="NR15" i="1"/>
  <c r="NQ21" i="1"/>
  <c r="NX60" i="1"/>
  <c r="NR60" i="1"/>
  <c r="NY61" i="1"/>
  <c r="NQ25" i="1"/>
  <c r="NH38" i="1"/>
  <c r="NQ38" i="1"/>
  <c r="NI63" i="1"/>
  <c r="OA80" i="1"/>
  <c r="NG38" i="1"/>
  <c r="NL12" i="1"/>
  <c r="NH53" i="1"/>
  <c r="NV68" i="1"/>
  <c r="NO74" i="1"/>
  <c r="NF42" i="1"/>
  <c r="NN43" i="1"/>
  <c r="NX79" i="1"/>
  <c r="NX73" i="1"/>
  <c r="NO55" i="1"/>
  <c r="NG14" i="1"/>
  <c r="NX66" i="1"/>
  <c r="NQ36" i="1"/>
  <c r="NK51" i="1"/>
  <c r="NI62" i="1"/>
  <c r="NM26" i="1"/>
  <c r="NH63" i="1"/>
  <c r="NX54" i="1"/>
  <c r="NN22" i="1"/>
  <c r="NQ12" i="1"/>
  <c r="NH23" i="1"/>
  <c r="NT70" i="1"/>
  <c r="NT59" i="1"/>
  <c r="OA78" i="1"/>
  <c r="NS65" i="1"/>
  <c r="NU77" i="1"/>
  <c r="NM67" i="1"/>
  <c r="OD71" i="1"/>
  <c r="NN56" i="1"/>
  <c r="NU60" i="1"/>
  <c r="NG61" i="1"/>
  <c r="NG53" i="1"/>
  <c r="NI48" i="1"/>
  <c r="NN33" i="1"/>
  <c r="NK10" i="1"/>
  <c r="NL58" i="1"/>
  <c r="NH50" i="1"/>
  <c r="NN41" i="1"/>
  <c r="NP19" i="1"/>
  <c r="NS73" i="1"/>
  <c r="NN55" i="1"/>
  <c r="NJ14" i="1"/>
  <c r="OA81" i="1"/>
  <c r="OC72" i="1"/>
  <c r="NI26" i="1"/>
  <c r="OB63" i="1"/>
  <c r="NQ13" i="1"/>
  <c r="NK47" i="1"/>
  <c r="NW54" i="1"/>
  <c r="NL27" i="1"/>
  <c r="NY80" i="1"/>
  <c r="NO59" i="1"/>
  <c r="NI78" i="1"/>
  <c r="NL69" i="1"/>
  <c r="NM35" i="1"/>
  <c r="OB57" i="1"/>
  <c r="NN77" i="1"/>
  <c r="OB64" i="1"/>
  <c r="NI28" i="1"/>
  <c r="NP34" i="1"/>
  <c r="NL67" i="1"/>
  <c r="NR11" i="1"/>
  <c r="NL71" i="1"/>
  <c r="OC71" i="1"/>
  <c r="NM75" i="1"/>
  <c r="NQ56" i="1"/>
  <c r="NI44" i="1"/>
  <c r="NQ31" i="1"/>
  <c r="NJ60" i="1"/>
  <c r="NF61" i="1"/>
  <c r="NI25" i="1"/>
  <c r="NI32" i="1"/>
  <c r="NN38" i="1"/>
  <c r="OA73" i="1"/>
  <c r="NN74" i="1"/>
  <c r="NI42" i="1"/>
  <c r="NL43" i="1"/>
  <c r="NG50" i="1"/>
  <c r="NQ52" i="1"/>
  <c r="NI19" i="1"/>
  <c r="NL79" i="1"/>
  <c r="NL76" i="1"/>
  <c r="NL55" i="1"/>
  <c r="OD66" i="1"/>
  <c r="NW72" i="1"/>
  <c r="NQ51" i="1"/>
  <c r="NN40" i="1"/>
  <c r="NP83" i="1"/>
  <c r="NW63" i="1"/>
  <c r="NH47" i="1"/>
  <c r="OA54" i="1"/>
  <c r="NM18" i="1"/>
  <c r="NM12" i="1"/>
  <c r="NT80" i="1"/>
  <c r="NN70" i="1"/>
  <c r="NK39" i="1"/>
  <c r="NL65" i="1"/>
  <c r="NI77" i="1"/>
  <c r="NP20" i="1"/>
  <c r="OB75" i="1"/>
  <c r="NL44" i="1"/>
  <c r="NO15" i="1"/>
  <c r="NI60" i="1"/>
  <c r="NT55" i="1"/>
  <c r="NN80" i="1"/>
  <c r="NV69" i="1"/>
  <c r="NN35" i="1"/>
  <c r="NH65" i="1"/>
  <c r="NW64" i="1"/>
  <c r="OD67" i="1"/>
  <c r="NV75" i="1"/>
  <c r="NK56" i="1"/>
  <c r="NQ15" i="1"/>
  <c r="NR61" i="1"/>
  <c r="NJ38" i="1"/>
  <c r="OB68" i="1"/>
  <c r="NQ33" i="1"/>
  <c r="NG58" i="1"/>
  <c r="NN50" i="1"/>
  <c r="NG45" i="1"/>
  <c r="NJ79" i="1"/>
  <c r="NN17" i="1"/>
  <c r="NZ55" i="1"/>
  <c r="NN13" i="1"/>
  <c r="NY78" i="1"/>
  <c r="OA55" i="1"/>
  <c r="NN48" i="1"/>
  <c r="NM68" i="1"/>
  <c r="OC74" i="1"/>
  <c r="NO42" i="1"/>
  <c r="NO43" i="1"/>
  <c r="OD82" i="1"/>
  <c r="NI41" i="1"/>
  <c r="NN79" i="1"/>
  <c r="NQ29" i="1"/>
  <c r="NG76" i="1"/>
  <c r="NI55" i="1"/>
  <c r="NP14" i="1"/>
  <c r="NU66" i="1"/>
  <c r="NJ72" i="1"/>
  <c r="NH62" i="1"/>
  <c r="NG40" i="1"/>
  <c r="NO26" i="1"/>
  <c r="NS54" i="1"/>
  <c r="NG49" i="1"/>
  <c r="NI80" i="1"/>
  <c r="NP70" i="1"/>
  <c r="NW59" i="1"/>
  <c r="NO39" i="1"/>
  <c r="NU69" i="1"/>
  <c r="NK65" i="1"/>
  <c r="NU65" i="1"/>
  <c r="OC77" i="1"/>
  <c r="OC64" i="1"/>
  <c r="NM20" i="1"/>
  <c r="NL75" i="1"/>
  <c r="NF56" i="1"/>
  <c r="NH31" i="1"/>
  <c r="NJ21" i="1"/>
  <c r="NL61" i="1"/>
  <c r="NR38" i="1"/>
  <c r="OA68" i="1"/>
  <c r="NG74" i="1"/>
  <c r="NL33" i="1"/>
  <c r="NG43" i="1"/>
  <c r="NH82" i="1"/>
  <c r="NG82" i="1"/>
  <c r="NR52" i="1"/>
  <c r="NH79" i="1"/>
  <c r="NM29" i="1"/>
  <c r="NL17" i="1"/>
  <c r="NK76" i="1"/>
  <c r="NU73" i="1"/>
  <c r="NR30" i="1"/>
  <c r="OC66" i="1"/>
  <c r="NF66" i="1"/>
  <c r="NF36" i="1"/>
  <c r="NG51" i="1"/>
  <c r="NO63" i="1"/>
  <c r="NM13" i="1"/>
  <c r="NR54" i="1"/>
  <c r="NN49" i="1"/>
  <c r="NV59" i="1"/>
  <c r="NQ78" i="1"/>
  <c r="NT57" i="1"/>
  <c r="NG77" i="1"/>
  <c r="NL28" i="1"/>
  <c r="NL20" i="1"/>
  <c r="NX67" i="1"/>
  <c r="NJ75" i="1"/>
  <c r="NV56" i="1"/>
  <c r="NM31" i="1"/>
  <c r="NS60" i="1"/>
  <c r="NZ61" i="1"/>
  <c r="NK25" i="1"/>
  <c r="OA74" i="1"/>
  <c r="NJ53" i="1"/>
  <c r="NQ48" i="1"/>
  <c r="NX68" i="1"/>
  <c r="NL68" i="1"/>
  <c r="NP74" i="1"/>
  <c r="NZ74" i="1"/>
  <c r="NK33" i="1"/>
  <c r="NH42" i="1"/>
  <c r="NN53" i="1"/>
  <c r="NW68" i="1"/>
  <c r="NL46" i="1"/>
  <c r="NV74" i="1"/>
  <c r="NF33" i="1"/>
  <c r="NO33" i="1"/>
  <c r="NI10" i="1"/>
  <c r="NT58" i="1"/>
  <c r="NW58" i="1"/>
  <c r="NF82" i="1"/>
  <c r="NR50" i="1"/>
  <c r="NI50" i="1"/>
  <c r="NF52" i="1"/>
  <c r="NK52" i="1"/>
  <c r="NG41" i="1"/>
  <c r="NT79" i="1"/>
  <c r="NG79" i="1"/>
  <c r="NI17" i="1"/>
  <c r="NZ76" i="1"/>
  <c r="NM73" i="1"/>
  <c r="NV55" i="1"/>
  <c r="NH55" i="1"/>
  <c r="NI30" i="1"/>
  <c r="NL30" i="1"/>
  <c r="NY66" i="1"/>
  <c r="OC81" i="1"/>
  <c r="NN36" i="1"/>
  <c r="NT72" i="1"/>
  <c r="NW62" i="1"/>
  <c r="OB83" i="1"/>
  <c r="NK13" i="1"/>
  <c r="NM37" i="1"/>
  <c r="NO22" i="1"/>
  <c r="NP23" i="1"/>
  <c r="NX70" i="1"/>
  <c r="NQ59" i="1"/>
  <c r="OC69" i="1"/>
  <c r="NO77" i="1"/>
  <c r="NG64" i="1"/>
  <c r="NI64" i="1"/>
  <c r="NR34" i="1"/>
  <c r="NV71" i="1"/>
  <c r="NI75" i="1"/>
  <c r="NR56" i="1"/>
  <c r="NM44" i="1"/>
  <c r="NN31" i="1"/>
  <c r="NP21" i="1"/>
  <c r="NT61" i="1"/>
  <c r="NJ48" i="1"/>
  <c r="NK46" i="1"/>
  <c r="NL10" i="1"/>
  <c r="NM58" i="1"/>
  <c r="OB82" i="1"/>
  <c r="OA76" i="1"/>
  <c r="NK30" i="1"/>
  <c r="OB81" i="1"/>
  <c r="NP72" i="1"/>
  <c r="NI40" i="1"/>
  <c r="NY63" i="1"/>
  <c r="NK37" i="1"/>
  <c r="OB80" i="1"/>
  <c r="OB59" i="1"/>
  <c r="NM69" i="1"/>
  <c r="NG11" i="1"/>
  <c r="OD75" i="1"/>
  <c r="NV61" i="1"/>
  <c r="NT68" i="1"/>
  <c r="NX74" i="1"/>
  <c r="NN82" i="1"/>
  <c r="NJ19" i="1"/>
  <c r="NF79" i="1"/>
  <c r="NX76" i="1"/>
  <c r="NT81" i="1"/>
  <c r="NO72" i="1"/>
  <c r="NZ83" i="1"/>
  <c r="NJ13" i="1"/>
  <c r="NL37" i="1"/>
  <c r="NV80" i="1"/>
  <c r="NV70" i="1"/>
  <c r="NN78" i="1"/>
  <c r="NR35" i="1"/>
  <c r="NP77" i="1"/>
  <c r="NF64" i="1"/>
  <c r="NL34" i="1"/>
  <c r="NP11" i="1"/>
  <c r="NX75" i="1"/>
  <c r="NI56" i="1"/>
  <c r="NN44" i="1"/>
  <c r="NN21" i="1"/>
  <c r="NZ60" i="1"/>
  <c r="NH25" i="1"/>
  <c r="NJ32" i="1"/>
  <c r="NO38" i="1"/>
  <c r="NG48" i="1"/>
  <c r="NI46" i="1"/>
  <c r="NQ58" i="1"/>
  <c r="NZ82" i="1"/>
  <c r="NL41" i="1"/>
  <c r="NQ79" i="1"/>
  <c r="OC73" i="1"/>
  <c r="NH14" i="1"/>
  <c r="NN72" i="1"/>
  <c r="NR62" i="1"/>
  <c r="NH83" i="1"/>
  <c r="NV54" i="1"/>
  <c r="NL49" i="1"/>
  <c r="NN59" i="1"/>
  <c r="NH39" i="1"/>
  <c r="NO65" i="1"/>
  <c r="OC57" i="1"/>
  <c r="NF11" i="1"/>
  <c r="NH71" i="1"/>
  <c r="OC56" i="1"/>
  <c r="NQ60" i="1"/>
  <c r="NQ61" i="1"/>
  <c r="NF73" i="1"/>
  <c r="NH48" i="1"/>
  <c r="NO68" i="1"/>
  <c r="NG10" i="1"/>
  <c r="NK42" i="1"/>
  <c r="NF58" i="1"/>
  <c r="NY82" i="1"/>
  <c r="NK41" i="1"/>
  <c r="NO19" i="1"/>
  <c r="OD79" i="1"/>
  <c r="NQ17" i="1"/>
  <c r="NW76" i="1"/>
  <c r="NG73" i="1"/>
  <c r="NI73" i="1"/>
  <c r="NL66" i="1"/>
  <c r="NZ81" i="1"/>
  <c r="NI72" i="1"/>
  <c r="NY83" i="1"/>
  <c r="NL63" i="1"/>
  <c r="NG13" i="1"/>
  <c r="NI13" i="1"/>
  <c r="NI47" i="1"/>
  <c r="NG37" i="1"/>
  <c r="NM54" i="1"/>
  <c r="NN27" i="1"/>
  <c r="NK49" i="1"/>
  <c r="NN18" i="1"/>
  <c r="NL80" i="1"/>
  <c r="NP80" i="1"/>
  <c r="NF70" i="1"/>
  <c r="OB70" i="1"/>
  <c r="NJ59" i="1"/>
  <c r="NL59" i="1"/>
  <c r="NG78" i="1"/>
  <c r="JH78" i="1"/>
  <c r="KI78" i="1" s="1"/>
  <c r="LJ78" i="1" s="1"/>
  <c r="NJ69" i="1"/>
  <c r="NL35" i="1"/>
  <c r="NZ65" i="1"/>
  <c r="OC65" i="1"/>
  <c r="NL57" i="1"/>
  <c r="NI57" i="1"/>
  <c r="OD77" i="1"/>
  <c r="NH77" i="1"/>
  <c r="OA64" i="1"/>
  <c r="NG28" i="1"/>
  <c r="NQ34" i="1"/>
  <c r="NW67" i="1"/>
  <c r="NN11" i="1"/>
  <c r="NX71" i="1"/>
  <c r="NG75" i="1"/>
  <c r="NK75" i="1"/>
  <c r="NG56" i="1"/>
  <c r="NO56" i="1"/>
  <c r="NL31" i="1"/>
  <c r="NG21" i="1"/>
  <c r="NM21" i="1"/>
  <c r="NM60" i="1"/>
  <c r="OD60" i="1"/>
  <c r="NW61" i="1"/>
  <c r="OD61" i="1"/>
  <c r="NP25" i="1"/>
  <c r="NH32" i="1"/>
  <c r="NO32" i="1"/>
  <c r="NR55" i="1"/>
  <c r="NL53" i="1"/>
  <c r="NH68" i="1"/>
  <c r="NJ68" i="1"/>
  <c r="NJ46" i="1"/>
  <c r="NL74" i="1"/>
  <c r="NW74" i="1"/>
  <c r="NG42" i="1"/>
  <c r="NS58" i="1"/>
  <c r="OB58" i="1"/>
  <c r="NQ43" i="1"/>
  <c r="NI43" i="1"/>
  <c r="NI82" i="1"/>
  <c r="NX82" i="1"/>
  <c r="NF50" i="1"/>
  <c r="NN52" i="1"/>
  <c r="NG19" i="1"/>
  <c r="NI79" i="1"/>
  <c r="NO79" i="1"/>
  <c r="NR17" i="1"/>
  <c r="NV76" i="1"/>
  <c r="NK73" i="1"/>
  <c r="OB73" i="1"/>
  <c r="NQ55" i="1"/>
  <c r="NH30" i="1"/>
  <c r="NM14" i="1"/>
  <c r="NF14" i="1"/>
  <c r="NM66" i="1"/>
  <c r="OA66" i="1"/>
  <c r="NO81" i="1"/>
  <c r="NH81" i="1"/>
  <c r="NL36" i="1"/>
  <c r="NH72" i="1"/>
  <c r="OD72" i="1"/>
  <c r="NO51" i="1"/>
  <c r="NK62" i="1"/>
  <c r="NQ62" i="1"/>
  <c r="NN83" i="1"/>
  <c r="NF83" i="1"/>
  <c r="NN63" i="1"/>
  <c r="NT63" i="1"/>
  <c r="NG47" i="1"/>
  <c r="NQ54" i="1"/>
  <c r="NG27" i="1"/>
  <c r="NM27" i="1"/>
  <c r="NQ22" i="1"/>
  <c r="NI18" i="1"/>
  <c r="NL18" i="1"/>
  <c r="NM23" i="1"/>
  <c r="NK80" i="1"/>
  <c r="NU70" i="1"/>
  <c r="NK70" i="1"/>
  <c r="NI59" i="1"/>
  <c r="NZ59" i="1"/>
  <c r="NL78" i="1"/>
  <c r="NZ78" i="1"/>
  <c r="NO69" i="1"/>
  <c r="OB69" i="1"/>
  <c r="NQ35" i="1"/>
  <c r="NY65" i="1"/>
  <c r="NJ65" i="1"/>
  <c r="NH57" i="1"/>
  <c r="NQ57" i="1"/>
  <c r="OA77" i="1"/>
  <c r="NV77" i="1"/>
  <c r="NY64" i="1"/>
  <c r="NR64" i="1"/>
  <c r="NF28" i="1"/>
  <c r="NH20" i="1"/>
  <c r="NF67" i="1"/>
  <c r="NT67" i="1"/>
  <c r="NW71" i="1"/>
  <c r="NZ75" i="1"/>
  <c r="NU56" i="1"/>
  <c r="NH15" i="1"/>
  <c r="NM15" i="1"/>
  <c r="NK60" i="1"/>
  <c r="OC60" i="1"/>
  <c r="NU61" i="1"/>
  <c r="JK61" i="1"/>
  <c r="KL61" i="1" s="1"/>
  <c r="LM61" i="1" s="1"/>
  <c r="MB61" i="1" s="1"/>
  <c r="JK38" i="1"/>
  <c r="KL38" i="1" s="1"/>
  <c r="LM38" i="1" s="1"/>
  <c r="NF55" i="1"/>
  <c r="NZ72" i="1"/>
  <c r="NQ53" i="1"/>
  <c r="NG68" i="1"/>
  <c r="NR46" i="1"/>
  <c r="NK74" i="1"/>
  <c r="NF74" i="1"/>
  <c r="NP33" i="1"/>
  <c r="NF10" i="1"/>
  <c r="NR58" i="1"/>
  <c r="OA58" i="1"/>
  <c r="NL82" i="1"/>
  <c r="NW82" i="1"/>
  <c r="NI45" i="1"/>
  <c r="NO45" i="1"/>
  <c r="NF19" i="1"/>
  <c r="NN19" i="1"/>
  <c r="OB79" i="1"/>
  <c r="NP17" i="1"/>
  <c r="OD76" i="1"/>
  <c r="NH73" i="1"/>
  <c r="NG55" i="1"/>
  <c r="NL14" i="1"/>
  <c r="NS66" i="1"/>
  <c r="NI66" i="1"/>
  <c r="NN81" i="1"/>
  <c r="NY81" i="1"/>
  <c r="NG72" i="1"/>
  <c r="NM72" i="1"/>
  <c r="NJ62" i="1"/>
  <c r="OD62" i="1"/>
  <c r="NM40" i="1"/>
  <c r="NN26" i="1"/>
  <c r="NL83" i="1"/>
  <c r="OA83" i="1"/>
  <c r="NK63" i="1"/>
  <c r="NV63" i="1"/>
  <c r="NP13" i="1"/>
  <c r="NF47" i="1"/>
  <c r="NN47" i="1"/>
  <c r="NH37" i="1"/>
  <c r="NJ54" i="1"/>
  <c r="NO54" i="1"/>
  <c r="NR27" i="1"/>
  <c r="NJ49" i="1"/>
  <c r="NJ12" i="1"/>
  <c r="NL23" i="1"/>
  <c r="NF80" i="1"/>
  <c r="NX80" i="1"/>
  <c r="NL70" i="1"/>
  <c r="NH59" i="1"/>
  <c r="NK59" i="1"/>
  <c r="NJ78" i="1"/>
  <c r="NK78" i="1"/>
  <c r="NN39" i="1"/>
  <c r="NQ69" i="1"/>
  <c r="NI69" i="1"/>
  <c r="NH35" i="1"/>
  <c r="NP35" i="1"/>
  <c r="NX65" i="1"/>
  <c r="OB65" i="1"/>
  <c r="OA57" i="1"/>
  <c r="NL77" i="1"/>
  <c r="NF77" i="1"/>
  <c r="NU64" i="1"/>
  <c r="NQ28" i="1"/>
  <c r="NI34" i="1"/>
  <c r="NG67" i="1"/>
  <c r="NR67" i="1"/>
  <c r="NJ11" i="1"/>
  <c r="NO71" i="1"/>
  <c r="NU71" i="1"/>
  <c r="NF75" i="1"/>
  <c r="NZ56" i="1"/>
  <c r="NT56" i="1"/>
  <c r="NF44" i="1"/>
  <c r="NP15" i="1"/>
  <c r="NF21" i="1"/>
  <c r="NL21" i="1"/>
  <c r="NH60" i="1"/>
  <c r="NO60" i="1"/>
  <c r="NM61" i="1"/>
  <c r="OC61" i="1"/>
  <c r="NF25" i="1"/>
  <c r="NO25" i="1"/>
  <c r="NG32" i="1"/>
  <c r="NV83" i="1"/>
  <c r="NQ39" i="1"/>
  <c r="NX69" i="1"/>
  <c r="NI35" i="1"/>
  <c r="NW57" i="1"/>
  <c r="NG57" i="1"/>
  <c r="NJ67" i="1"/>
  <c r="NM11" i="1"/>
  <c r="NY75" i="1"/>
  <c r="NI31" i="1"/>
  <c r="NI74" i="1"/>
  <c r="NQ42" i="1"/>
  <c r="NT82" i="1"/>
  <c r="NL52" i="1"/>
  <c r="NY76" i="1"/>
  <c r="NP73" i="1"/>
  <c r="NK66" i="1"/>
  <c r="NP36" i="1"/>
  <c r="NL72" i="1"/>
  <c r="NM62" i="1"/>
  <c r="NH40" i="1"/>
  <c r="NT54" i="1"/>
  <c r="NF22" i="1"/>
  <c r="OD80" i="1"/>
  <c r="OD70" i="1"/>
  <c r="NX59" i="1"/>
  <c r="OD78" i="1"/>
  <c r="NS69" i="1"/>
  <c r="NG69" i="1"/>
  <c r="NK35" i="1"/>
  <c r="NN65" i="1"/>
  <c r="NV65" i="1"/>
  <c r="NR57" i="1"/>
  <c r="NV64" i="1"/>
  <c r="NM64" i="1"/>
  <c r="NM28" i="1"/>
  <c r="NK34" i="1"/>
  <c r="NG20" i="1"/>
  <c r="NO67" i="1"/>
  <c r="NI67" i="1"/>
  <c r="NQ11" i="1"/>
  <c r="NI71" i="1"/>
  <c r="NT75" i="1"/>
  <c r="NU75" i="1"/>
  <c r="OD56" i="1"/>
  <c r="NY56" i="1"/>
  <c r="NR44" i="1"/>
  <c r="NQ44" i="1"/>
  <c r="NJ15" i="1"/>
  <c r="NF15" i="1"/>
  <c r="NH21" i="1"/>
  <c r="NV60" i="1"/>
  <c r="OB61" i="1"/>
  <c r="NN61" i="1"/>
  <c r="NM25" i="1"/>
  <c r="NN32" i="1"/>
  <c r="NR23" i="1"/>
  <c r="NK53" i="1"/>
  <c r="OD68" i="1"/>
  <c r="NM46" i="1"/>
  <c r="NG33" i="1"/>
  <c r="NH43" i="1"/>
  <c r="NF45" i="1"/>
  <c r="NO41" i="1"/>
  <c r="NZ79" i="1"/>
  <c r="NM17" i="1"/>
  <c r="NM76" i="1"/>
  <c r="NI14" i="1"/>
  <c r="NJ66" i="1"/>
  <c r="NH36" i="1"/>
  <c r="NM51" i="1"/>
  <c r="NX62" i="1"/>
  <c r="NS83" i="1"/>
  <c r="NQ63" i="1"/>
  <c r="NU54" i="1"/>
  <c r="NH27" i="1"/>
  <c r="NH18" i="1"/>
  <c r="NZ70" i="1"/>
  <c r="NX78" i="1"/>
  <c r="NI39" i="1"/>
  <c r="NJ35" i="1"/>
  <c r="NO57" i="1"/>
  <c r="NK64" i="1"/>
  <c r="OC67" i="1"/>
  <c r="NL11" i="1"/>
  <c r="NS75" i="1"/>
  <c r="NK44" i="1"/>
  <c r="NI15" i="1"/>
  <c r="NT60" i="1"/>
  <c r="NZ68" i="1"/>
  <c r="NR74" i="1"/>
  <c r="NR33" i="1"/>
  <c r="NV58" i="1"/>
  <c r="NL50" i="1"/>
  <c r="NJ45" i="1"/>
  <c r="NW79" i="1"/>
  <c r="NS76" i="1"/>
  <c r="NN30" i="1"/>
  <c r="NQ81" i="1"/>
  <c r="NV72" i="1"/>
  <c r="OC62" i="1"/>
  <c r="OD83" i="1"/>
  <c r="NL54" i="1"/>
  <c r="NI27" i="1"/>
  <c r="NI23" i="1"/>
  <c r="NG70" i="1"/>
  <c r="NW78" i="1"/>
  <c r="NZ69" i="1"/>
  <c r="NJ64" i="1"/>
  <c r="NK28" i="1"/>
  <c r="NF20" i="1"/>
  <c r="NP75" i="1"/>
  <c r="NJ44" i="1"/>
  <c r="NG31" i="1"/>
  <c r="OA60" i="1"/>
  <c r="NN25" i="1"/>
  <c r="NP18" i="1"/>
  <c r="NZ62" i="1"/>
  <c r="NG63" i="1"/>
  <c r="NL13" i="1"/>
  <c r="NL47" i="1"/>
  <c r="NM47" i="1"/>
  <c r="NR37" i="1"/>
  <c r="OC54" i="1"/>
  <c r="NK54" i="1"/>
  <c r="NO18" i="1"/>
  <c r="NR12" i="1"/>
  <c r="NW80" i="1"/>
  <c r="NY70" i="1"/>
  <c r="NY59" i="1"/>
  <c r="NU78" i="1"/>
  <c r="NO78" i="1"/>
  <c r="NF39" i="1"/>
  <c r="NW69" i="1"/>
  <c r="NF65" i="1"/>
  <c r="NK57" i="1"/>
  <c r="NW77" i="1"/>
  <c r="NJ28" i="1"/>
  <c r="NN34" i="1"/>
  <c r="NN67" i="1"/>
  <c r="NH11" i="1"/>
  <c r="NT71" i="1"/>
  <c r="NO75" i="1"/>
  <c r="NW56" i="1"/>
  <c r="NG44" i="1"/>
  <c r="NJ31" i="1"/>
  <c r="NY60" i="1"/>
  <c r="NJ61" i="1"/>
  <c r="NL25" i="1"/>
  <c r="NJ25" i="1"/>
  <c r="NK32" i="1"/>
  <c r="NI53" i="1"/>
  <c r="NO48" i="1"/>
  <c r="NO46" i="1"/>
  <c r="NU74" i="1"/>
  <c r="NN42" i="1"/>
  <c r="NH58" i="1"/>
  <c r="NM82" i="1"/>
  <c r="NQ50" i="1"/>
  <c r="NQ19" i="1"/>
  <c r="OD73" i="1"/>
  <c r="NS55" i="1"/>
  <c r="NK81" i="1"/>
  <c r="NM36" i="1"/>
  <c r="NV62" i="1"/>
  <c r="NJ83" i="1"/>
  <c r="NR13" i="1"/>
  <c r="OB54" i="1"/>
  <c r="NM49" i="1"/>
  <c r="NG18" i="1"/>
  <c r="NN12" i="1"/>
  <c r="NZ80" i="1"/>
  <c r="NW70" i="1"/>
  <c r="NS78" i="1"/>
  <c r="NL39" i="1"/>
  <c r="NN69" i="1"/>
  <c r="NM65" i="1"/>
  <c r="NT64" i="1"/>
  <c r="NM34" i="1"/>
  <c r="NQ20" i="1"/>
  <c r="NP71" i="1"/>
  <c r="NF31" i="1"/>
  <c r="NL60" i="1"/>
  <c r="NG25" i="1"/>
  <c r="NR32" i="1"/>
  <c r="NI38" i="1"/>
  <c r="NF30" i="1"/>
  <c r="NN46" i="1"/>
  <c r="NJ42" i="1"/>
  <c r="NL45" i="1"/>
  <c r="NF41" i="1"/>
  <c r="NS79" i="1"/>
  <c r="NH17" i="1"/>
  <c r="NJ73" i="1"/>
  <c r="OB55" i="1"/>
  <c r="NT66" i="1"/>
  <c r="NT62" i="1"/>
  <c r="NQ83" i="1"/>
  <c r="NF63" i="1"/>
  <c r="NJ47" i="1"/>
  <c r="NJ37" i="1"/>
  <c r="NI54" i="1"/>
  <c r="NO70" i="1"/>
  <c r="NM59" i="1"/>
  <c r="NJ39" i="1"/>
  <c r="NT69" i="1"/>
  <c r="NJ57" i="1"/>
  <c r="NO20" i="1"/>
  <c r="NF53" i="1"/>
  <c r="NQ68" i="1"/>
  <c r="NY74" i="1"/>
  <c r="OD58" i="1"/>
  <c r="NK82" i="1"/>
  <c r="NJ50" i="1"/>
  <c r="NO73" i="1"/>
  <c r="NM55" i="1"/>
  <c r="NZ66" i="1"/>
  <c r="NR81" i="1"/>
  <c r="NK36" i="1"/>
  <c r="NS62" i="1"/>
  <c r="NM63" i="1"/>
  <c r="NH13" i="1"/>
  <c r="NJ27" i="1"/>
  <c r="NH22" i="1"/>
  <c r="NP12" i="1"/>
  <c r="NO23" i="1"/>
  <c r="NM70" i="1"/>
  <c r="OA59" i="1"/>
  <c r="OB78" i="1"/>
  <c r="NX57" i="1"/>
  <c r="NX77" i="1"/>
  <c r="NH28" i="1"/>
  <c r="NN20" i="1"/>
  <c r="OA67" i="1"/>
  <c r="NH75" i="1"/>
  <c r="NH56" i="1"/>
  <c r="NX61" i="1"/>
  <c r="NM38" i="1"/>
  <c r="NY68" i="1"/>
  <c r="NG46" i="1"/>
  <c r="NM74" i="1"/>
  <c r="NH74" i="1"/>
  <c r="NM33" i="1"/>
  <c r="NJ10" i="1"/>
  <c r="NJ82" i="1"/>
  <c r="NO52" i="1"/>
  <c r="NK45" i="1"/>
  <c r="NH19" i="1"/>
  <c r="NK79" i="1"/>
  <c r="NU55" i="1"/>
  <c r="NN14" i="1"/>
  <c r="NQ66" i="1"/>
  <c r="NP81" i="1"/>
  <c r="NU72" i="1"/>
  <c r="NO62" i="1"/>
  <c r="NF40" i="1"/>
  <c r="NO83" i="1"/>
  <c r="NU63" i="1"/>
  <c r="NF72" i="1"/>
  <c r="NR53" i="1"/>
  <c r="NM48" i="1"/>
  <c r="NL48" i="1"/>
  <c r="NF68" i="1"/>
  <c r="NI68" i="1"/>
  <c r="NQ46" i="1"/>
  <c r="NH46" i="1"/>
  <c r="NJ33" i="1"/>
  <c r="NI33" i="1"/>
  <c r="NO10" i="1"/>
  <c r="NM42" i="1"/>
  <c r="OC58" i="1"/>
  <c r="NM43" i="1"/>
  <c r="NQ82" i="1"/>
  <c r="NN45" i="1"/>
  <c r="NM79" i="1"/>
  <c r="NU76" i="1"/>
  <c r="NI76" i="1"/>
  <c r="NX55" i="1"/>
  <c r="NO30" i="1"/>
  <c r="NK14" i="1"/>
  <c r="NW66" i="1"/>
  <c r="NL81" i="1"/>
  <c r="NG81" i="1"/>
  <c r="NJ36" i="1"/>
  <c r="OA72" i="1"/>
  <c r="OB72" i="1"/>
  <c r="NR51" i="1"/>
  <c r="NJ51" i="1"/>
  <c r="OA62" i="1"/>
  <c r="NK83" i="1"/>
  <c r="OD63" i="1"/>
  <c r="NS63" i="1"/>
  <c r="NI37" i="1"/>
  <c r="NG54" i="1"/>
  <c r="NN54" i="1"/>
  <c r="NQ27" i="1"/>
  <c r="NO49" i="1"/>
  <c r="NM22" i="1"/>
  <c r="NJ18" i="1"/>
  <c r="NG23" i="1"/>
  <c r="NG80" i="1"/>
  <c r="NJ70" i="1"/>
  <c r="NR70" i="1"/>
  <c r="NG59" i="1"/>
  <c r="NH78" i="1"/>
  <c r="NF69" i="1"/>
  <c r="OA69" i="1"/>
  <c r="NO35" i="1"/>
  <c r="NW65" i="1"/>
  <c r="NI65" i="1"/>
  <c r="NZ57" i="1"/>
  <c r="NM57" i="1"/>
  <c r="NK77" i="1"/>
  <c r="NZ77" i="1"/>
  <c r="NQ64" i="1"/>
  <c r="NR28" i="1"/>
  <c r="NO28" i="1"/>
  <c r="NH34" i="1"/>
  <c r="NO34" i="1"/>
  <c r="NV67" i="1"/>
  <c r="NN71" i="1"/>
  <c r="OA71" i="1"/>
  <c r="OC75" i="1"/>
  <c r="NJ56" i="1"/>
  <c r="NM56" i="1"/>
  <c r="NK31" i="1"/>
  <c r="NN15" i="1"/>
  <c r="NL15" i="1"/>
  <c r="NG60" i="1"/>
  <c r="OB60" i="1"/>
  <c r="NI61" i="1"/>
  <c r="NO61" i="1"/>
  <c r="NQ32" i="1"/>
  <c r="NL38" i="1"/>
  <c r="NR83" i="1"/>
  <c r="JK46" i="1"/>
  <c r="KL46" i="1" s="1"/>
  <c r="LM46" i="1" s="1"/>
  <c r="JN47" i="1"/>
  <c r="KO47" i="1" s="1"/>
  <c r="JK64" i="1"/>
  <c r="KL64" i="1" s="1"/>
  <c r="LM64" i="1" s="1"/>
  <c r="JH77" i="1"/>
  <c r="KI77" i="1" s="1"/>
  <c r="LJ77" i="1" s="1"/>
  <c r="MB77" i="1" s="1"/>
  <c r="JK68" i="1"/>
  <c r="KL68" i="1" s="1"/>
  <c r="LM68" i="1" s="1"/>
  <c r="IX24" i="1"/>
  <c r="JI24" i="1" s="1"/>
  <c r="KJ24" i="1" s="1"/>
  <c r="LK24" i="1" s="1"/>
  <c r="JY39" i="1"/>
  <c r="KZ39" i="1" s="1"/>
  <c r="JN43" i="1"/>
  <c r="KO43" i="1" s="1"/>
  <c r="JY59" i="1"/>
  <c r="KZ59" i="1" s="1"/>
  <c r="MA59" i="1" s="1"/>
  <c r="JF19" i="1"/>
  <c r="KG19" i="1" s="1"/>
  <c r="LH19" i="1" s="1"/>
  <c r="JK69" i="1"/>
  <c r="KL69" i="1" s="1"/>
  <c r="LM69" i="1" s="1"/>
  <c r="JN57" i="1"/>
  <c r="KO57" i="1" s="1"/>
  <c r="LP57" i="1" s="1"/>
  <c r="JM26" i="1"/>
  <c r="KN26" i="1" s="1"/>
  <c r="LO26" i="1" s="1"/>
  <c r="JO21" i="1"/>
  <c r="KP21" i="1" s="1"/>
  <c r="JK53" i="1"/>
  <c r="KL53" i="1" s="1"/>
  <c r="LM53" i="1" s="1"/>
  <c r="JN44" i="1"/>
  <c r="KO44" i="1" s="1"/>
  <c r="JY57" i="1"/>
  <c r="KZ57" i="1" s="1"/>
  <c r="MA57" i="1" s="1"/>
  <c r="JK67" i="1"/>
  <c r="KL67" i="1" s="1"/>
  <c r="LM67" i="1" s="1"/>
  <c r="JY55" i="1"/>
  <c r="KZ55" i="1" s="1"/>
  <c r="MA55" i="1" s="1"/>
  <c r="JK40" i="1"/>
  <c r="KL40" i="1" s="1"/>
  <c r="LM40" i="1" s="1"/>
  <c r="JO29" i="1"/>
  <c r="KP29" i="1" s="1"/>
  <c r="JM29" i="1"/>
  <c r="KN29" i="1" s="1"/>
  <c r="LO29" i="1" s="1"/>
  <c r="JK49" i="1"/>
  <c r="KL49" i="1" s="1"/>
  <c r="LM49" i="1" s="1"/>
  <c r="JN39" i="1"/>
  <c r="KO39" i="1" s="1"/>
  <c r="JC26" i="1"/>
  <c r="KD26" i="1" s="1"/>
  <c r="LE26" i="1" s="1"/>
  <c r="JN59" i="1"/>
  <c r="KO59" i="1" s="1"/>
  <c r="LP59" i="1" s="1"/>
  <c r="JL23" i="1"/>
  <c r="KM23" i="1" s="1"/>
  <c r="LN23" i="1" s="1"/>
  <c r="JI29" i="1"/>
  <c r="KJ29" i="1" s="1"/>
  <c r="LK29" i="1" s="1"/>
  <c r="IZ23" i="1"/>
  <c r="KA23" i="1" s="1"/>
  <c r="JY49" i="1"/>
  <c r="KZ49" i="1" s="1"/>
  <c r="JJ29" i="1"/>
  <c r="KK29" i="1" s="1"/>
  <c r="LL29" i="1" s="1"/>
  <c r="JJ21" i="1"/>
  <c r="KK21" i="1" s="1"/>
  <c r="LL21" i="1" s="1"/>
  <c r="MB82" i="1"/>
  <c r="MB81" i="1"/>
  <c r="NI81" i="1" s="1"/>
  <c r="MB79" i="1"/>
  <c r="MB83" i="1"/>
  <c r="JS24" i="1"/>
  <c r="KT24" i="1" s="1"/>
  <c r="JU24" i="1"/>
  <c r="KV24" i="1" s="1"/>
  <c r="JA24" i="1"/>
  <c r="KB24" i="1" s="1"/>
  <c r="LC24" i="1" s="1"/>
  <c r="IZ16" i="1"/>
  <c r="KA16" i="1" s="1"/>
  <c r="JA16" i="1"/>
  <c r="KB16" i="1" s="1"/>
  <c r="LC16" i="1" s="1"/>
  <c r="MB60" i="1"/>
  <c r="NP60" i="1" s="1"/>
  <c r="JQ24" i="1"/>
  <c r="KR24" i="1" s="1"/>
  <c r="JF24" i="1"/>
  <c r="KG24" i="1" s="1"/>
  <c r="LH24" i="1" s="1"/>
  <c r="JW24" i="1"/>
  <c r="KX24" i="1" s="1"/>
  <c r="JG24" i="1"/>
  <c r="KH24" i="1" s="1"/>
  <c r="LI24" i="1" s="1"/>
  <c r="JX24" i="1"/>
  <c r="KY24" i="1" s="1"/>
  <c r="JL24" i="1"/>
  <c r="KM24" i="1" s="1"/>
  <c r="LN24" i="1" s="1"/>
  <c r="JN24" i="1"/>
  <c r="KO24" i="1" s="1"/>
  <c r="JP24" i="1"/>
  <c r="KQ24" i="1" s="1"/>
  <c r="JB24" i="1"/>
  <c r="KC24" i="1" s="1"/>
  <c r="LD24" i="1" s="1"/>
  <c r="JC24" i="1"/>
  <c r="KD24" i="1" s="1"/>
  <c r="LE24" i="1" s="1"/>
  <c r="JD24" i="1"/>
  <c r="KE24" i="1" s="1"/>
  <c r="LF24" i="1" s="1"/>
  <c r="JV24" i="1"/>
  <c r="KW24" i="1" s="1"/>
  <c r="JT24" i="1"/>
  <c r="KU24" i="1" s="1"/>
  <c r="JY24" i="1"/>
  <c r="KZ24" i="1" s="1"/>
  <c r="IZ24" i="1"/>
  <c r="KA24" i="1" s="1"/>
  <c r="JJ24" i="1"/>
  <c r="KK24" i="1" s="1"/>
  <c r="LL24" i="1" s="1"/>
  <c r="JH24" i="1"/>
  <c r="KI24" i="1" s="1"/>
  <c r="LJ24" i="1" s="1"/>
  <c r="JR24" i="1"/>
  <c r="KS24" i="1" s="1"/>
  <c r="JK24" i="1"/>
  <c r="KL24" i="1" s="1"/>
  <c r="LM24" i="1" s="1"/>
  <c r="MB65" i="1"/>
  <c r="JM16" i="1"/>
  <c r="KN16" i="1" s="1"/>
  <c r="LO16" i="1" s="1"/>
  <c r="NR16" i="1" s="1"/>
  <c r="JP16" i="1"/>
  <c r="KQ16" i="1" s="1"/>
  <c r="JB16" i="1"/>
  <c r="KC16" i="1" s="1"/>
  <c r="LD16" i="1" s="1"/>
  <c r="JQ16" i="1"/>
  <c r="KR16" i="1" s="1"/>
  <c r="JC16" i="1"/>
  <c r="KD16" i="1" s="1"/>
  <c r="LE16" i="1" s="1"/>
  <c r="JR16" i="1"/>
  <c r="KS16" i="1" s="1"/>
  <c r="JO16" i="1"/>
  <c r="KP16" i="1" s="1"/>
  <c r="JS16" i="1"/>
  <c r="KT16" i="1" s="1"/>
  <c r="JT16" i="1"/>
  <c r="KU16" i="1" s="1"/>
  <c r="JD16" i="1"/>
  <c r="KE16" i="1" s="1"/>
  <c r="LF16" i="1" s="1"/>
  <c r="JV16" i="1"/>
  <c r="KW16" i="1" s="1"/>
  <c r="JW16" i="1"/>
  <c r="KX16" i="1" s="1"/>
  <c r="JX16" i="1"/>
  <c r="KY16" i="1" s="1"/>
  <c r="JY16" i="1"/>
  <c r="KZ16" i="1" s="1"/>
  <c r="JL16" i="1"/>
  <c r="KM16" i="1" s="1"/>
  <c r="LN16" i="1" s="1"/>
  <c r="JN16" i="1"/>
  <c r="KO16" i="1" s="1"/>
  <c r="JK16" i="1"/>
  <c r="KL16" i="1" s="1"/>
  <c r="LM16" i="1" s="1"/>
  <c r="JU16" i="1"/>
  <c r="KV16" i="1" s="1"/>
  <c r="JJ16" i="1"/>
  <c r="KK16" i="1" s="1"/>
  <c r="LL16" i="1" s="1"/>
  <c r="JE16" i="1"/>
  <c r="KF16" i="1" s="1"/>
  <c r="LG16" i="1" s="1"/>
  <c r="JF16" i="1"/>
  <c r="KG16" i="1" s="1"/>
  <c r="LH16" i="1" s="1"/>
  <c r="JG16" i="1"/>
  <c r="KH16" i="1" s="1"/>
  <c r="LI16" i="1" s="1"/>
  <c r="JH16" i="1"/>
  <c r="KI16" i="1" s="1"/>
  <c r="LJ16" i="1" s="1"/>
  <c r="JI16" i="1"/>
  <c r="KJ16" i="1" s="1"/>
  <c r="LK16" i="1" s="1"/>
  <c r="NN16" i="1" s="1"/>
  <c r="MB62" i="1"/>
  <c r="MB56" i="1"/>
  <c r="MB63" i="1"/>
  <c r="MB66" i="1"/>
  <c r="NP66" i="1" s="1"/>
  <c r="MB80" i="1"/>
  <c r="MB58" i="1"/>
  <c r="MB54" i="1"/>
  <c r="MB70" i="1"/>
  <c r="MB73" i="1"/>
  <c r="MB74" i="1"/>
  <c r="JO24" i="1"/>
  <c r="KP24" i="1" s="1"/>
  <c r="JM24" i="1"/>
  <c r="KN24" i="1" s="1"/>
  <c r="LO24" i="1" s="1"/>
  <c r="NR24" i="1" s="1"/>
  <c r="MB76" i="1"/>
  <c r="NJ76" i="1" s="1"/>
  <c r="MB71" i="1"/>
  <c r="MB75" i="1"/>
  <c r="MB72" i="1"/>
  <c r="JE24" i="1" l="1"/>
  <c r="KF24" i="1" s="1"/>
  <c r="LG24" i="1" s="1"/>
  <c r="NR75" i="1"/>
  <c r="NS71" i="1"/>
  <c r="NM80" i="1"/>
  <c r="RJ80" i="1" s="1"/>
  <c r="NT77" i="1"/>
  <c r="NP58" i="1"/>
  <c r="RJ58" i="1" s="1"/>
  <c r="RO58" i="1" s="1"/>
  <c r="RY58" i="1" s="1"/>
  <c r="NS61" i="1"/>
  <c r="NP54" i="1"/>
  <c r="RJ54" i="1" s="1"/>
  <c r="RO54" i="1" s="1"/>
  <c r="NP65" i="1"/>
  <c r="RJ65" i="1" s="1"/>
  <c r="RO65" i="1" s="1"/>
  <c r="RY65" i="1" s="1"/>
  <c r="MB69" i="1"/>
  <c r="NP69" i="1" s="1"/>
  <c r="RJ83" i="1"/>
  <c r="RO83" i="1" s="1"/>
  <c r="RY83" i="1" s="1"/>
  <c r="NM24" i="1"/>
  <c r="NO24" i="1"/>
  <c r="NL24" i="1"/>
  <c r="NP63" i="1"/>
  <c r="RJ63" i="1" s="1"/>
  <c r="RO63" i="1" s="1"/>
  <c r="RY63" i="1" s="1"/>
  <c r="NO16" i="1"/>
  <c r="NH16" i="1"/>
  <c r="MB78" i="1"/>
  <c r="NP56" i="1"/>
  <c r="RJ56" i="1" s="1"/>
  <c r="RO56" i="1" s="1"/>
  <c r="RY56" i="1" s="1"/>
  <c r="NK24" i="1"/>
  <c r="NP16" i="1"/>
  <c r="NS72" i="1"/>
  <c r="RJ82" i="1"/>
  <c r="RO82" i="1" s="1"/>
  <c r="RY82" i="1" s="1"/>
  <c r="MB55" i="1"/>
  <c r="OD55" i="1" s="1"/>
  <c r="MB68" i="1"/>
  <c r="NP68" i="1" s="1"/>
  <c r="NI24" i="1"/>
  <c r="MB67" i="1"/>
  <c r="NP67" i="1" s="1"/>
  <c r="NM77" i="1"/>
  <c r="NH24" i="1"/>
  <c r="NS74" i="1"/>
  <c r="NG16" i="1"/>
  <c r="NP62" i="1"/>
  <c r="RJ62" i="1" s="1"/>
  <c r="RJ60" i="1"/>
  <c r="RO60" i="1" s="1"/>
  <c r="MB64" i="1"/>
  <c r="NP64" i="1"/>
  <c r="RJ81" i="1"/>
  <c r="RO81" i="1" s="1"/>
  <c r="NS70" i="1"/>
  <c r="RJ70" i="1" s="1"/>
  <c r="RO70" i="1" s="1"/>
  <c r="RY70" i="1" s="1"/>
  <c r="NQ16" i="1"/>
  <c r="RJ79" i="1"/>
  <c r="RO79" i="1" s="1"/>
  <c r="RY79" i="1" s="1"/>
  <c r="NM16" i="1"/>
  <c r="NF24" i="1"/>
  <c r="NP61" i="1"/>
  <c r="NQ24" i="1"/>
  <c r="MB59" i="1"/>
  <c r="MB57" i="1"/>
  <c r="OD57" i="1" s="1"/>
  <c r="NL16" i="1"/>
  <c r="NI16" i="1"/>
  <c r="NP24" i="1"/>
  <c r="NG24" i="1"/>
  <c r="NF16" i="1"/>
  <c r="RJ66" i="1"/>
  <c r="RO66" i="1" s="1"/>
  <c r="RY66" i="1" s="1"/>
  <c r="NK16" i="1"/>
  <c r="RJ73" i="1"/>
  <c r="RO73" i="1" s="1"/>
  <c r="RY73" i="1" s="1"/>
  <c r="RJ75" i="1"/>
  <c r="RO75" i="1" s="1"/>
  <c r="RY75" i="1" s="1"/>
  <c r="RP79" i="1" l="1"/>
  <c r="RT79" i="1" s="1"/>
  <c r="NS57" i="1"/>
  <c r="RK83" i="1"/>
  <c r="RY60" i="1"/>
  <c r="RU60" i="1"/>
  <c r="RX60" i="1" s="1"/>
  <c r="RL83" i="1"/>
  <c r="RM83" i="1"/>
  <c r="RM66" i="1"/>
  <c r="RK66" i="1"/>
  <c r="RN66" i="1"/>
  <c r="RU66" i="1"/>
  <c r="RX66" i="1" s="1"/>
  <c r="RM82" i="1"/>
  <c r="RL66" i="1"/>
  <c r="RP83" i="1"/>
  <c r="RT83" i="1" s="1"/>
  <c r="RP66" i="1"/>
  <c r="RS66" i="1" s="1"/>
  <c r="RY54" i="1"/>
  <c r="RU54" i="1"/>
  <c r="RX54" i="1" s="1"/>
  <c r="RO62" i="1"/>
  <c r="RN62" i="1"/>
  <c r="RP82" i="1"/>
  <c r="RQ82" i="1" s="1"/>
  <c r="RV82" i="1" s="1"/>
  <c r="NP59" i="1"/>
  <c r="RN82" i="1"/>
  <c r="RU82" i="1"/>
  <c r="RX82" i="1" s="1"/>
  <c r="OD59" i="1"/>
  <c r="RN79" i="1"/>
  <c r="RU79" i="1"/>
  <c r="RX79" i="1" s="1"/>
  <c r="OD64" i="1"/>
  <c r="NS67" i="1"/>
  <c r="RK79" i="1"/>
  <c r="NT78" i="1"/>
  <c r="RL79" i="1"/>
  <c r="RN83" i="1"/>
  <c r="NM78" i="1"/>
  <c r="RM79" i="1"/>
  <c r="RU83" i="1"/>
  <c r="RX83" i="1" s="1"/>
  <c r="NS68" i="1"/>
  <c r="RJ68" i="1" s="1"/>
  <c r="RO68" i="1" s="1"/>
  <c r="RY68" i="1" s="1"/>
  <c r="RL82" i="1"/>
  <c r="RN60" i="1"/>
  <c r="NP57" i="1"/>
  <c r="RJ57" i="1" s="1"/>
  <c r="RO57" i="1" s="1"/>
  <c r="RY57" i="1" s="1"/>
  <c r="OD69" i="1"/>
  <c r="RJ69" i="1" s="1"/>
  <c r="RO69" i="1" s="1"/>
  <c r="RY69" i="1" s="1"/>
  <c r="RK82" i="1"/>
  <c r="RJ61" i="1"/>
  <c r="RO61" i="1" s="1"/>
  <c r="RY61" i="1" s="1"/>
  <c r="NS59" i="1"/>
  <c r="NP55" i="1"/>
  <c r="RN54" i="1"/>
  <c r="RU81" i="1"/>
  <c r="RX81" i="1" s="1"/>
  <c r="RY81" i="1"/>
  <c r="RN81" i="1"/>
  <c r="RM80" i="1"/>
  <c r="RO80" i="1"/>
  <c r="RJ77" i="1"/>
  <c r="RO77" i="1" s="1"/>
  <c r="RJ76" i="1"/>
  <c r="RO76" i="1" s="1"/>
  <c r="RN80" i="1"/>
  <c r="RU65" i="1"/>
  <c r="RX65" i="1" s="1"/>
  <c r="RN65" i="1"/>
  <c r="RU58" i="1"/>
  <c r="RX58" i="1" s="1"/>
  <c r="RN58" i="1"/>
  <c r="RU63" i="1"/>
  <c r="RX63" i="1" s="1"/>
  <c r="RN63" i="1"/>
  <c r="RU70" i="1"/>
  <c r="RX70" i="1" s="1"/>
  <c r="RN70" i="1"/>
  <c r="RU56" i="1"/>
  <c r="RX56" i="1" s="1"/>
  <c r="RN56" i="1"/>
  <c r="RU75" i="1"/>
  <c r="RX75" i="1" s="1"/>
  <c r="RN75" i="1"/>
  <c r="RL80" i="1"/>
  <c r="RJ72" i="1"/>
  <c r="RO72" i="1" s="1"/>
  <c r="RY72" i="1" s="1"/>
  <c r="RU73" i="1"/>
  <c r="RX73" i="1" s="1"/>
  <c r="RN73" i="1"/>
  <c r="RK80" i="1"/>
  <c r="RJ74" i="1"/>
  <c r="RO74" i="1" s="1"/>
  <c r="RY74" i="1" s="1"/>
  <c r="RP80" i="1"/>
  <c r="RS80" i="1" s="1"/>
  <c r="RJ71" i="1"/>
  <c r="RO71" i="1" s="1"/>
  <c r="RY71" i="1" s="1"/>
  <c r="RK70" i="1"/>
  <c r="RM70" i="1"/>
  <c r="RL70" i="1"/>
  <c r="RP70" i="1"/>
  <c r="RT70" i="1" s="1"/>
  <c r="RP81" i="1"/>
  <c r="RR81" i="1" s="1"/>
  <c r="RP58" i="1"/>
  <c r="RT58" i="1" s="1"/>
  <c r="RL81" i="1"/>
  <c r="RL58" i="1"/>
  <c r="RM81" i="1"/>
  <c r="RM58" i="1"/>
  <c r="RK81" i="1"/>
  <c r="RM60" i="1"/>
  <c r="RK58" i="1"/>
  <c r="RL60" i="1"/>
  <c r="RK60" i="1"/>
  <c r="RL54" i="1"/>
  <c r="RM54" i="1"/>
  <c r="RL62" i="1"/>
  <c r="RK62" i="1"/>
  <c r="RP54" i="1"/>
  <c r="RR54" i="1" s="1"/>
  <c r="RM56" i="1"/>
  <c r="RK56" i="1"/>
  <c r="RP56" i="1"/>
  <c r="RS56" i="1" s="1"/>
  <c r="RM62" i="1"/>
  <c r="RK54" i="1"/>
  <c r="RK63" i="1"/>
  <c r="RM65" i="1"/>
  <c r="RP63" i="1"/>
  <c r="RS63" i="1" s="1"/>
  <c r="RP60" i="1"/>
  <c r="RS60" i="1" s="1"/>
  <c r="RK65" i="1"/>
  <c r="RM63" i="1"/>
  <c r="RL63" i="1"/>
  <c r="RL65" i="1"/>
  <c r="RP62" i="1"/>
  <c r="RS62" i="1" s="1"/>
  <c r="RL56" i="1"/>
  <c r="RP65" i="1"/>
  <c r="RS65" i="1" s="1"/>
  <c r="RS79" i="1"/>
  <c r="RQ79" i="1"/>
  <c r="RV79" i="1" s="1"/>
  <c r="RR79" i="1"/>
  <c r="RP75" i="1"/>
  <c r="RP73" i="1"/>
  <c r="RS73" i="1" s="1"/>
  <c r="RM73" i="1"/>
  <c r="RK73" i="1"/>
  <c r="RL73" i="1"/>
  <c r="RK75" i="1"/>
  <c r="RL75" i="1"/>
  <c r="RM75" i="1"/>
  <c r="RM61" i="1" l="1"/>
  <c r="RR82" i="1"/>
  <c r="RS83" i="1"/>
  <c r="RS82" i="1"/>
  <c r="RK61" i="1"/>
  <c r="RT82" i="1"/>
  <c r="RQ83" i="1"/>
  <c r="RV83" i="1" s="1"/>
  <c r="RR83" i="1"/>
  <c r="RQ66" i="1"/>
  <c r="RR66" i="1"/>
  <c r="RT66" i="1"/>
  <c r="RJ64" i="1"/>
  <c r="RO64" i="1" s="1"/>
  <c r="RY64" i="1" s="1"/>
  <c r="RJ55" i="1"/>
  <c r="RO55" i="1" s="1"/>
  <c r="RY55" i="1" s="1"/>
  <c r="RJ59" i="1"/>
  <c r="RO59" i="1" s="1"/>
  <c r="RY59" i="1" s="1"/>
  <c r="RJ78" i="1"/>
  <c r="RL61" i="1"/>
  <c r="RY62" i="1"/>
  <c r="RU62" i="1"/>
  <c r="RX62" i="1" s="1"/>
  <c r="RN61" i="1"/>
  <c r="RJ67" i="1"/>
  <c r="RP61" i="1"/>
  <c r="RR61" i="1" s="1"/>
  <c r="RU61" i="1"/>
  <c r="RX61" i="1" s="1"/>
  <c r="RU80" i="1"/>
  <c r="RX80" i="1" s="1"/>
  <c r="RY80" i="1"/>
  <c r="RU76" i="1"/>
  <c r="RX76" i="1" s="1"/>
  <c r="RY76" i="1"/>
  <c r="RU77" i="1"/>
  <c r="RX77" i="1" s="1"/>
  <c r="RY77" i="1"/>
  <c r="RN77" i="1"/>
  <c r="RP77" i="1"/>
  <c r="RN76" i="1"/>
  <c r="RR80" i="1"/>
  <c r="RQ80" i="1"/>
  <c r="RU71" i="1"/>
  <c r="RX71" i="1" s="1"/>
  <c r="RN71" i="1"/>
  <c r="RU69" i="1"/>
  <c r="RX69" i="1" s="1"/>
  <c r="RN69" i="1"/>
  <c r="RU74" i="1"/>
  <c r="RX74" i="1" s="1"/>
  <c r="RN74" i="1"/>
  <c r="RU57" i="1"/>
  <c r="RX57" i="1" s="1"/>
  <c r="RN57" i="1"/>
  <c r="RT80" i="1"/>
  <c r="RP69" i="1"/>
  <c r="RQ69" i="1" s="1"/>
  <c r="RU68" i="1"/>
  <c r="RX68" i="1" s="1"/>
  <c r="RN68" i="1"/>
  <c r="RM69" i="1"/>
  <c r="RU72" i="1"/>
  <c r="RX72" i="1" s="1"/>
  <c r="RN72" i="1"/>
  <c r="RK69" i="1"/>
  <c r="RL69" i="1"/>
  <c r="RT81" i="1"/>
  <c r="RP57" i="1"/>
  <c r="RT57" i="1" s="1"/>
  <c r="RL57" i="1"/>
  <c r="RK57" i="1"/>
  <c r="RM57" i="1"/>
  <c r="RS54" i="1"/>
  <c r="RR70" i="1"/>
  <c r="RQ70" i="1"/>
  <c r="RP72" i="1"/>
  <c r="RT72" i="1" s="1"/>
  <c r="RS70" i="1"/>
  <c r="RL72" i="1"/>
  <c r="RK72" i="1"/>
  <c r="RM72" i="1"/>
  <c r="RM68" i="1"/>
  <c r="RL68" i="1"/>
  <c r="RK68" i="1"/>
  <c r="RS58" i="1"/>
  <c r="RP68" i="1"/>
  <c r="RR68" i="1" s="1"/>
  <c r="RQ58" i="1"/>
  <c r="RR58" i="1"/>
  <c r="RS81" i="1"/>
  <c r="RQ81" i="1"/>
  <c r="RQ54" i="1"/>
  <c r="RT54" i="1"/>
  <c r="RT56" i="1"/>
  <c r="RR56" i="1"/>
  <c r="RQ63" i="1"/>
  <c r="RT63" i="1"/>
  <c r="RQ56" i="1"/>
  <c r="RQ60" i="1"/>
  <c r="RT65" i="1"/>
  <c r="RR60" i="1"/>
  <c r="RQ65" i="1"/>
  <c r="RR65" i="1"/>
  <c r="RR62" i="1"/>
  <c r="RT62" i="1"/>
  <c r="RQ62" i="1"/>
  <c r="RT60" i="1"/>
  <c r="RR63" i="1"/>
  <c r="RP74" i="1"/>
  <c r="RQ74" i="1" s="1"/>
  <c r="RP76" i="1"/>
  <c r="RP71" i="1"/>
  <c r="RR73" i="1"/>
  <c r="RQ73" i="1"/>
  <c r="RV73" i="1" s="1"/>
  <c r="RT73" i="1"/>
  <c r="RL74" i="1"/>
  <c r="RM74" i="1"/>
  <c r="RK74" i="1"/>
  <c r="RT75" i="1"/>
  <c r="RS75" i="1"/>
  <c r="RQ75" i="1"/>
  <c r="RR75" i="1"/>
  <c r="RL71" i="1"/>
  <c r="RM71" i="1"/>
  <c r="RK71" i="1"/>
  <c r="RM76" i="1"/>
  <c r="RK76" i="1"/>
  <c r="RL76" i="1"/>
  <c r="RK77" i="1"/>
  <c r="RL77" i="1"/>
  <c r="RM77" i="1"/>
  <c r="RV66" i="1" l="1"/>
  <c r="RM55" i="1"/>
  <c r="RM59" i="1"/>
  <c r="RL55" i="1"/>
  <c r="RK64" i="1"/>
  <c r="RK59" i="1"/>
  <c r="RM64" i="1"/>
  <c r="RQ61" i="1"/>
  <c r="RS61" i="1"/>
  <c r="RN55" i="1"/>
  <c r="RP64" i="1"/>
  <c r="RR64" i="1" s="1"/>
  <c r="RP59" i="1"/>
  <c r="RS59" i="1" s="1"/>
  <c r="RU55" i="1"/>
  <c r="RX55" i="1" s="1"/>
  <c r="RL64" i="1"/>
  <c r="RP55" i="1"/>
  <c r="RT55" i="1" s="1"/>
  <c r="RN59" i="1"/>
  <c r="RL59" i="1"/>
  <c r="RN64" i="1"/>
  <c r="RU64" i="1"/>
  <c r="RX64" i="1" s="1"/>
  <c r="RT61" i="1"/>
  <c r="RK55" i="1"/>
  <c r="RU59" i="1"/>
  <c r="RX59" i="1" s="1"/>
  <c r="RL78" i="1"/>
  <c r="RM78" i="1"/>
  <c r="RN78" i="1"/>
  <c r="RK78" i="1"/>
  <c r="RO78" i="1"/>
  <c r="RP78" i="1"/>
  <c r="RO67" i="1"/>
  <c r="RK67" i="1"/>
  <c r="RN67" i="1"/>
  <c r="RP67" i="1"/>
  <c r="RM67" i="1"/>
  <c r="RL67" i="1"/>
  <c r="RV62" i="1"/>
  <c r="RV56" i="1"/>
  <c r="RV80" i="1"/>
  <c r="RV81" i="1"/>
  <c r="RS69" i="1"/>
  <c r="RT69" i="1"/>
  <c r="RV60" i="1"/>
  <c r="RR69" i="1"/>
  <c r="RV70" i="1"/>
  <c r="RV63" i="1"/>
  <c r="RV58" i="1"/>
  <c r="RV54" i="1"/>
  <c r="RV65" i="1"/>
  <c r="RR57" i="1"/>
  <c r="RS57" i="1"/>
  <c r="RQ57" i="1"/>
  <c r="RR72" i="1"/>
  <c r="RQ72" i="1"/>
  <c r="RS72" i="1"/>
  <c r="RT68" i="1"/>
  <c r="RS68" i="1"/>
  <c r="RQ68" i="1"/>
  <c r="RT74" i="1"/>
  <c r="RS74" i="1"/>
  <c r="RR74" i="1"/>
  <c r="RV75" i="1"/>
  <c r="RQ76" i="1"/>
  <c r="RR76" i="1"/>
  <c r="RS76" i="1"/>
  <c r="RT76" i="1"/>
  <c r="RS71" i="1"/>
  <c r="RT71" i="1"/>
  <c r="RQ71" i="1"/>
  <c r="RR71" i="1"/>
  <c r="RQ77" i="1"/>
  <c r="RS77" i="1"/>
  <c r="RT77" i="1"/>
  <c r="RR77" i="1"/>
  <c r="AK9" i="1"/>
  <c r="AL9" i="1"/>
  <c r="AM9" i="1"/>
  <c r="AN9" i="1"/>
  <c r="AO9" i="1"/>
  <c r="AP9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BF9" i="1"/>
  <c r="BG9" i="1"/>
  <c r="BH9" i="1"/>
  <c r="BI9" i="1"/>
  <c r="RQ59" i="1" l="1"/>
  <c r="RT59" i="1"/>
  <c r="RR59" i="1"/>
  <c r="RQ64" i="1"/>
  <c r="RV61" i="1"/>
  <c r="RS55" i="1"/>
  <c r="RQ55" i="1"/>
  <c r="RR55" i="1"/>
  <c r="RT64" i="1"/>
  <c r="RS64" i="1"/>
  <c r="RQ67" i="1"/>
  <c r="RT67" i="1"/>
  <c r="RR67" i="1"/>
  <c r="RS67" i="1"/>
  <c r="RY67" i="1"/>
  <c r="RU67" i="1"/>
  <c r="RX67" i="1" s="1"/>
  <c r="RT78" i="1"/>
  <c r="RR78" i="1"/>
  <c r="RS78" i="1"/>
  <c r="RQ78" i="1"/>
  <c r="RU78" i="1"/>
  <c r="RX78" i="1" s="1"/>
  <c r="RY78" i="1"/>
  <c r="RV69" i="1"/>
  <c r="RV68" i="1"/>
  <c r="RV59" i="1"/>
  <c r="RV74" i="1"/>
  <c r="RV57" i="1"/>
  <c r="RV72" i="1"/>
  <c r="RV77" i="1"/>
  <c r="RV76" i="1"/>
  <c r="RV71" i="1"/>
  <c r="LB43" i="1"/>
  <c r="LB40" i="1"/>
  <c r="LB21" i="1"/>
  <c r="RV55" i="1" l="1"/>
  <c r="RV64" i="1"/>
  <c r="RV78" i="1"/>
  <c r="RV67" i="1"/>
  <c r="LW17" i="1"/>
  <c r="LW23" i="1"/>
  <c r="LU27" i="1"/>
  <c r="LT29" i="1"/>
  <c r="LV35" i="1"/>
  <c r="LV43" i="1"/>
  <c r="LR48" i="1"/>
  <c r="LY15" i="1"/>
  <c r="LY18" i="1"/>
  <c r="LZ20" i="1"/>
  <c r="MA21" i="1"/>
  <c r="LP22" i="1"/>
  <c r="MA22" i="1"/>
  <c r="LX23" i="1"/>
  <c r="LV24" i="1"/>
  <c r="LV25" i="1"/>
  <c r="LV26" i="1"/>
  <c r="LV27" i="1"/>
  <c r="LW28" i="1"/>
  <c r="LU29" i="1"/>
  <c r="LV30" i="1"/>
  <c r="LY31" i="1"/>
  <c r="LZ32" i="1"/>
  <c r="LX33" i="1"/>
  <c r="LY34" i="1"/>
  <c r="LW35" i="1"/>
  <c r="LW36" i="1"/>
  <c r="LW37" i="1"/>
  <c r="LY38" i="1"/>
  <c r="LW39" i="1"/>
  <c r="LX40" i="1"/>
  <c r="LV41" i="1"/>
  <c r="LX42" i="1"/>
  <c r="LW43" i="1"/>
  <c r="LU44" i="1"/>
  <c r="LS45" i="1"/>
  <c r="LS46" i="1"/>
  <c r="MA46" i="1"/>
  <c r="LR47" i="1"/>
  <c r="LS48" i="1"/>
  <c r="MA48" i="1"/>
  <c r="LZ49" i="1"/>
  <c r="LZ50" i="1"/>
  <c r="LX51" i="1"/>
  <c r="LX52" i="1"/>
  <c r="LX53" i="1"/>
  <c r="LX18" i="1"/>
  <c r="LZ22" i="1"/>
  <c r="LX34" i="1"/>
  <c r="LW40" i="1"/>
  <c r="LZ46" i="1"/>
  <c r="LZ48" i="1"/>
  <c r="LY50" i="1"/>
  <c r="LZ11" i="1"/>
  <c r="LX17" i="1"/>
  <c r="LS11" i="1"/>
  <c r="LW13" i="1"/>
  <c r="LW24" i="1"/>
  <c r="LX28" i="1"/>
  <c r="LZ34" i="1"/>
  <c r="LZ38" i="1"/>
  <c r="LX39" i="1"/>
  <c r="LY42" i="1"/>
  <c r="LV44" i="1"/>
  <c r="LT46" i="1"/>
  <c r="LT47" i="1"/>
  <c r="MA49" i="1"/>
  <c r="MA50" i="1"/>
  <c r="LZ51" i="1"/>
  <c r="LZ52" i="1"/>
  <c r="LV10" i="1"/>
  <c r="LT11" i="1"/>
  <c r="LR12" i="1"/>
  <c r="LZ12" i="1"/>
  <c r="LX13" i="1"/>
  <c r="LV14" i="1"/>
  <c r="LW16" i="1"/>
  <c r="LZ17" i="1"/>
  <c r="MA18" i="1"/>
  <c r="LT19" i="1"/>
  <c r="LT20" i="1"/>
  <c r="LR21" i="1"/>
  <c r="LT22" i="1"/>
  <c r="LR23" i="1"/>
  <c r="LZ23" i="1"/>
  <c r="LX24" i="1"/>
  <c r="LX25" i="1"/>
  <c r="LX26" i="1"/>
  <c r="LY27" i="1"/>
  <c r="LY28" i="1"/>
  <c r="LW29" i="1"/>
  <c r="LX30" i="1"/>
  <c r="LT32" i="1"/>
  <c r="LR33" i="1"/>
  <c r="LZ33" i="1"/>
  <c r="MA34" i="1"/>
  <c r="LZ35" i="1"/>
  <c r="LZ36" i="1"/>
  <c r="LZ37" i="1"/>
  <c r="MA38" i="1"/>
  <c r="LZ39" i="1"/>
  <c r="LZ40" i="1"/>
  <c r="LX41" i="1"/>
  <c r="MA42" i="1"/>
  <c r="LY43" i="1"/>
  <c r="LW44" i="1"/>
  <c r="LV45" i="1"/>
  <c r="LU46" i="1"/>
  <c r="LV47" i="1"/>
  <c r="LU48" i="1"/>
  <c r="LR49" i="1"/>
  <c r="LR50" i="1"/>
  <c r="LR51" i="1"/>
  <c r="LR52" i="1"/>
  <c r="LR53" i="1"/>
  <c r="LZ53" i="1"/>
  <c r="LW12" i="1"/>
  <c r="LX15" i="1"/>
  <c r="LU24" i="1"/>
  <c r="LT30" i="1"/>
  <c r="LX38" i="1"/>
  <c r="LU41" i="1"/>
  <c r="LR46" i="1"/>
  <c r="LR11" i="1"/>
  <c r="LV13" i="1"/>
  <c r="LT10" i="1"/>
  <c r="LY12" i="1"/>
  <c r="LV16" i="1"/>
  <c r="LS20" i="1"/>
  <c r="LX27" i="1"/>
  <c r="LR32" i="1"/>
  <c r="LX36" i="1"/>
  <c r="LY53" i="1"/>
  <c r="LS12" i="1"/>
  <c r="MA12" i="1"/>
  <c r="LY13" i="1"/>
  <c r="LW14" i="1"/>
  <c r="LX16" i="1"/>
  <c r="MA17" i="1"/>
  <c r="LP18" i="1"/>
  <c r="LV19" i="1"/>
  <c r="LU20" i="1"/>
  <c r="LT21" i="1"/>
  <c r="LV22" i="1"/>
  <c r="LS23" i="1"/>
  <c r="MA23" i="1"/>
  <c r="LY24" i="1"/>
  <c r="LY25" i="1"/>
  <c r="LY26" i="1"/>
  <c r="LZ27" i="1"/>
  <c r="LR28" i="1"/>
  <c r="LZ28" i="1"/>
  <c r="LX29" i="1"/>
  <c r="LY30" i="1"/>
  <c r="LU32" i="1"/>
  <c r="LS33" i="1"/>
  <c r="MA33" i="1"/>
  <c r="LR34" i="1"/>
  <c r="LR35" i="1"/>
  <c r="LR36" i="1"/>
  <c r="LR37" i="1"/>
  <c r="LR38" i="1"/>
  <c r="LR39" i="1"/>
  <c r="MA40" i="1"/>
  <c r="LY41" i="1"/>
  <c r="LR43" i="1"/>
  <c r="LZ43" i="1"/>
  <c r="LX44" i="1"/>
  <c r="LX45" i="1"/>
  <c r="LV46" i="1"/>
  <c r="LW47" i="1"/>
  <c r="LV48" i="1"/>
  <c r="LS49" i="1"/>
  <c r="LS50" i="1"/>
  <c r="LS51" i="1"/>
  <c r="LS52" i="1"/>
  <c r="LS53" i="1"/>
  <c r="MA53" i="1"/>
  <c r="MA10" i="1"/>
  <c r="LY21" i="1"/>
  <c r="LT25" i="1"/>
  <c r="LY32" i="1"/>
  <c r="LV36" i="1"/>
  <c r="LV39" i="1"/>
  <c r="LT44" i="1"/>
  <c r="LW53" i="1"/>
  <c r="LR10" i="1"/>
  <c r="LY23" i="1"/>
  <c r="MA31" i="1"/>
  <c r="MA32" i="1"/>
  <c r="LY33" i="1"/>
  <c r="LX35" i="1"/>
  <c r="LX37" i="1"/>
  <c r="LY40" i="1"/>
  <c r="LW41" i="1"/>
  <c r="LX43" i="1"/>
  <c r="LT45" i="1"/>
  <c r="LT48" i="1"/>
  <c r="LP49" i="1"/>
  <c r="LW10" i="1"/>
  <c r="LU11" i="1"/>
  <c r="LX10" i="1"/>
  <c r="LV11" i="1"/>
  <c r="LT12" i="1"/>
  <c r="LR13" i="1"/>
  <c r="LZ13" i="1"/>
  <c r="LY14" i="1"/>
  <c r="LY16" i="1"/>
  <c r="LU18" i="1"/>
  <c r="LW19" i="1"/>
  <c r="LV20" i="1"/>
  <c r="LV21" i="1"/>
  <c r="LW22" i="1"/>
  <c r="LT23" i="1"/>
  <c r="LR24" i="1"/>
  <c r="LZ24" i="1"/>
  <c r="LZ25" i="1"/>
  <c r="MA26" i="1"/>
  <c r="LR27" i="1"/>
  <c r="NU27" i="1" s="1"/>
  <c r="LS28" i="1"/>
  <c r="MA28" i="1"/>
  <c r="LY29" i="1"/>
  <c r="LZ30" i="1"/>
  <c r="LV32" i="1"/>
  <c r="LT33" i="1"/>
  <c r="LT34" i="1"/>
  <c r="LS35" i="1"/>
  <c r="LS36" i="1"/>
  <c r="LS37" i="1"/>
  <c r="LT38" i="1"/>
  <c r="LS39" i="1"/>
  <c r="LR40" i="1"/>
  <c r="LR41" i="1"/>
  <c r="NU41" i="1" s="1"/>
  <c r="MA41" i="1"/>
  <c r="LR42" i="1"/>
  <c r="LS43" i="1"/>
  <c r="MA43" i="1"/>
  <c r="LY44" i="1"/>
  <c r="LY45" i="1"/>
  <c r="LW46" i="1"/>
  <c r="LX47" i="1"/>
  <c r="LW48" i="1"/>
  <c r="LU49" i="1"/>
  <c r="LU50" i="1"/>
  <c r="LT51" i="1"/>
  <c r="LT52" i="1"/>
  <c r="LT53" i="1"/>
  <c r="LS14" i="1"/>
  <c r="LZ19" i="1"/>
  <c r="LX31" i="1"/>
  <c r="LV37" i="1"/>
  <c r="LW52" i="1"/>
  <c r="LX12" i="1"/>
  <c r="MA19" i="1"/>
  <c r="MA11" i="1"/>
  <c r="MA15" i="1"/>
  <c r="LZ18" i="1"/>
  <c r="LR22" i="1"/>
  <c r="LW25" i="1"/>
  <c r="LW30" i="1"/>
  <c r="LY10" i="1"/>
  <c r="LU12" i="1"/>
  <c r="LS13" i="1"/>
  <c r="MA14" i="1"/>
  <c r="LX19" i="1"/>
  <c r="LW21" i="1"/>
  <c r="LU23" i="1"/>
  <c r="LS24" i="1"/>
  <c r="NV24" i="1" s="1"/>
  <c r="LS26" i="1"/>
  <c r="LR29" i="1"/>
  <c r="LZ29" i="1"/>
  <c r="MA30" i="1"/>
  <c r="LT31" i="1"/>
  <c r="LW32" i="1"/>
  <c r="LU33" i="1"/>
  <c r="LV34" i="1"/>
  <c r="LT35" i="1"/>
  <c r="LT36" i="1"/>
  <c r="LT37" i="1"/>
  <c r="LV38" i="1"/>
  <c r="LT39" i="1"/>
  <c r="LT40" i="1"/>
  <c r="LS41" i="1"/>
  <c r="LT42" i="1"/>
  <c r="LT43" i="1"/>
  <c r="LR44" i="1"/>
  <c r="LZ44" i="1"/>
  <c r="LZ45" i="1"/>
  <c r="LX46" i="1"/>
  <c r="LY47" i="1"/>
  <c r="LX48" i="1"/>
  <c r="LW49" i="1"/>
  <c r="LW50" i="1"/>
  <c r="LU51" i="1"/>
  <c r="LU52" i="1"/>
  <c r="LU53" i="1"/>
  <c r="LY11" i="1"/>
  <c r="LU13" i="1"/>
  <c r="LY20" i="1"/>
  <c r="LU26" i="1"/>
  <c r="LV28" i="1"/>
  <c r="LW33" i="1"/>
  <c r="LW42" i="1"/>
  <c r="LR45" i="1"/>
  <c r="MA47" i="1"/>
  <c r="LY49" i="1"/>
  <c r="LW51" i="1"/>
  <c r="LT14" i="1"/>
  <c r="LR20" i="1"/>
  <c r="LU14" i="1"/>
  <c r="LY17" i="1"/>
  <c r="MA20" i="1"/>
  <c r="LP23" i="1"/>
  <c r="LW26" i="1"/>
  <c r="LV29" i="1"/>
  <c r="LW11" i="1"/>
  <c r="MA13" i="1"/>
  <c r="LZ16" i="1"/>
  <c r="LV18" i="1"/>
  <c r="LW20" i="1"/>
  <c r="LX22" i="1"/>
  <c r="MA24" i="1"/>
  <c r="MA25" i="1"/>
  <c r="LS27" i="1"/>
  <c r="LT28" i="1"/>
  <c r="LZ10" i="1"/>
  <c r="LX11" i="1"/>
  <c r="LV12" i="1"/>
  <c r="LT13" i="1"/>
  <c r="LR14" i="1"/>
  <c r="LV15" i="1"/>
  <c r="MA16" i="1"/>
  <c r="LV17" i="1"/>
  <c r="LW18" i="1"/>
  <c r="LY19" i="1"/>
  <c r="LX20" i="1"/>
  <c r="LX21" i="1"/>
  <c r="OA21" i="1" s="1"/>
  <c r="LY22" i="1"/>
  <c r="LV23" i="1"/>
  <c r="LT24" i="1"/>
  <c r="LR25" i="1"/>
  <c r="LT26" i="1"/>
  <c r="LT27" i="1"/>
  <c r="LU28" i="1"/>
  <c r="LS29" i="1"/>
  <c r="MA29" i="1"/>
  <c r="LR30" i="1"/>
  <c r="LV31" i="1"/>
  <c r="LX32" i="1"/>
  <c r="LV33" i="1"/>
  <c r="LW34" i="1"/>
  <c r="LU35" i="1"/>
  <c r="LU36" i="1"/>
  <c r="LU37" i="1"/>
  <c r="LW38" i="1"/>
  <c r="LU39" i="1"/>
  <c r="LV40" i="1"/>
  <c r="LT41" i="1"/>
  <c r="LV42" i="1"/>
  <c r="LU43" i="1"/>
  <c r="LS44" i="1"/>
  <c r="MA44" i="1"/>
  <c r="MA45" i="1"/>
  <c r="LY46" i="1"/>
  <c r="LZ47" i="1"/>
  <c r="LY48" i="1"/>
  <c r="LX49" i="1"/>
  <c r="LX50" i="1"/>
  <c r="LV51" i="1"/>
  <c r="LV52" i="1"/>
  <c r="LV53" i="1"/>
  <c r="LB12" i="1"/>
  <c r="LB10" i="1"/>
  <c r="LB16" i="1"/>
  <c r="LB19" i="1"/>
  <c r="IS9" i="1"/>
  <c r="LB11" i="1"/>
  <c r="LB13" i="1"/>
  <c r="LB14" i="1"/>
  <c r="LB18" i="1"/>
  <c r="LB23" i="1"/>
  <c r="LB25" i="1"/>
  <c r="LB35" i="1"/>
  <c r="LB24" i="1"/>
  <c r="LB31" i="1"/>
  <c r="LB20" i="1"/>
  <c r="LB27" i="1"/>
  <c r="LB34" i="1"/>
  <c r="LB36" i="1"/>
  <c r="LB29" i="1"/>
  <c r="LB33" i="1"/>
  <c r="LB42" i="1"/>
  <c r="LB28" i="1"/>
  <c r="LB32" i="1"/>
  <c r="LB38" i="1"/>
  <c r="LB37" i="1"/>
  <c r="LB44" i="1"/>
  <c r="LB45" i="1"/>
  <c r="LB39" i="1"/>
  <c r="LB41" i="1"/>
  <c r="LB46" i="1"/>
  <c r="LB47" i="1"/>
  <c r="LB49" i="1"/>
  <c r="LB51" i="1"/>
  <c r="LB53" i="1"/>
  <c r="LB48" i="1"/>
  <c r="LB50" i="1"/>
  <c r="LB52" i="1"/>
  <c r="NV44" i="1" l="1"/>
  <c r="NU30" i="1"/>
  <c r="OD47" i="1"/>
  <c r="OA48" i="1"/>
  <c r="NV13" i="1"/>
  <c r="NU42" i="1"/>
  <c r="OA37" i="1"/>
  <c r="OD10" i="1"/>
  <c r="NZ14" i="1"/>
  <c r="NY47" i="1"/>
  <c r="NW20" i="1"/>
  <c r="OB50" i="1"/>
  <c r="OD21" i="1"/>
  <c r="NX43" i="1"/>
  <c r="OD16" i="1"/>
  <c r="OB47" i="1"/>
  <c r="NV14" i="1"/>
  <c r="OC13" i="1"/>
  <c r="OC27" i="1"/>
  <c r="NX46" i="1"/>
  <c r="NW47" i="1"/>
  <c r="OC48" i="1"/>
  <c r="OC20" i="1"/>
  <c r="NY42" i="1"/>
  <c r="NV29" i="1"/>
  <c r="OD13" i="1"/>
  <c r="OA46" i="1"/>
  <c r="NX33" i="1"/>
  <c r="OB10" i="1"/>
  <c r="NU13" i="1"/>
  <c r="NU39" i="1"/>
  <c r="OB26" i="1"/>
  <c r="OA38" i="1"/>
  <c r="NW32" i="1"/>
  <c r="OD18" i="1"/>
  <c r="NW46" i="1"/>
  <c r="OC46" i="1"/>
  <c r="OB18" i="1"/>
  <c r="NX28" i="1"/>
  <c r="NZ11" i="1"/>
  <c r="NZ33" i="1"/>
  <c r="NZ32" i="1"/>
  <c r="NW52" i="1"/>
  <c r="NW12" i="1"/>
  <c r="NV52" i="1"/>
  <c r="NV12" i="1"/>
  <c r="NZ44" i="1"/>
  <c r="OC17" i="1"/>
  <c r="NZ40" i="1"/>
  <c r="OB15" i="1"/>
  <c r="NY53" i="1"/>
  <c r="NW27" i="1"/>
  <c r="NY29" i="1"/>
  <c r="NW31" i="1"/>
  <c r="NW51" i="1"/>
  <c r="OC25" i="1"/>
  <c r="OD31" i="1"/>
  <c r="NU37" i="1"/>
  <c r="OB53" i="1"/>
  <c r="OB43" i="1"/>
  <c r="NZ29" i="1"/>
  <c r="OA34" i="1"/>
  <c r="NU48" i="1"/>
  <c r="NX39" i="1"/>
  <c r="NY12" i="1"/>
  <c r="NX26" i="1"/>
  <c r="OD30" i="1"/>
  <c r="NX50" i="1"/>
  <c r="OC24" i="1"/>
  <c r="NV50" i="1"/>
  <c r="OD23" i="1"/>
  <c r="OA15" i="1"/>
  <c r="OB28" i="1"/>
  <c r="OA39" i="1"/>
  <c r="OC22" i="1"/>
  <c r="NY43" i="1"/>
  <c r="NZ38" i="1"/>
  <c r="OA11" i="1"/>
  <c r="NS23" i="1"/>
  <c r="NW43" i="1"/>
  <c r="OC18" i="1"/>
  <c r="NX49" i="1"/>
  <c r="NU24" i="1"/>
  <c r="NU10" i="1"/>
  <c r="NU35" i="1"/>
  <c r="NU32" i="1"/>
  <c r="OA41" i="1"/>
  <c r="OA13" i="1"/>
  <c r="OC38" i="1"/>
  <c r="OA18" i="1"/>
  <c r="NY35" i="1"/>
  <c r="OA50" i="1"/>
  <c r="NX37" i="1"/>
  <c r="OC10" i="1"/>
  <c r="NX13" i="1"/>
  <c r="NW42" i="1"/>
  <c r="NU29" i="1"/>
  <c r="NV36" i="1"/>
  <c r="NW23" i="1"/>
  <c r="NZ10" i="1"/>
  <c r="NY48" i="1"/>
  <c r="NY22" i="1"/>
  <c r="OC53" i="1"/>
  <c r="OA26" i="1"/>
  <c r="OC34" i="1"/>
  <c r="OA53" i="1"/>
  <c r="NW29" i="1"/>
  <c r="OA49" i="1"/>
  <c r="NW28" i="1"/>
  <c r="OB17" i="1"/>
  <c r="OB11" i="1"/>
  <c r="NV26" i="1"/>
  <c r="OD11" i="1"/>
  <c r="NV35" i="1"/>
  <c r="NZ22" i="1"/>
  <c r="NZ47" i="1"/>
  <c r="OD33" i="1"/>
  <c r="NV20" i="1"/>
  <c r="OC39" i="1"/>
  <c r="OA25" i="1"/>
  <c r="OA52" i="1"/>
  <c r="NX27" i="1"/>
  <c r="NX35" i="1"/>
  <c r="NV27" i="1"/>
  <c r="NX53" i="1"/>
  <c r="NW40" i="1"/>
  <c r="OD19" i="1"/>
  <c r="NY21" i="1"/>
  <c r="NW48" i="1"/>
  <c r="NY39" i="1"/>
  <c r="NY46" i="1"/>
  <c r="NV33" i="1"/>
  <c r="NX20" i="1"/>
  <c r="NY16" i="1"/>
  <c r="NU52" i="1"/>
  <c r="OA24" i="1"/>
  <c r="NZ24" i="1"/>
  <c r="NZ39" i="1"/>
  <c r="NZ23" i="1"/>
  <c r="OC47" i="1"/>
  <c r="OD25" i="1"/>
  <c r="NU20" i="1"/>
  <c r="NW39" i="1"/>
  <c r="NX23" i="1"/>
  <c r="OA12" i="1"/>
  <c r="OB45" i="1"/>
  <c r="NW33" i="1"/>
  <c r="NW45" i="1"/>
  <c r="NY36" i="1"/>
  <c r="OA45" i="1"/>
  <c r="NX32" i="1"/>
  <c r="NY19" i="1"/>
  <c r="OB12" i="1"/>
  <c r="NU51" i="1"/>
  <c r="OC37" i="1"/>
  <c r="NZ13" i="1"/>
  <c r="OC50" i="1"/>
  <c r="OB38" i="1"/>
  <c r="NY24" i="1"/>
  <c r="NZ17" i="1"/>
  <c r="OB46" i="1"/>
  <c r="NY33" i="1"/>
  <c r="OA20" i="1"/>
  <c r="OD24" i="1"/>
  <c r="NW14" i="1"/>
  <c r="NX51" i="1"/>
  <c r="NY38" i="1"/>
  <c r="NZ21" i="1"/>
  <c r="NZ52" i="1"/>
  <c r="OB44" i="1"/>
  <c r="NY32" i="1"/>
  <c r="NZ19" i="1"/>
  <c r="OA43" i="1"/>
  <c r="OB32" i="1"/>
  <c r="OA44" i="1"/>
  <c r="OB30" i="1"/>
  <c r="NS18" i="1"/>
  <c r="NW10" i="1"/>
  <c r="NU50" i="1"/>
  <c r="OC36" i="1"/>
  <c r="NU23" i="1"/>
  <c r="OC52" i="1"/>
  <c r="NV11" i="1"/>
  <c r="OC49" i="1"/>
  <c r="NZ37" i="1"/>
  <c r="OA23" i="1"/>
  <c r="NY18" i="1"/>
  <c r="OC19" i="1"/>
  <c r="OB14" i="1"/>
  <c r="OB41" i="1"/>
  <c r="NU46" i="1"/>
  <c r="OB34" i="1"/>
  <c r="OD29" i="1"/>
  <c r="NU45" i="1"/>
  <c r="NX12" i="1"/>
  <c r="NV28" i="1"/>
  <c r="OA35" i="1"/>
  <c r="OB13" i="1"/>
  <c r="NU33" i="1"/>
  <c r="NZ42" i="1"/>
  <c r="NW53" i="1"/>
  <c r="OB33" i="1"/>
  <c r="OD12" i="1"/>
  <c r="OC32" i="1"/>
  <c r="NW41" i="1"/>
  <c r="OC45" i="1"/>
  <c r="NU40" i="1"/>
  <c r="OD32" i="1"/>
  <c r="OB25" i="1"/>
  <c r="OA30" i="1"/>
  <c r="OB31" i="1"/>
  <c r="NY40" i="1"/>
  <c r="NY28" i="1"/>
  <c r="NZ25" i="1"/>
  <c r="NY11" i="1"/>
  <c r="OB24" i="1"/>
  <c r="NZ16" i="1"/>
  <c r="NY30" i="1"/>
  <c r="NY52" i="1"/>
  <c r="NZ26" i="1"/>
  <c r="NU22" i="1"/>
  <c r="OA10" i="1"/>
  <c r="NU36" i="1"/>
  <c r="OD42" i="1"/>
  <c r="NX29" i="1"/>
  <c r="NY51" i="1"/>
  <c r="OB20" i="1"/>
  <c r="NV37" i="1"/>
  <c r="NV49" i="1"/>
  <c r="NZ12" i="1"/>
  <c r="NZ28" i="1"/>
  <c r="NW24" i="1"/>
  <c r="OD15" i="1"/>
  <c r="NZ53" i="1"/>
  <c r="OA27" i="1"/>
  <c r="OC12" i="1"/>
  <c r="NY41" i="1"/>
  <c r="NY23" i="1"/>
  <c r="NV41" i="1"/>
  <c r="OA47" i="1"/>
  <c r="NW44" i="1"/>
  <c r="NU53" i="1"/>
  <c r="OA28" i="1"/>
  <c r="NY26" i="1"/>
  <c r="OB48" i="1"/>
  <c r="NX14" i="1"/>
  <c r="NZ46" i="1"/>
  <c r="NW11" i="1"/>
  <c r="OA51" i="1"/>
  <c r="NY25" i="1"/>
  <c r="NZ34" i="1"/>
  <c r="NX52" i="1"/>
  <c r="NY20" i="1"/>
  <c r="OC23" i="1"/>
  <c r="OD45" i="1"/>
  <c r="OA32" i="1"/>
  <c r="OB19" i="1"/>
  <c r="OA22" i="1"/>
  <c r="NZ51" i="1"/>
  <c r="NZ50" i="1"/>
  <c r="NW37" i="1"/>
  <c r="OA19" i="1"/>
  <c r="NY37" i="1"/>
  <c r="OD43" i="1"/>
  <c r="OC30" i="1"/>
  <c r="NX18" i="1"/>
  <c r="NZ41" i="1"/>
  <c r="NW25" i="1"/>
  <c r="OC43" i="1"/>
  <c r="OA29" i="1"/>
  <c r="OD17" i="1"/>
  <c r="NY13" i="1"/>
  <c r="NU49" i="1"/>
  <c r="OC35" i="1"/>
  <c r="NW22" i="1"/>
  <c r="OC51" i="1"/>
  <c r="OA17" i="1"/>
  <c r="OD48" i="1"/>
  <c r="NZ36" i="1"/>
  <c r="OD22" i="1"/>
  <c r="NY17" i="1"/>
  <c r="NW35" i="1"/>
  <c r="OD28" i="1"/>
  <c r="NU28" i="1"/>
  <c r="OC33" i="1"/>
  <c r="NU47" i="1"/>
  <c r="OC16" i="1"/>
  <c r="NY34" i="1"/>
  <c r="OD41" i="1"/>
  <c r="NX41" i="1"/>
  <c r="NW19" i="1"/>
  <c r="OA33" i="1"/>
  <c r="NY15" i="1"/>
  <c r="NV53" i="1"/>
  <c r="NY45" i="1"/>
  <c r="NV46" i="1"/>
  <c r="NU14" i="1"/>
  <c r="NZ30" i="1"/>
  <c r="OD26" i="1"/>
  <c r="NU38" i="1"/>
  <c r="NW30" i="1"/>
  <c r="NY44" i="1"/>
  <c r="NV45" i="1"/>
  <c r="NW13" i="1"/>
  <c r="OC44" i="1"/>
  <c r="NV39" i="1"/>
  <c r="NV51" i="1"/>
  <c r="NX24" i="1"/>
  <c r="OB42" i="1"/>
  <c r="NX44" i="1"/>
  <c r="NW26" i="1"/>
  <c r="NU44" i="1"/>
  <c r="NW38" i="1"/>
  <c r="OB23" i="1"/>
  <c r="OA36" i="1"/>
  <c r="NY14" i="1"/>
  <c r="NZ43" i="1"/>
  <c r="NU25" i="1"/>
  <c r="OC29" i="1"/>
  <c r="NX11" i="1"/>
  <c r="NV23" i="1"/>
  <c r="OB27" i="1"/>
  <c r="OA42" i="1"/>
  <c r="OD20" i="1"/>
  <c r="NZ48" i="1"/>
  <c r="NU34" i="1"/>
  <c r="OC40" i="1"/>
  <c r="NY27" i="1"/>
  <c r="NX36" i="1"/>
  <c r="NW21" i="1"/>
  <c r="NU12" i="1"/>
  <c r="OA40" i="1"/>
  <c r="OB22" i="1"/>
  <c r="NW34" i="1"/>
  <c r="OD44" i="1"/>
  <c r="NY31" i="1"/>
  <c r="NZ18" i="1"/>
  <c r="NZ20" i="1"/>
  <c r="OB49" i="1"/>
  <c r="NZ49" i="1"/>
  <c r="NW36" i="1"/>
  <c r="OD14" i="1"/>
  <c r="OA31" i="1"/>
  <c r="NV43" i="1"/>
  <c r="OB29" i="1"/>
  <c r="OB16" i="1"/>
  <c r="OB40" i="1"/>
  <c r="OB21" i="1"/>
  <c r="NU43" i="1"/>
  <c r="OC28" i="1"/>
  <c r="OA16" i="1"/>
  <c r="NU11" i="1"/>
  <c r="NX48" i="1"/>
  <c r="OD34" i="1"/>
  <c r="NU21" i="1"/>
  <c r="OD50" i="1"/>
  <c r="OC11" i="1"/>
  <c r="NV48" i="1"/>
  <c r="NZ35" i="1"/>
  <c r="NS22" i="1"/>
  <c r="IT9" i="1"/>
  <c r="IU9" i="1" s="1" a="1"/>
  <c r="IU9" i="1" s="1"/>
  <c r="IV9" i="1" s="1"/>
  <c r="IW9" i="1" s="1"/>
  <c r="MR9" i="1" s="1"/>
  <c r="QX9" i="1" s="1"/>
  <c r="IX9" i="1" l="1"/>
  <c r="JP9" i="1" s="1"/>
  <c r="KQ9" i="1" s="1"/>
  <c r="JA9" i="1"/>
  <c r="KB9" i="1" s="1"/>
  <c r="LC9" i="1" s="1"/>
  <c r="NF9" i="1" s="1"/>
  <c r="JQ9" i="1"/>
  <c r="KR9" i="1" s="1"/>
  <c r="LS9" i="1" s="1"/>
  <c r="NV9" i="1" s="1"/>
  <c r="JB9" i="1"/>
  <c r="KC9" i="1" s="1"/>
  <c r="LD9" i="1" s="1"/>
  <c r="NG9" i="1" s="1"/>
  <c r="JR9" i="1"/>
  <c r="KS9" i="1" s="1"/>
  <c r="LT9" i="1" s="1"/>
  <c r="NW9" i="1" s="1"/>
  <c r="JD9" i="1"/>
  <c r="KE9" i="1" s="1"/>
  <c r="LF9" i="1" s="1"/>
  <c r="NI9" i="1" s="1"/>
  <c r="JS9" i="1"/>
  <c r="KT9" i="1" s="1"/>
  <c r="JE9" i="1"/>
  <c r="KF9" i="1" s="1"/>
  <c r="LG9" i="1" s="1"/>
  <c r="NJ9" i="1" s="1"/>
  <c r="JW9" i="1"/>
  <c r="KX9" i="1" s="1"/>
  <c r="LY9" i="1" s="1"/>
  <c r="OB9" i="1" s="1"/>
  <c r="JF9" i="1"/>
  <c r="KG9" i="1" s="1"/>
  <c r="LH9" i="1" s="1"/>
  <c r="NK9" i="1" s="1"/>
  <c r="JX9" i="1"/>
  <c r="KY9" i="1" s="1"/>
  <c r="LZ9" i="1" s="1"/>
  <c r="OC9" i="1" s="1"/>
  <c r="JG9" i="1"/>
  <c r="KH9" i="1" s="1"/>
  <c r="LI9" i="1" s="1"/>
  <c r="NL9" i="1" s="1"/>
  <c r="JY9" i="1"/>
  <c r="KZ9" i="1" s="1"/>
  <c r="MA9" i="1" s="1"/>
  <c r="OD9" i="1" s="1"/>
  <c r="JI9" i="1"/>
  <c r="KJ9" i="1" s="1"/>
  <c r="LK9" i="1" s="1"/>
  <c r="NN9" i="1" s="1"/>
  <c r="JH9" i="1"/>
  <c r="KI9" i="1" s="1"/>
  <c r="LJ9" i="1" s="1"/>
  <c r="NM9" i="1" s="1"/>
  <c r="JK9" i="1"/>
  <c r="KL9" i="1" s="1"/>
  <c r="LM9" i="1" s="1"/>
  <c r="NP9" i="1" s="1"/>
  <c r="JL9" i="1"/>
  <c r="KM9" i="1" s="1"/>
  <c r="LN9" i="1" s="1"/>
  <c r="NQ9" i="1" s="1"/>
  <c r="JM9" i="1"/>
  <c r="KN9" i="1" s="1"/>
  <c r="LO9" i="1" s="1"/>
  <c r="NR9" i="1" s="1"/>
  <c r="JN9" i="1"/>
  <c r="KO9" i="1" s="1"/>
  <c r="JT9" i="1"/>
  <c r="KU9" i="1" s="1"/>
  <c r="LV9" i="1" s="1"/>
  <c r="NY9" i="1" s="1"/>
  <c r="JO9" i="1"/>
  <c r="KP9" i="1" s="1"/>
  <c r="JU9" i="1"/>
  <c r="KV9" i="1" s="1"/>
  <c r="LW9" i="1" s="1"/>
  <c r="NZ9" i="1" s="1"/>
  <c r="JV9" i="1"/>
  <c r="KW9" i="1" s="1"/>
  <c r="LX9" i="1" s="1"/>
  <c r="OA9" i="1" s="1"/>
  <c r="JC9" i="1"/>
  <c r="KD9" i="1" s="1"/>
  <c r="LE9" i="1" s="1"/>
  <c r="NH9" i="1" s="1"/>
  <c r="JJ9" i="1"/>
  <c r="KK9" i="1" s="1"/>
  <c r="LL9" i="1" s="1"/>
  <c r="NO9" i="1" s="1"/>
  <c r="IZ9" i="1"/>
  <c r="KA9" i="1" s="1"/>
  <c r="LB9" i="1" s="1"/>
  <c r="LR9" i="1"/>
  <c r="LQ23" i="1"/>
  <c r="NT23" i="1" s="1"/>
  <c r="LS10" i="1"/>
  <c r="LP43" i="1"/>
  <c r="LS38" i="1"/>
  <c r="LY52" i="1"/>
  <c r="LS40" i="1"/>
  <c r="LP44" i="1"/>
  <c r="LY35" i="1"/>
  <c r="LP48" i="1"/>
  <c r="NS48" i="1" s="1"/>
  <c r="LT49" i="1"/>
  <c r="LZ41" i="1"/>
  <c r="LP13" i="1"/>
  <c r="LP28" i="1"/>
  <c r="NS28" i="1" s="1"/>
  <c r="LY51" i="1"/>
  <c r="LP11" i="1"/>
  <c r="LP12" i="1"/>
  <c r="LS34" i="1"/>
  <c r="LY37" i="1"/>
  <c r="LP53" i="1"/>
  <c r="NS53" i="1" s="1"/>
  <c r="LP24" i="1"/>
  <c r="NS24" i="1" s="1"/>
  <c r="LY36" i="1"/>
  <c r="LY39" i="1"/>
  <c r="LT50" i="1"/>
  <c r="LZ21" i="1"/>
  <c r="LS30" i="1"/>
  <c r="LS15" i="1"/>
  <c r="MA27" i="1"/>
  <c r="LW27" i="1"/>
  <c r="LR19" i="1"/>
  <c r="LS19" i="1"/>
  <c r="LR17" i="1"/>
  <c r="LS17" i="1"/>
  <c r="LZ42" i="1"/>
  <c r="LS42" i="1"/>
  <c r="LR16" i="1"/>
  <c r="LS16" i="1"/>
  <c r="LU31" i="1"/>
  <c r="LR31" i="1"/>
  <c r="LZ31" i="1"/>
  <c r="LU15" i="1"/>
  <c r="LR15" i="1"/>
  <c r="LZ15" i="1"/>
  <c r="LP26" i="1"/>
  <c r="LZ26" i="1"/>
  <c r="NU15" i="1" l="1"/>
  <c r="OD27" i="1"/>
  <c r="NX15" i="1"/>
  <c r="NV15" i="1"/>
  <c r="NS13" i="1"/>
  <c r="OC31" i="1"/>
  <c r="NV30" i="1"/>
  <c r="OC41" i="1"/>
  <c r="NU31" i="1"/>
  <c r="OC21" i="1"/>
  <c r="NW49" i="1"/>
  <c r="NX31" i="1"/>
  <c r="NW50" i="1"/>
  <c r="NV16" i="1"/>
  <c r="OB39" i="1"/>
  <c r="OB35" i="1"/>
  <c r="NU16" i="1"/>
  <c r="OB36" i="1"/>
  <c r="NV42" i="1"/>
  <c r="NV40" i="1"/>
  <c r="OC42" i="1"/>
  <c r="OB52" i="1"/>
  <c r="NV17" i="1"/>
  <c r="OB37" i="1"/>
  <c r="NV38" i="1"/>
  <c r="NU17" i="1"/>
  <c r="NV34" i="1"/>
  <c r="OC26" i="1"/>
  <c r="NV19" i="1"/>
  <c r="NS12" i="1"/>
  <c r="NV10" i="1"/>
  <c r="NS26" i="1"/>
  <c r="NU19" i="1"/>
  <c r="NS11" i="1"/>
  <c r="OC15" i="1"/>
  <c r="NZ27" i="1"/>
  <c r="OB51" i="1"/>
  <c r="NU9" i="1"/>
  <c r="MB23" i="1"/>
  <c r="NJ23" i="1" s="1"/>
  <c r="LR18" i="1"/>
  <c r="LP33" i="1"/>
  <c r="NS33" i="1" s="1"/>
  <c r="LQ16" i="1"/>
  <c r="LU34" i="1"/>
  <c r="LQ29" i="1"/>
  <c r="LU16" i="1"/>
  <c r="LQ33" i="1"/>
  <c r="LV50" i="1"/>
  <c r="LQ32" i="1"/>
  <c r="LQ42" i="1"/>
  <c r="LQ41" i="1"/>
  <c r="LP29" i="1"/>
  <c r="NS29" i="1" s="1"/>
  <c r="LQ22" i="1"/>
  <c r="LB17" i="1"/>
  <c r="LQ39" i="1"/>
  <c r="LP34" i="1"/>
  <c r="NS34" i="1" s="1"/>
  <c r="LT18" i="1"/>
  <c r="LP45" i="1"/>
  <c r="NS45" i="1" s="1"/>
  <c r="LP21" i="1"/>
  <c r="NS21" i="1" s="1"/>
  <c r="LT15" i="1"/>
  <c r="LQ48" i="1"/>
  <c r="LS31" i="1"/>
  <c r="LP14" i="1"/>
  <c r="LP9" i="1"/>
  <c r="LP19" i="1"/>
  <c r="NS19" i="1" s="1"/>
  <c r="LP25" i="1"/>
  <c r="NS25" i="1" s="1"/>
  <c r="LQ26" i="1"/>
  <c r="LP16" i="1"/>
  <c r="LP27" i="1"/>
  <c r="NS27" i="1" s="1"/>
  <c r="LQ20" i="1"/>
  <c r="LU38" i="1"/>
  <c r="LQ24" i="1"/>
  <c r="LP31" i="1"/>
  <c r="NS31" i="1" s="1"/>
  <c r="LS22" i="1"/>
  <c r="LB26" i="1"/>
  <c r="LQ19" i="1"/>
  <c r="LU22" i="1"/>
  <c r="MA39" i="1"/>
  <c r="LQ34" i="1"/>
  <c r="LQ45" i="1"/>
  <c r="LU21" i="1"/>
  <c r="LQ28" i="1"/>
  <c r="LU47" i="1"/>
  <c r="LP35" i="1"/>
  <c r="NS35" i="1" s="1"/>
  <c r="LW31" i="1"/>
  <c r="LQ14" i="1"/>
  <c r="LU9" i="1"/>
  <c r="NX9" i="1" s="1"/>
  <c r="LU19" i="1"/>
  <c r="LP46" i="1"/>
  <c r="NS46" i="1" s="1"/>
  <c r="LQ25" i="1"/>
  <c r="LR26" i="1"/>
  <c r="MA36" i="1"/>
  <c r="LQ51" i="1"/>
  <c r="LP20" i="1"/>
  <c r="NS20" i="1" s="1"/>
  <c r="LQ38" i="1"/>
  <c r="LB30" i="1"/>
  <c r="LQ11" i="1"/>
  <c r="LQ44" i="1"/>
  <c r="LT16" i="1"/>
  <c r="LS25" i="1"/>
  <c r="LQ27" i="1"/>
  <c r="LQ15" i="1"/>
  <c r="LQ17" i="1"/>
  <c r="LB22" i="1"/>
  <c r="LQ53" i="1"/>
  <c r="LU30" i="1"/>
  <c r="LW45" i="1"/>
  <c r="LQ21" i="1"/>
  <c r="LQ47" i="1"/>
  <c r="LQ35" i="1"/>
  <c r="LP17" i="1"/>
  <c r="LZ14" i="1"/>
  <c r="LQ9" i="1"/>
  <c r="NT9" i="1" s="1"/>
  <c r="MA52" i="1"/>
  <c r="LQ46" i="1"/>
  <c r="LU25" i="1"/>
  <c r="LQ10" i="1"/>
  <c r="LP37" i="1"/>
  <c r="NS37" i="1" s="1"/>
  <c r="LQ49" i="1"/>
  <c r="NT49" i="1" s="1"/>
  <c r="MA51" i="1"/>
  <c r="LP42" i="1"/>
  <c r="NS42" i="1" s="1"/>
  <c r="LB15" i="1"/>
  <c r="LQ50" i="1"/>
  <c r="LP36" i="1"/>
  <c r="NS36" i="1" s="1"/>
  <c r="MA37" i="1"/>
  <c r="LQ30" i="1"/>
  <c r="LU45" i="1"/>
  <c r="LP32" i="1"/>
  <c r="NS32" i="1" s="1"/>
  <c r="LP47" i="1"/>
  <c r="MA35" i="1"/>
  <c r="LT17" i="1"/>
  <c r="LX14" i="1"/>
  <c r="LP52" i="1"/>
  <c r="NS52" i="1" s="1"/>
  <c r="LP10" i="1"/>
  <c r="LP41" i="1"/>
  <c r="NS41" i="1" s="1"/>
  <c r="LQ40" i="1"/>
  <c r="LW15" i="1"/>
  <c r="LU40" i="1"/>
  <c r="LP39" i="1"/>
  <c r="LS18" i="1"/>
  <c r="LP15" i="1"/>
  <c r="LQ18" i="1"/>
  <c r="NT18" i="1" s="1"/>
  <c r="LQ31" i="1"/>
  <c r="LS47" i="1"/>
  <c r="LS21" i="1"/>
  <c r="LP50" i="1"/>
  <c r="NS50" i="1" s="1"/>
  <c r="LQ36" i="1"/>
  <c r="LQ37" i="1"/>
  <c r="LQ12" i="1"/>
  <c r="NT12" i="1" s="1"/>
  <c r="LP30" i="1"/>
  <c r="LP51" i="1"/>
  <c r="NS51" i="1" s="1"/>
  <c r="LS32" i="1"/>
  <c r="LQ13" i="1"/>
  <c r="LV49" i="1"/>
  <c r="LU17" i="1"/>
  <c r="LP40" i="1"/>
  <c r="NS40" i="1" s="1"/>
  <c r="LU42" i="1"/>
  <c r="LQ52" i="1"/>
  <c r="LP38" i="1"/>
  <c r="NS38" i="1" s="1"/>
  <c r="LQ43" i="1"/>
  <c r="LU10" i="1"/>
  <c r="NV18" i="1" l="1"/>
  <c r="OC14" i="1"/>
  <c r="NT44" i="1"/>
  <c r="OD37" i="1"/>
  <c r="NT11" i="1"/>
  <c r="NU18" i="1"/>
  <c r="NS16" i="1"/>
  <c r="NT50" i="1"/>
  <c r="NT38" i="1"/>
  <c r="NT26" i="1"/>
  <c r="NS30" i="1"/>
  <c r="NT40" i="1"/>
  <c r="NT45" i="1"/>
  <c r="NZ45" i="1"/>
  <c r="NT51" i="1"/>
  <c r="NT34" i="1"/>
  <c r="NT41" i="1"/>
  <c r="NN23" i="1"/>
  <c r="NQ23" i="1"/>
  <c r="NT37" i="1"/>
  <c r="NS10" i="1"/>
  <c r="OD51" i="1"/>
  <c r="NX30" i="1"/>
  <c r="OD36" i="1"/>
  <c r="NT42" i="1"/>
  <c r="NX10" i="1"/>
  <c r="NT36" i="1"/>
  <c r="NT53" i="1"/>
  <c r="NU26" i="1"/>
  <c r="NX22" i="1"/>
  <c r="NS14" i="1"/>
  <c r="NT32" i="1"/>
  <c r="NT43" i="1"/>
  <c r="OA14" i="1"/>
  <c r="NT25" i="1"/>
  <c r="NT19" i="1"/>
  <c r="NV31" i="1"/>
  <c r="NY50" i="1"/>
  <c r="NY49" i="1"/>
  <c r="NT30" i="1"/>
  <c r="NS17" i="1"/>
  <c r="NX47" i="1"/>
  <c r="NT39" i="1"/>
  <c r="NV32" i="1"/>
  <c r="NX40" i="1"/>
  <c r="NT35" i="1"/>
  <c r="NT28" i="1"/>
  <c r="NZ15" i="1"/>
  <c r="NT47" i="1"/>
  <c r="NX21" i="1"/>
  <c r="NT22" i="1"/>
  <c r="NV21" i="1"/>
  <c r="NW17" i="1"/>
  <c r="NT10" i="1"/>
  <c r="NT17" i="1"/>
  <c r="MB48" i="1"/>
  <c r="NT48" i="1"/>
  <c r="NT33" i="1"/>
  <c r="NT52" i="1"/>
  <c r="NV47" i="1"/>
  <c r="OD35" i="1"/>
  <c r="NX25" i="1"/>
  <c r="NT15" i="1"/>
  <c r="NX19" i="1"/>
  <c r="NV22" i="1"/>
  <c r="NW15" i="1"/>
  <c r="NX16" i="1"/>
  <c r="NX42" i="1"/>
  <c r="NT31" i="1"/>
  <c r="NT46" i="1"/>
  <c r="OD52" i="1"/>
  <c r="NV25" i="1"/>
  <c r="NT14" i="1"/>
  <c r="MB24" i="1"/>
  <c r="NJ24" i="1" s="1"/>
  <c r="NT24" i="1"/>
  <c r="NX34" i="1"/>
  <c r="NX17" i="1"/>
  <c r="NS15" i="1"/>
  <c r="NX45" i="1"/>
  <c r="NW16" i="1"/>
  <c r="NZ31" i="1"/>
  <c r="NX38" i="1"/>
  <c r="NW18" i="1"/>
  <c r="NT16" i="1"/>
  <c r="NT20" i="1"/>
  <c r="MB36" i="1"/>
  <c r="MB20" i="1"/>
  <c r="MB29" i="1"/>
  <c r="NJ29" i="1" s="1"/>
  <c r="MB40" i="1"/>
  <c r="MB18" i="1"/>
  <c r="NQ18" i="1" s="1"/>
  <c r="MB28" i="1"/>
  <c r="MB38" i="1"/>
  <c r="MB41" i="1"/>
  <c r="MB45" i="1"/>
  <c r="MB52" i="1"/>
  <c r="MB49" i="1"/>
  <c r="MB22" i="1"/>
  <c r="NJ22" i="1" s="1"/>
  <c r="MB35" i="1"/>
  <c r="MB19" i="1"/>
  <c r="NK19" i="1" s="1"/>
  <c r="MB42" i="1"/>
  <c r="NP42" i="1" s="1"/>
  <c r="MB25" i="1"/>
  <c r="MB39" i="1"/>
  <c r="NP39" i="1" s="1"/>
  <c r="MB37" i="1"/>
  <c r="MB27" i="1"/>
  <c r="NT27" i="1" s="1"/>
  <c r="MB34" i="1"/>
  <c r="MB43" i="1"/>
  <c r="MB44" i="1"/>
  <c r="MB31" i="1"/>
  <c r="MB12" i="1"/>
  <c r="NI12" i="1" s="1"/>
  <c r="MB50" i="1"/>
  <c r="MB33" i="1"/>
  <c r="MB51" i="1"/>
  <c r="MB30" i="1"/>
  <c r="MB46" i="1"/>
  <c r="MB26" i="1"/>
  <c r="NJ26" i="1" s="1"/>
  <c r="MB17" i="1"/>
  <c r="NJ17" i="1" s="1"/>
  <c r="MB53" i="1"/>
  <c r="MB32" i="1"/>
  <c r="MB21" i="1"/>
  <c r="NT21" i="1" s="1"/>
  <c r="MB47" i="1"/>
  <c r="NP47" i="1" s="1"/>
  <c r="MB14" i="1"/>
  <c r="MB13" i="1"/>
  <c r="MB11" i="1"/>
  <c r="MB15" i="1"/>
  <c r="MB10" i="1"/>
  <c r="NY10" i="1" s="1"/>
  <c r="MB9" i="1"/>
  <c r="MB16" i="1"/>
  <c r="NJ16" i="1" s="1"/>
  <c r="NS39" i="1" l="1"/>
  <c r="NS47" i="1"/>
  <c r="NP49" i="1"/>
  <c r="OD49" i="1"/>
  <c r="NS49" i="1"/>
  <c r="RJ33" i="1"/>
  <c r="RO33" i="1" s="1"/>
  <c r="RY33" i="1" s="1"/>
  <c r="NP45" i="1"/>
  <c r="NN24" i="1"/>
  <c r="RJ24" i="1" s="1"/>
  <c r="RO24" i="1" s="1"/>
  <c r="RY24" i="1" s="1"/>
  <c r="NL26" i="1"/>
  <c r="NR26" i="1"/>
  <c r="NH26" i="1"/>
  <c r="NR25" i="1"/>
  <c r="RJ25" i="1" s="1"/>
  <c r="NP41" i="1"/>
  <c r="NK15" i="1"/>
  <c r="RJ15" i="1" s="1"/>
  <c r="NI11" i="1"/>
  <c r="RJ11" i="1" s="1"/>
  <c r="NP46" i="1"/>
  <c r="OD46" i="1"/>
  <c r="NP38" i="1"/>
  <c r="OD38" i="1"/>
  <c r="NS9" i="1"/>
  <c r="NP31" i="1"/>
  <c r="RJ31" i="1" s="1"/>
  <c r="RO31" i="1" s="1"/>
  <c r="OD39" i="1"/>
  <c r="NT13" i="1"/>
  <c r="RJ13" i="1" s="1"/>
  <c r="NI29" i="1"/>
  <c r="NR29" i="1"/>
  <c r="NO29" i="1"/>
  <c r="NN29" i="1"/>
  <c r="NP37" i="1"/>
  <c r="RJ37" i="1" s="1"/>
  <c r="RO37" i="1" s="1"/>
  <c r="NP50" i="1"/>
  <c r="RJ50" i="1" s="1"/>
  <c r="RO50" i="1" s="1"/>
  <c r="RY50" i="1" s="1"/>
  <c r="NP44" i="1"/>
  <c r="NS44" i="1"/>
  <c r="RJ28" i="1"/>
  <c r="RO28" i="1" s="1"/>
  <c r="RY28" i="1" s="1"/>
  <c r="NP43" i="1"/>
  <c r="NS43" i="1"/>
  <c r="NT29" i="1"/>
  <c r="NR21" i="1"/>
  <c r="NO21" i="1"/>
  <c r="RJ35" i="1"/>
  <c r="RO35" i="1" s="1"/>
  <c r="RY35" i="1" s="1"/>
  <c r="NP51" i="1"/>
  <c r="RJ51" i="1" s="1"/>
  <c r="RO51" i="1" s="1"/>
  <c r="RJ34" i="1"/>
  <c r="RO34" i="1" s="1"/>
  <c r="RY34" i="1" s="1"/>
  <c r="NP40" i="1"/>
  <c r="OD40" i="1"/>
  <c r="NP48" i="1"/>
  <c r="RJ48" i="1" s="1"/>
  <c r="RO48" i="1" s="1"/>
  <c r="RY48" i="1" s="1"/>
  <c r="NP53" i="1"/>
  <c r="OD53" i="1"/>
  <c r="NP52" i="1"/>
  <c r="RJ52" i="1" s="1"/>
  <c r="RJ30" i="1"/>
  <c r="RO30" i="1" s="1"/>
  <c r="RY30" i="1" s="1"/>
  <c r="NP32" i="1"/>
  <c r="RJ32" i="1" s="1"/>
  <c r="RO32" i="1" s="1"/>
  <c r="RJ36" i="1"/>
  <c r="RO36" i="1" s="1"/>
  <c r="RJ23" i="1"/>
  <c r="RO23" i="1" s="1"/>
  <c r="RJ22" i="1"/>
  <c r="RO22" i="1" s="1"/>
  <c r="RY22" i="1" s="1"/>
  <c r="RJ20" i="1"/>
  <c r="RO20" i="1" s="1"/>
  <c r="RY20" i="1" s="1"/>
  <c r="RJ17" i="1"/>
  <c r="RO17" i="1" s="1"/>
  <c r="RY17" i="1" s="1"/>
  <c r="RM33" i="1" l="1"/>
  <c r="RL33" i="1"/>
  <c r="RK33" i="1"/>
  <c r="RN33" i="1"/>
  <c r="RU33" i="1"/>
  <c r="RX33" i="1" s="1"/>
  <c r="RO52" i="1"/>
  <c r="RN52" i="1"/>
  <c r="RP30" i="1"/>
  <c r="RQ30" i="1" s="1"/>
  <c r="RN30" i="1"/>
  <c r="RU30" i="1"/>
  <c r="RX30" i="1" s="1"/>
  <c r="RU35" i="1"/>
  <c r="RX35" i="1" s="1"/>
  <c r="RL30" i="1"/>
  <c r="RM30" i="1"/>
  <c r="RK30" i="1"/>
  <c r="RO15" i="1"/>
  <c r="RN15" i="1"/>
  <c r="RO25" i="1"/>
  <c r="RU25" i="1" s="1"/>
  <c r="RX25" i="1" s="1"/>
  <c r="RP25" i="1"/>
  <c r="RQ25" i="1" s="1"/>
  <c r="RN28" i="1"/>
  <c r="RL34" i="1"/>
  <c r="RP34" i="1"/>
  <c r="RR34" i="1" s="1"/>
  <c r="RN34" i="1"/>
  <c r="RU28" i="1"/>
  <c r="RX28" i="1" s="1"/>
  <c r="RM34" i="1"/>
  <c r="RU34" i="1"/>
  <c r="RX34" i="1" s="1"/>
  <c r="RK34" i="1"/>
  <c r="RP33" i="1"/>
  <c r="RR33" i="1" s="1"/>
  <c r="RN35" i="1"/>
  <c r="RU37" i="1"/>
  <c r="RX37" i="1" s="1"/>
  <c r="RY37" i="1"/>
  <c r="RU32" i="1"/>
  <c r="RX32" i="1" s="1"/>
  <c r="RY32" i="1"/>
  <c r="RU51" i="1"/>
  <c r="RX51" i="1" s="1"/>
  <c r="RY51" i="1"/>
  <c r="RU31" i="1"/>
  <c r="RX31" i="1" s="1"/>
  <c r="RY31" i="1"/>
  <c r="RU23" i="1"/>
  <c r="RX23" i="1" s="1"/>
  <c r="RY23" i="1"/>
  <c r="RU36" i="1"/>
  <c r="RX36" i="1" s="1"/>
  <c r="RY36" i="1"/>
  <c r="RJ42" i="1"/>
  <c r="RO42" i="1" s="1"/>
  <c r="RY42" i="1" s="1"/>
  <c r="RN36" i="1"/>
  <c r="RM25" i="1"/>
  <c r="RL25" i="1"/>
  <c r="RJ10" i="1"/>
  <c r="RN51" i="1"/>
  <c r="RN31" i="1"/>
  <c r="RN25" i="1"/>
  <c r="RK25" i="1"/>
  <c r="RL32" i="1"/>
  <c r="RP37" i="1"/>
  <c r="RS37" i="1" s="1"/>
  <c r="RK23" i="1"/>
  <c r="RN32" i="1"/>
  <c r="RP51" i="1"/>
  <c r="RM37" i="1"/>
  <c r="RN37" i="1"/>
  <c r="RL37" i="1"/>
  <c r="RK37" i="1"/>
  <c r="RJ16" i="1"/>
  <c r="RO16" i="1" s="1"/>
  <c r="RY16" i="1" s="1"/>
  <c r="RJ19" i="1"/>
  <c r="RO19" i="1" s="1"/>
  <c r="RY19" i="1" s="1"/>
  <c r="RN23" i="1"/>
  <c r="RP11" i="1"/>
  <c r="RT11" i="1" s="1"/>
  <c r="RO11" i="1"/>
  <c r="RY11" i="1" s="1"/>
  <c r="RM13" i="1"/>
  <c r="RO13" i="1"/>
  <c r="RY13" i="1" s="1"/>
  <c r="RP13" i="1"/>
  <c r="RT13" i="1" s="1"/>
  <c r="RK13" i="1"/>
  <c r="RL13" i="1"/>
  <c r="RL50" i="1"/>
  <c r="RM11" i="1"/>
  <c r="RJ45" i="1"/>
  <c r="RO45" i="1" s="1"/>
  <c r="RL11" i="1"/>
  <c r="RK11" i="1"/>
  <c r="RJ12" i="1"/>
  <c r="RO12" i="1" s="1"/>
  <c r="RY12" i="1" s="1"/>
  <c r="RU17" i="1"/>
  <c r="RX17" i="1" s="1"/>
  <c r="RN17" i="1"/>
  <c r="RJ26" i="1"/>
  <c r="RU48" i="1"/>
  <c r="RX48" i="1" s="1"/>
  <c r="RN48" i="1"/>
  <c r="RU22" i="1"/>
  <c r="RX22" i="1" s="1"/>
  <c r="RN22" i="1"/>
  <c r="RN11" i="1"/>
  <c r="RN13" i="1"/>
  <c r="RU20" i="1"/>
  <c r="RX20" i="1" s="1"/>
  <c r="RN20" i="1"/>
  <c r="RU50" i="1"/>
  <c r="RX50" i="1" s="1"/>
  <c r="RN50" i="1"/>
  <c r="RJ41" i="1"/>
  <c r="RO41" i="1" s="1"/>
  <c r="RY41" i="1" s="1"/>
  <c r="RU24" i="1"/>
  <c r="RX24" i="1" s="1"/>
  <c r="RN24" i="1"/>
  <c r="RJ46" i="1"/>
  <c r="RJ27" i="1"/>
  <c r="RO27" i="1" s="1"/>
  <c r="RY27" i="1" s="1"/>
  <c r="RJ21" i="1"/>
  <c r="RO21" i="1" s="1"/>
  <c r="RY21" i="1" s="1"/>
  <c r="RJ38" i="1"/>
  <c r="RO38" i="1" s="1"/>
  <c r="RY38" i="1" s="1"/>
  <c r="RJ29" i="1"/>
  <c r="RO29" i="1" s="1"/>
  <c r="RY29" i="1" s="1"/>
  <c r="RJ43" i="1"/>
  <c r="RO43" i="1" s="1"/>
  <c r="RY43" i="1" s="1"/>
  <c r="RJ14" i="1"/>
  <c r="RO14" i="1" s="1"/>
  <c r="RY14" i="1" s="1"/>
  <c r="RJ49" i="1"/>
  <c r="RO49" i="1" s="1"/>
  <c r="RY49" i="1" s="1"/>
  <c r="RJ39" i="1"/>
  <c r="RO39" i="1" s="1"/>
  <c r="RY39" i="1" s="1"/>
  <c r="RJ44" i="1"/>
  <c r="RO44" i="1" s="1"/>
  <c r="RY44" i="1" s="1"/>
  <c r="RJ9" i="1"/>
  <c r="RJ53" i="1"/>
  <c r="RO53" i="1" s="1"/>
  <c r="RY53" i="1" s="1"/>
  <c r="RJ18" i="1"/>
  <c r="RO18" i="1" s="1"/>
  <c r="RY18" i="1" s="1"/>
  <c r="RJ47" i="1"/>
  <c r="RO47" i="1" s="1"/>
  <c r="RY47" i="1" s="1"/>
  <c r="RJ40" i="1"/>
  <c r="RO40" i="1" s="1"/>
  <c r="RY40" i="1" s="1"/>
  <c r="RP23" i="1"/>
  <c r="RQ23" i="1" s="1"/>
  <c r="RK50" i="1"/>
  <c r="RK32" i="1"/>
  <c r="RM23" i="1"/>
  <c r="RL23" i="1"/>
  <c r="RP50" i="1"/>
  <c r="RS50" i="1" s="1"/>
  <c r="RM50" i="1"/>
  <c r="RM32" i="1"/>
  <c r="RP32" i="1"/>
  <c r="RQ32" i="1" s="1"/>
  <c r="RL52" i="1"/>
  <c r="RK52" i="1"/>
  <c r="RP52" i="1"/>
  <c r="RT52" i="1" s="1"/>
  <c r="RM52" i="1"/>
  <c r="RP35" i="1"/>
  <c r="RP36" i="1"/>
  <c r="RP22" i="1"/>
  <c r="RP20" i="1"/>
  <c r="RP28" i="1"/>
  <c r="RP24" i="1"/>
  <c r="RP48" i="1"/>
  <c r="RP31" i="1"/>
  <c r="RP15" i="1"/>
  <c r="RP17" i="1"/>
  <c r="RK17" i="1"/>
  <c r="RL17" i="1"/>
  <c r="RM17" i="1"/>
  <c r="RK35" i="1"/>
  <c r="RL35" i="1"/>
  <c r="RM35" i="1"/>
  <c r="RK15" i="1"/>
  <c r="RL15" i="1"/>
  <c r="RM15" i="1"/>
  <c r="RM36" i="1"/>
  <c r="RK36" i="1"/>
  <c r="RL36" i="1"/>
  <c r="RM28" i="1"/>
  <c r="RK28" i="1"/>
  <c r="RL28" i="1"/>
  <c r="RM22" i="1"/>
  <c r="RK22" i="1"/>
  <c r="RL22" i="1"/>
  <c r="RK20" i="1"/>
  <c r="RL20" i="1"/>
  <c r="RM20" i="1"/>
  <c r="RK24" i="1"/>
  <c r="RM24" i="1"/>
  <c r="RL24" i="1"/>
  <c r="RK31" i="1"/>
  <c r="RL31" i="1"/>
  <c r="RM31" i="1"/>
  <c r="RR30" i="1" l="1"/>
  <c r="RQ33" i="1"/>
  <c r="RS33" i="1"/>
  <c r="RT30" i="1"/>
  <c r="RS30" i="1"/>
  <c r="RR25" i="1"/>
  <c r="RY25" i="1"/>
  <c r="RS25" i="1"/>
  <c r="RT25" i="1"/>
  <c r="RY52" i="1"/>
  <c r="RU52" i="1"/>
  <c r="RX52" i="1" s="1"/>
  <c r="RQ34" i="1"/>
  <c r="RV34" i="1" s="1"/>
  <c r="RT34" i="1"/>
  <c r="RS34" i="1"/>
  <c r="RT33" i="1"/>
  <c r="RY15" i="1"/>
  <c r="RU15" i="1"/>
  <c r="RX15" i="1" s="1"/>
  <c r="RT37" i="1"/>
  <c r="RP42" i="1"/>
  <c r="RN42" i="1"/>
  <c r="RQ37" i="1"/>
  <c r="RU45" i="1"/>
  <c r="RX45" i="1" s="1"/>
  <c r="RY45" i="1"/>
  <c r="RU42" i="1"/>
  <c r="RX42" i="1" s="1"/>
  <c r="RU11" i="1"/>
  <c r="RX11" i="1" s="1"/>
  <c r="RU19" i="1"/>
  <c r="RX19" i="1" s="1"/>
  <c r="RU16" i="1"/>
  <c r="RX16" i="1" s="1"/>
  <c r="RU13" i="1"/>
  <c r="RX13" i="1" s="1"/>
  <c r="RR37" i="1"/>
  <c r="RO10" i="1"/>
  <c r="RY10" i="1" s="1"/>
  <c r="RN10" i="1"/>
  <c r="RN16" i="1"/>
  <c r="RQ13" i="1"/>
  <c r="RR11" i="1"/>
  <c r="RQ11" i="1"/>
  <c r="RS11" i="1"/>
  <c r="RN19" i="1"/>
  <c r="RS13" i="1"/>
  <c r="RP29" i="1"/>
  <c r="RS29" i="1" s="1"/>
  <c r="RR13" i="1"/>
  <c r="RK46" i="1"/>
  <c r="RO46" i="1"/>
  <c r="RN45" i="1"/>
  <c r="RP26" i="1"/>
  <c r="RQ26" i="1" s="1"/>
  <c r="RO26" i="1"/>
  <c r="RU40" i="1"/>
  <c r="RX40" i="1" s="1"/>
  <c r="RN40" i="1"/>
  <c r="RL46" i="1"/>
  <c r="RU18" i="1"/>
  <c r="RX18" i="1" s="1"/>
  <c r="RN18" i="1"/>
  <c r="RU53" i="1"/>
  <c r="RX53" i="1" s="1"/>
  <c r="RN53" i="1"/>
  <c r="RN26" i="1"/>
  <c r="RM46" i="1"/>
  <c r="RU29" i="1"/>
  <c r="RX29" i="1" s="1"/>
  <c r="RN29" i="1"/>
  <c r="RO9" i="1"/>
  <c r="RN9" i="1"/>
  <c r="RU44" i="1"/>
  <c r="RX44" i="1" s="1"/>
  <c r="RN44" i="1"/>
  <c r="RU49" i="1"/>
  <c r="RX49" i="1" s="1"/>
  <c r="RN49" i="1"/>
  <c r="RN46" i="1"/>
  <c r="RU47" i="1"/>
  <c r="RX47" i="1" s="1"/>
  <c r="RN47" i="1"/>
  <c r="RU14" i="1"/>
  <c r="RX14" i="1" s="1"/>
  <c r="RN14" i="1"/>
  <c r="RU41" i="1"/>
  <c r="RX41" i="1" s="1"/>
  <c r="RN41" i="1"/>
  <c r="RU39" i="1"/>
  <c r="RX39" i="1" s="1"/>
  <c r="RN39" i="1"/>
  <c r="RU43" i="1"/>
  <c r="RX43" i="1" s="1"/>
  <c r="RN43" i="1"/>
  <c r="RU38" i="1"/>
  <c r="RX38" i="1" s="1"/>
  <c r="RN38" i="1"/>
  <c r="RU21" i="1"/>
  <c r="RX21" i="1" s="1"/>
  <c r="RN21" i="1"/>
  <c r="RU27" i="1"/>
  <c r="RX27" i="1" s="1"/>
  <c r="RN27" i="1"/>
  <c r="RU12" i="1"/>
  <c r="RX12" i="1" s="1"/>
  <c r="RN12" i="1"/>
  <c r="RP47" i="1"/>
  <c r="RP40" i="1"/>
  <c r="RQ40" i="1" s="1"/>
  <c r="RP46" i="1"/>
  <c r="RQ46" i="1" s="1"/>
  <c r="RT23" i="1"/>
  <c r="RR23" i="1"/>
  <c r="RS23" i="1"/>
  <c r="RP18" i="1"/>
  <c r="RQ18" i="1" s="1"/>
  <c r="RL18" i="1"/>
  <c r="RM18" i="1"/>
  <c r="RL26" i="1"/>
  <c r="RK26" i="1"/>
  <c r="RM26" i="1"/>
  <c r="RK18" i="1"/>
  <c r="RM29" i="1"/>
  <c r="RL29" i="1"/>
  <c r="RK29" i="1"/>
  <c r="RQ50" i="1"/>
  <c r="RM12" i="1"/>
  <c r="RR50" i="1"/>
  <c r="RT32" i="1"/>
  <c r="RS32" i="1"/>
  <c r="RR32" i="1"/>
  <c r="RL53" i="1"/>
  <c r="RK53" i="1"/>
  <c r="RM53" i="1"/>
  <c r="RP53" i="1"/>
  <c r="RT53" i="1" s="1"/>
  <c r="RT50" i="1"/>
  <c r="RM44" i="1"/>
  <c r="RL44" i="1"/>
  <c r="RP44" i="1"/>
  <c r="RK44" i="1"/>
  <c r="RK38" i="1"/>
  <c r="RL38" i="1"/>
  <c r="RP38" i="1"/>
  <c r="RM38" i="1"/>
  <c r="RM40" i="1"/>
  <c r="RL40" i="1"/>
  <c r="RK40" i="1"/>
  <c r="RQ52" i="1"/>
  <c r="RL12" i="1"/>
  <c r="RS52" i="1"/>
  <c r="RK12" i="1"/>
  <c r="RR52" i="1"/>
  <c r="RP12" i="1"/>
  <c r="RR12" i="1" s="1"/>
  <c r="RP49" i="1"/>
  <c r="RP39" i="1"/>
  <c r="RP21" i="1"/>
  <c r="RP45" i="1"/>
  <c r="RP41" i="1"/>
  <c r="RP43" i="1"/>
  <c r="RP9" i="1"/>
  <c r="RP27" i="1"/>
  <c r="RL9" i="1"/>
  <c r="RK9" i="1"/>
  <c r="RP19" i="1"/>
  <c r="RP10" i="1"/>
  <c r="RK10" i="1"/>
  <c r="RP16" i="1"/>
  <c r="RP14" i="1"/>
  <c r="RV30" i="1"/>
  <c r="RV33" i="1"/>
  <c r="RQ22" i="1"/>
  <c r="RR22" i="1"/>
  <c r="RS22" i="1"/>
  <c r="RT22" i="1"/>
  <c r="RT15" i="1"/>
  <c r="RS15" i="1"/>
  <c r="RQ15" i="1"/>
  <c r="RR15" i="1"/>
  <c r="RQ36" i="1"/>
  <c r="RR36" i="1"/>
  <c r="RS36" i="1"/>
  <c r="RT36" i="1"/>
  <c r="RQ28" i="1"/>
  <c r="RR28" i="1"/>
  <c r="RS28" i="1"/>
  <c r="RT28" i="1"/>
  <c r="RQ20" i="1"/>
  <c r="RR20" i="1"/>
  <c r="RS20" i="1"/>
  <c r="RT20" i="1"/>
  <c r="RM9" i="1"/>
  <c r="RT31" i="1"/>
  <c r="RQ31" i="1"/>
  <c r="RR31" i="1"/>
  <c r="RS31" i="1"/>
  <c r="RQ24" i="1"/>
  <c r="RR24" i="1"/>
  <c r="RS24" i="1"/>
  <c r="RT24" i="1"/>
  <c r="RS35" i="1"/>
  <c r="RT35" i="1"/>
  <c r="RQ35" i="1"/>
  <c r="RR35" i="1"/>
  <c r="RS17" i="1"/>
  <c r="RT17" i="1"/>
  <c r="RQ17" i="1"/>
  <c r="RR17" i="1"/>
  <c r="RM14" i="1"/>
  <c r="RK14" i="1"/>
  <c r="RL14" i="1"/>
  <c r="RK21" i="1"/>
  <c r="RL21" i="1"/>
  <c r="RM21" i="1"/>
  <c r="RK27" i="1"/>
  <c r="RL27" i="1"/>
  <c r="RM27" i="1"/>
  <c r="RK45" i="1"/>
  <c r="RL45" i="1"/>
  <c r="RM45" i="1"/>
  <c r="RM10" i="1"/>
  <c r="RL10" i="1"/>
  <c r="RK51" i="1"/>
  <c r="RL51" i="1"/>
  <c r="RM51" i="1"/>
  <c r="RK42" i="1"/>
  <c r="RM42" i="1"/>
  <c r="RL42" i="1"/>
  <c r="RK19" i="1"/>
  <c r="RL19" i="1"/>
  <c r="RM19" i="1"/>
  <c r="RK41" i="1"/>
  <c r="RL41" i="1"/>
  <c r="RM41" i="1"/>
  <c r="RK49" i="1"/>
  <c r="RL49" i="1"/>
  <c r="RM49" i="1"/>
  <c r="RK39" i="1"/>
  <c r="RL39" i="1"/>
  <c r="RM39" i="1"/>
  <c r="RM16" i="1"/>
  <c r="RK16" i="1"/>
  <c r="RL16" i="1"/>
  <c r="RK47" i="1"/>
  <c r="RL47" i="1"/>
  <c r="RM47" i="1"/>
  <c r="RK48" i="1"/>
  <c r="RM48" i="1"/>
  <c r="RL48" i="1"/>
  <c r="RK43" i="1"/>
  <c r="RL43" i="1"/>
  <c r="RM43" i="1"/>
  <c r="C12" i="2" l="1"/>
  <c r="RV25" i="1"/>
  <c r="RV37" i="1"/>
  <c r="C17" i="2"/>
  <c r="C19" i="2"/>
  <c r="RY9" i="1"/>
  <c r="C8" i="2"/>
  <c r="C10" i="2"/>
  <c r="C11" i="2"/>
  <c r="C14" i="2"/>
  <c r="RU26" i="1"/>
  <c r="RX26" i="1" s="1"/>
  <c r="RY26" i="1"/>
  <c r="RU46" i="1"/>
  <c r="RX46" i="1" s="1"/>
  <c r="RY46" i="1"/>
  <c r="RU10" i="1"/>
  <c r="RX10" i="1" s="1"/>
  <c r="RU9" i="1"/>
  <c r="RR29" i="1"/>
  <c r="RV11" i="1"/>
  <c r="RT26" i="1"/>
  <c r="RV13" i="1"/>
  <c r="RR26" i="1"/>
  <c r="RS26" i="1"/>
  <c r="RT29" i="1"/>
  <c r="RQ29" i="1"/>
  <c r="RT40" i="1"/>
  <c r="RR40" i="1"/>
  <c r="RT9" i="1"/>
  <c r="RQ9" i="1"/>
  <c r="RS40" i="1"/>
  <c r="RT18" i="1"/>
  <c r="RS18" i="1"/>
  <c r="RV23" i="1"/>
  <c r="RR18" i="1"/>
  <c r="RV32" i="1"/>
  <c r="RV50" i="1"/>
  <c r="RS46" i="1"/>
  <c r="RV52" i="1"/>
  <c r="RT46" i="1"/>
  <c r="RR46" i="1"/>
  <c r="RS53" i="1"/>
  <c r="RQ12" i="1"/>
  <c r="RT12" i="1"/>
  <c r="RS12" i="1"/>
  <c r="RQ53" i="1"/>
  <c r="RR53" i="1"/>
  <c r="RQ44" i="1"/>
  <c r="RR44" i="1"/>
  <c r="RT44" i="1"/>
  <c r="RS44" i="1"/>
  <c r="RQ38" i="1"/>
  <c r="RR38" i="1"/>
  <c r="RS38" i="1"/>
  <c r="RT38" i="1"/>
  <c r="RV24" i="1"/>
  <c r="RV15" i="1"/>
  <c r="RV31" i="1"/>
  <c r="RV28" i="1"/>
  <c r="RV35" i="1"/>
  <c r="RV20" i="1"/>
  <c r="RV36" i="1"/>
  <c r="RV22" i="1"/>
  <c r="RV17" i="1"/>
  <c r="RS19" i="1"/>
  <c r="RT19" i="1"/>
  <c r="RQ19" i="1"/>
  <c r="RR19" i="1"/>
  <c r="RS27" i="1"/>
  <c r="RQ27" i="1"/>
  <c r="RR27" i="1"/>
  <c r="RT27" i="1"/>
  <c r="RS49" i="1"/>
  <c r="RQ49" i="1"/>
  <c r="RR49" i="1"/>
  <c r="RT49" i="1"/>
  <c r="RS51" i="1"/>
  <c r="RQ51" i="1"/>
  <c r="RT51" i="1"/>
  <c r="RR51" i="1"/>
  <c r="RT45" i="1"/>
  <c r="RQ45" i="1"/>
  <c r="RS45" i="1"/>
  <c r="RR45" i="1"/>
  <c r="RT47" i="1"/>
  <c r="RQ47" i="1"/>
  <c r="RR47" i="1"/>
  <c r="RS47" i="1"/>
  <c r="RS9" i="1"/>
  <c r="RR9" i="1"/>
  <c r="RQ16" i="1"/>
  <c r="RR16" i="1"/>
  <c r="RS16" i="1"/>
  <c r="RT16" i="1"/>
  <c r="RQ14" i="1"/>
  <c r="RR14" i="1"/>
  <c r="RS14" i="1"/>
  <c r="RT14" i="1"/>
  <c r="RS21" i="1"/>
  <c r="RT21" i="1"/>
  <c r="RQ21" i="1"/>
  <c r="RR21" i="1"/>
  <c r="RQ39" i="1"/>
  <c r="RT39" i="1"/>
  <c r="RR39" i="1"/>
  <c r="RS39" i="1"/>
  <c r="RQ42" i="1"/>
  <c r="RR42" i="1"/>
  <c r="RS42" i="1"/>
  <c r="RT42" i="1"/>
  <c r="RS43" i="1"/>
  <c r="RQ43" i="1"/>
  <c r="RR43" i="1"/>
  <c r="RT43" i="1"/>
  <c r="RQ48" i="1"/>
  <c r="RR48" i="1"/>
  <c r="RS48" i="1"/>
  <c r="RT48" i="1"/>
  <c r="RT41" i="1"/>
  <c r="RS41" i="1"/>
  <c r="RQ41" i="1"/>
  <c r="RR41" i="1"/>
  <c r="RQ10" i="1"/>
  <c r="RR10" i="1"/>
  <c r="RS10" i="1"/>
  <c r="RT10" i="1"/>
  <c r="C9" i="2" l="1"/>
  <c r="C15" i="2"/>
  <c r="RV26" i="1"/>
  <c r="RY84" i="1"/>
  <c r="A32" i="2" s="1"/>
  <c r="A34" i="2" s="1"/>
  <c r="RU86" i="1"/>
  <c r="RX9" i="1"/>
  <c r="RX84" i="1" s="1"/>
  <c r="A27" i="2" s="1"/>
  <c r="C18" i="2"/>
  <c r="C13" i="2"/>
  <c r="A23" i="2" s="1"/>
  <c r="C16" i="2"/>
  <c r="RU84" i="1"/>
  <c r="RV29" i="1"/>
  <c r="RV40" i="1"/>
  <c r="RV18" i="1"/>
  <c r="RV12" i="1"/>
  <c r="RV9" i="1"/>
  <c r="RV46" i="1"/>
  <c r="RV44" i="1"/>
  <c r="RV53" i="1"/>
  <c r="RV38" i="1"/>
  <c r="RV21" i="1"/>
  <c r="RV19" i="1"/>
  <c r="RV45" i="1"/>
  <c r="RV39" i="1"/>
  <c r="RV14" i="1"/>
  <c r="RV47" i="1"/>
  <c r="RV51" i="1"/>
  <c r="RV27" i="1"/>
  <c r="RV48" i="1"/>
  <c r="RV16" i="1"/>
  <c r="RV42" i="1"/>
  <c r="RV10" i="1"/>
  <c r="RV41" i="1"/>
  <c r="RV43" i="1"/>
  <c r="RV49" i="1"/>
  <c r="RV86" i="1" l="1"/>
  <c r="RV84" i="1"/>
  <c r="A25" i="2" l="1"/>
</calcChain>
</file>

<file path=xl/sharedStrings.xml><?xml version="1.0" encoding="utf-8"?>
<sst xmlns="http://schemas.openxmlformats.org/spreadsheetml/2006/main" count="12398" uniqueCount="226">
  <si>
    <t>UNIVERSIDAD DISTRITAL FRANCISCO JOSE DE CALDAS</t>
  </si>
  <si>
    <t>CONVOCATORIA PÚBLICA No. 006 DE 2021</t>
  </si>
  <si>
    <t>OFERTA ECONOMICA</t>
  </si>
  <si>
    <t>OFERTA ECONOMICA HABILITADA PRECIO BASE</t>
  </si>
  <si>
    <t>REQUISITOS HABILITANTES</t>
  </si>
  <si>
    <t>EVALUACION JURIDICA</t>
  </si>
  <si>
    <t>EVALUACION FINANCIERA</t>
  </si>
  <si>
    <t>CONSOLIDADO EVALUACION HABILITANTE FINACIERA, JURIDICA Y TECNICA</t>
  </si>
  <si>
    <t>EVALUACION MARCAS</t>
  </si>
  <si>
    <t>EVALUACION ITEM A ITEM</t>
  </si>
  <si>
    <t>OFERTAS HABILITADAS</t>
  </si>
  <si>
    <t>PORCENTAJE DE LA MEDIA GEOMETRICA</t>
  </si>
  <si>
    <t>DESVIACIÓN DE LA MEDIA GEOMETRICA</t>
  </si>
  <si>
    <t>PUNTAJE PARCIAL</t>
  </si>
  <si>
    <t>GARANTIA EN MESES</t>
  </si>
  <si>
    <t>PUNTAJE GARANTIA</t>
  </si>
  <si>
    <t>PUNTAJE OFERTA ECONÓMICA</t>
  </si>
  <si>
    <t>PUNTAJE MAXIMO</t>
  </si>
  <si>
    <t>PRE1</t>
  </si>
  <si>
    <t>PRE2</t>
  </si>
  <si>
    <t>PRE3</t>
  </si>
  <si>
    <t>PRE4</t>
  </si>
  <si>
    <t>OFERENTE CON MAYOR PUNTAJE</t>
  </si>
  <si>
    <t>VALOR ADJUDICADO</t>
  </si>
  <si>
    <t>ITEM</t>
  </si>
  <si>
    <t>FACULTAD Y/O DEPENDENCIA</t>
  </si>
  <si>
    <t>LABORATORIO Y/O DEPENDENCIA  DESTINO</t>
  </si>
  <si>
    <t xml:space="preserve">UBICACIÓN </t>
  </si>
  <si>
    <t>NOMBRE EQUIPO</t>
  </si>
  <si>
    <t>CANTIDAD</t>
  </si>
  <si>
    <t>PRECIO BASE</t>
  </si>
  <si>
    <t>VB</t>
  </si>
  <si>
    <t>NUMERO DE PROPUESTAS HABILITADAS</t>
  </si>
  <si>
    <t>NUMERO DE VECES EN QUE INTERVIENE EL PPTO</t>
  </si>
  <si>
    <t>MEDIA GEOMETRICA</t>
  </si>
  <si>
    <t>CI</t>
  </si>
  <si>
    <t>MINIMA DESVIACIÓN</t>
  </si>
  <si>
    <t>NC</t>
  </si>
  <si>
    <t>NO CUMPLE</t>
  </si>
  <si>
    <t>CUMPLE</t>
  </si>
  <si>
    <t>Tecnológica</t>
  </si>
  <si>
    <t>Sede Macarena A</t>
  </si>
  <si>
    <t xml:space="preserve">EMPRESA </t>
  </si>
  <si>
    <t>ITEMS ADJUDICADOS</t>
  </si>
  <si>
    <t>VALOR</t>
  </si>
  <si>
    <t>TOTAL ADJUDICADO</t>
  </si>
  <si>
    <t>PORCENTAJE ADJUDICADO</t>
  </si>
  <si>
    <t>AHORRO SOBRE ADJUDICADO</t>
  </si>
  <si>
    <t>ITEMS DESIERTOS</t>
  </si>
  <si>
    <t>TOTAL DESIERTOS</t>
  </si>
  <si>
    <t>PORCENTAJE NO ADJUDICADO</t>
  </si>
  <si>
    <t xml:space="preserve">1. CAHOZ INVERSIONES SAS NIT 900 730 558-4 </t>
  </si>
  <si>
    <t>2. KASAI SAS NIT 800078000-8</t>
  </si>
  <si>
    <t>3. KHYMOS SAS NIT 832003079-3</t>
  </si>
  <si>
    <t>4. ANALITICA Y REDES SAS NIT 830059956-1</t>
  </si>
  <si>
    <t>5. SANDOX CIENTIFICA LTDA NIT 830086777-4</t>
  </si>
  <si>
    <t>6. SUMINISTROS DE LABORATORIO KASALAB SAS NIT 900745087-2</t>
  </si>
  <si>
    <t>7. GALILEO INTRUMENTS SAS NIT 900393949-4</t>
  </si>
  <si>
    <t>8. QUIMICONTROL SAS NIT 800158485-1</t>
  </si>
  <si>
    <t>9. GEOINSTRUMENTOS TOPOGRAFICOS SAS  NIT 900416611-4</t>
  </si>
  <si>
    <t>10. CESAR TABARES L Y CIA SAS NIT 900026709-0</t>
  </si>
  <si>
    <t>11. TECNOLOGIAS GENETICAS LTDA NIT 830145062-0</t>
  </si>
  <si>
    <t>12. DIDACLIBROS LTDA NIT 800036678-0</t>
  </si>
  <si>
    <t>13. LAB BRANDS S A S NIT  860028662-8</t>
  </si>
  <si>
    <t>14. CASA CIENTIFICA BLANCO Y COMPAÑIA S.A.S NIT 860502528-1</t>
  </si>
  <si>
    <t>15. ICL DIDACTICA SAS NIT 830007414-9</t>
  </si>
  <si>
    <t>16. INSTRUMENTACION Y SERVICIOS SAS NIT 830505910-7</t>
  </si>
  <si>
    <t>17. KAIKA SAS NIT 860001911-1</t>
  </si>
  <si>
    <t>18. INOVACION TECHOLOGICA SAS NIT 830034462-7</t>
  </si>
  <si>
    <t>19. FRICON SOLUCIONES SAS NIT  900.272.781-5</t>
  </si>
  <si>
    <t xml:space="preserve">20. ELECTRONICA I+D NIT  900.034.424-0 </t>
  </si>
  <si>
    <t>21. DIRIMPEX SAS NIT 86051681-9</t>
  </si>
  <si>
    <t>22. NUTERMIA SAS NIT 900112573 4</t>
  </si>
  <si>
    <t>23. ACRE COLOMBIA SAS NIT 900931389-9</t>
  </si>
  <si>
    <t xml:space="preserve">24. AVANTIKA COLOMBIA SAS NIT 890101977-3 </t>
  </si>
  <si>
    <t>25. NUEVOS RECURSOS  SAS  NIT 830014721-4</t>
  </si>
  <si>
    <t>26. ANDINA DE TECNOLOGIAS S.A.S NIT 800240039-8</t>
  </si>
  <si>
    <t>TECNOLÓGICA</t>
  </si>
  <si>
    <t>Laboratorio de Electrónica Digital</t>
  </si>
  <si>
    <t>Edificio techne Piso 6</t>
  </si>
  <si>
    <t>Fuente de alimentación DC tres canales programables</t>
  </si>
  <si>
    <t xml:space="preserve">LABORATORIO DE PAVIMENTOS </t>
  </si>
  <si>
    <t>Edificio Techne Piso 1</t>
  </si>
  <si>
    <t>COMPACTADOR AUTOMÁTICO MARSHALL</t>
  </si>
  <si>
    <t xml:space="preserve">Laboratorio de Redes y Seguridad de la Información  (4) Laboratorio de Telecomunicaciones -Electronica (3) </t>
  </si>
  <si>
    <t>Router</t>
  </si>
  <si>
    <t>Laboratorio de Redes y Seguridad de la Información (6) Laboratorio de Telecomunicaciones -Electronica (3)</t>
  </si>
  <si>
    <t>Switch</t>
  </si>
  <si>
    <t>Del Medio Ambiente y Recursos Naturales</t>
  </si>
  <si>
    <t>Laboratorio de Biotecnología Ambiental</t>
  </si>
  <si>
    <t xml:space="preserve">Ciudadela Universitaria Bosa Porvenir </t>
  </si>
  <si>
    <t xml:space="preserve">Microscopio </t>
  </si>
  <si>
    <t>Laboratorio de Fisiología del Deporte</t>
  </si>
  <si>
    <t xml:space="preserve">Analizador de Composición Corporal </t>
  </si>
  <si>
    <t>Laboratorio de Tecnologías Limpias</t>
  </si>
  <si>
    <t>Vivero</t>
  </si>
  <si>
    <t>LiDAR Scanner</t>
  </si>
  <si>
    <t xml:space="preserve">Laboratorio de Biología (2), Laboratorio de Sanidad Forestal(1), Laboratorio de Maderas(2), Laboratorio de suelos(1), Laboratorio de Microbiología(1), Herbario Forestal(2), </t>
  </si>
  <si>
    <t>Deshumidificador</t>
  </si>
  <si>
    <t>Microbiología y Bioprospección MedioAmbiental</t>
  </si>
  <si>
    <t>Autoclave</t>
  </si>
  <si>
    <t>Biología Molecular</t>
  </si>
  <si>
    <t>Camara de electroforesis Vertical</t>
  </si>
  <si>
    <t>Almacén de Topografía</t>
  </si>
  <si>
    <t>Estación Total 5"</t>
  </si>
  <si>
    <t>Estación Total 3"</t>
  </si>
  <si>
    <t>Ciencias Matemáticas y Naturales</t>
  </si>
  <si>
    <t xml:space="preserve">LABORATORIO DE BIOLOGÍA </t>
  </si>
  <si>
    <t>MACARENA B</t>
  </si>
  <si>
    <t>REFRIGERADOR DE LABORATORIO TIPO ARMARIO, CON PUERTA DE VIDRIO Y PROTECCIÓN CONTRA CORROSIÓN</t>
  </si>
  <si>
    <t>FUENTE DE PODER IDEAL PARA LA CAMARA DE ELECTROFORESIS VERTICAL</t>
  </si>
  <si>
    <t xml:space="preserve">CAMARA/ CELDA DE ELECTROFORESIS DUAL HORIZONTAL </t>
  </si>
  <si>
    <t>CONGELADOR PARA LABORATORIO</t>
  </si>
  <si>
    <t xml:space="preserve">LABORATORIO DE QUÍMICA </t>
  </si>
  <si>
    <t>EQUIPO DE CROMATOGRAFÍA LÍQUIDA DE ALTA RESOLUCIÓN</t>
  </si>
  <si>
    <t>MACARENA A</t>
  </si>
  <si>
    <t>IMPRESORA 3D</t>
  </si>
  <si>
    <t xml:space="preserve">LABORATORIO DE FÍSICA </t>
  </si>
  <si>
    <t>SCANER PARA IMPRESORA 3D</t>
  </si>
  <si>
    <t xml:space="preserve">LIOFILIZADOR </t>
  </si>
  <si>
    <t>Artes ASAB</t>
  </si>
  <si>
    <t>Corporeidad</t>
  </si>
  <si>
    <t>Sedes de Arte Danzario</t>
  </si>
  <si>
    <t xml:space="preserve">CINTA ADHESIVA PARA PISTA PROFECIONAL DE VAILE </t>
  </si>
  <si>
    <t xml:space="preserve">Ciencias de la salud </t>
  </si>
  <si>
    <t xml:space="preserve">Simulación Clínica </t>
  </si>
  <si>
    <t xml:space="preserve">Ciudadela Universitaria Bosa Porvenir- Bloque 3 -  4to Piso </t>
  </si>
  <si>
    <t xml:space="preserve">Maniquí adulto para entrenamiento en Reanimación Cardiopulmonar (RCP) </t>
  </si>
  <si>
    <t>Maniquí infantil diseñado para entrenamiento en reanimación cardiopulmonar (RCP)</t>
  </si>
  <si>
    <t>Simulador infantil de atragantamiento con bolsa de transporte</t>
  </si>
  <si>
    <t>Resucitador manual (Ambú) adulto y pediátrico</t>
  </si>
  <si>
    <t>Tubo endotraqueal para manejo avanzado de la vía aérea</t>
  </si>
  <si>
    <t>Rollo de tela para protección de camillas médicas</t>
  </si>
  <si>
    <t>Mesa o plataforma educativa interactiva que integre los diferentes sistemas del cuerpo humano</t>
  </si>
  <si>
    <t>Esqueleto humano completo</t>
  </si>
  <si>
    <t>Columna completa flexible</t>
  </si>
  <si>
    <t>Columna cervical</t>
  </si>
  <si>
    <t>Columna dorsal o torácica</t>
  </si>
  <si>
    <t xml:space="preserve">Columna lumbar </t>
  </si>
  <si>
    <t>Modelo anatómico del cráneo humano</t>
  </si>
  <si>
    <t>Modelo anatómico de mano humana</t>
  </si>
  <si>
    <t>Modelo anatómico del pie humano</t>
  </si>
  <si>
    <t>Modelo del ojo humano</t>
  </si>
  <si>
    <t>Modelo del oído humano</t>
  </si>
  <si>
    <t>Modelo de la nariz humana</t>
  </si>
  <si>
    <t>Modelo anatómico que representa el sistema muscular humano en su totalidad</t>
  </si>
  <si>
    <t>Modelo Rodilla</t>
  </si>
  <si>
    <t>Modelo Cadera</t>
  </si>
  <si>
    <t xml:space="preserve">Modelo Hombro </t>
  </si>
  <si>
    <t>Modelo Pelvis masculina</t>
  </si>
  <si>
    <t xml:space="preserve">Modelo Pelvis femenina: </t>
  </si>
  <si>
    <t>Pelvis para demostración del parto</t>
  </si>
  <si>
    <t>Modelo anatómico tridimensional de piel humana ampliado su tamaño real</t>
  </si>
  <si>
    <t xml:space="preserve">Modelo del sistema  nervioso central y periférico </t>
  </si>
  <si>
    <t xml:space="preserve">Modelo de encéfalo humano </t>
  </si>
  <si>
    <t>Modelo anatómico del sistema circulatorio humano</t>
  </si>
  <si>
    <t>Modelo anatómico del corazón humano</t>
  </si>
  <si>
    <t>Modelo anatómico del sistema digestivo humano</t>
  </si>
  <si>
    <t>Modelo anatómico ampliado de estómago humano</t>
  </si>
  <si>
    <t>Modelo anatómico de hígado con vesícula biliar, páncreas y duodeno</t>
  </si>
  <si>
    <t>Modelo Anatómico del Pulmón</t>
  </si>
  <si>
    <t>Modelo Anatómico de Laringe ampliado su tamaño natural</t>
  </si>
  <si>
    <t>Modelo Anatómico del Sistema Urinario de Sexo Dual humano</t>
  </si>
  <si>
    <t>Modelo Anatómico de Riñones desmontable</t>
  </si>
  <si>
    <t>Modelo anatómico de torso humano a tamaño natural</t>
  </si>
  <si>
    <t>Simulador didáctico para la enseñanza integral de la fisiología humana</t>
  </si>
  <si>
    <t>Ingeniería</t>
  </si>
  <si>
    <t>Laboratorios Ingeniería</t>
  </si>
  <si>
    <t>Laboratorio Comunicaciones y Control</t>
  </si>
  <si>
    <t>Osciloscopio A</t>
  </si>
  <si>
    <t>Laboratorio de Instrumentación y Comunicaciones</t>
  </si>
  <si>
    <t>Osciloscopio M</t>
  </si>
  <si>
    <t>Laboratorio Circuitos A - Electrónica A</t>
  </si>
  <si>
    <t>Osciloscopio B</t>
  </si>
  <si>
    <t>Almacen de Laboratorio</t>
  </si>
  <si>
    <t>Edificio Sabio Caldas</t>
  </si>
  <si>
    <t>Servidor de Software Especializado</t>
  </si>
  <si>
    <t xml:space="preserve">Tacometro </t>
  </si>
  <si>
    <t>Laboratorio de mecánica y análisis de materiales</t>
  </si>
  <si>
    <t>Salón 408 y Laboratorio de Mecánica y análisis de Materiales</t>
  </si>
  <si>
    <t xml:space="preserve">Balanza análogica </t>
  </si>
  <si>
    <t>Laboratorio de Termodinámica</t>
  </si>
  <si>
    <t>Laboratorio de Procesos Industriales</t>
  </si>
  <si>
    <t>Viscosímetro</t>
  </si>
  <si>
    <t>Laboratorio de Geodesia y Topografía</t>
  </si>
  <si>
    <t xml:space="preserve">Navegador GNSS </t>
  </si>
  <si>
    <t>Navegador GNSS Descarga Rinex</t>
  </si>
  <si>
    <t>Aduanilla de Paiba</t>
  </si>
  <si>
    <t>Kit especializado para transmisión de videoconferencias</t>
  </si>
  <si>
    <t>RUGET con sensor y cámara térmica</t>
  </si>
  <si>
    <t>Laboratorios de Geodesia y Topografía</t>
  </si>
  <si>
    <t>Sistema de carga para magnetómetro de CESIO G-859AP</t>
  </si>
  <si>
    <t>Física 2 (509)</t>
  </si>
  <si>
    <t>Set para Estudio de Fenómenos Magnéticos</t>
  </si>
  <si>
    <t>Almacén de Laboratorio</t>
  </si>
  <si>
    <t>Sistema de seguimiento de actividades y supervisión de espacios académicos</t>
  </si>
  <si>
    <t>Edificio Techne piso 5 -Edificio 
Techne piso 6</t>
  </si>
  <si>
    <t xml:space="preserve">
CÁMARA DE ELECTROFORESIS VERTICAL PARA PROTEÍNAS</t>
  </si>
  <si>
    <t>Ciencias Matemáticas y Naturales (1)
Ciencias y Educación (1)</t>
  </si>
  <si>
    <t>LABORATORIO DE FÍSICA 
(1) Laboratorio del Proyecto NEEIS - Aula Experimental Asistiva 
(1) Sala Experimental Carlos Eduardo Vasco Doctorado Institucional en Educación - Laboratorio Didáctica de las Matemáticas - Sala Especializada de Análisis de Datos</t>
  </si>
  <si>
    <t>MACARENA A
NEEIS - Carrera 3 # 26A - 40 Macarena A - Salón 606</t>
  </si>
  <si>
    <t>Edificio Sabio Caldas
Carrera 8 No 40 - 62</t>
  </si>
  <si>
    <t>Observatorio Astronómico
E-Learning</t>
  </si>
  <si>
    <t>Edificio Sabio Caldas
Carrera 8 No 40 - 62
Laboratorios 509</t>
  </si>
  <si>
    <t>Edificio Sabio Caldas
Carrera 8 No 40 - 62
6° Piso</t>
  </si>
  <si>
    <t>OFERENTE CON MAYOR PUNTAJE 1</t>
  </si>
  <si>
    <t>VALOR ADJUDICADO 1</t>
  </si>
  <si>
    <t xml:space="preserve">CONVOCATORIA PÚBLICA No. 010 DE 2025
CONTRATAR LA ADQUISICIÓN, INSTALACIÓN DE EQUIPOS ROBUSTOS Y MENORES, DESTINADOS A LAS UNIDADES ACADÉMICAS DE LABORATORIOS DE LAS DIFERENTES FACULTADES DE LA UNIVERSIDAD DISTRITAL FRANCISCO JOSÉ DE CALDAS, DE ACUERDO CON LAS CONDICIONES Y ESPECIFICACIONES TÉCNICAS ESTABLECIDAS. </t>
  </si>
  <si>
    <t>N O CUMPLE</t>
  </si>
  <si>
    <t>69 - 70 - 72</t>
  </si>
  <si>
    <t>1 - 62 - 63 - 64 - 66</t>
  </si>
  <si>
    <t>Ahorro</t>
  </si>
  <si>
    <t>DESIERTO</t>
  </si>
  <si>
    <t>VALOR CDP 2994 DEL 30 DE SEPTIEMBRE DE 2025</t>
  </si>
  <si>
    <t>PRODUCTO DE VALOR HABILES</t>
  </si>
  <si>
    <t>INCLUSIÓN VALOR BASE</t>
  </si>
  <si>
    <t>3 - 4 - 73</t>
  </si>
  <si>
    <t>7 - 11</t>
  </si>
  <si>
    <t>23 - 24 - 29 - 30 - 32 - 33 - 34 - 35 - 36 - 37 - 38 - 39 - 40 - 42 - 43 - 44 - 45 - 46 - 47 - 48 - 50 - 52 - 53 - 54 - 55 - 56 - 57 - 58 - 59 - 60</t>
  </si>
  <si>
    <t>31 - 41 - 49 - 51 - 61</t>
  </si>
  <si>
    <t>EVALUACIÓN OFERTAS ECONÓMICAS CONVOCATORIA PÚBLICA No. 010 DE 2025</t>
  </si>
  <si>
    <t xml:space="preserve">OBJETO: CONTRATAR LA ADQUISICIÓN, INSTALACIÓN DE EQUIPOS ROBUSTOS Y MENORES, DESTINADOS A LAS UNIDADES ACADÉMICAS DE LABORATORIOS DE LAS DIFERENTES FACULTADES DE LA UNIVERSIDAD DISTRITAL FRANCISCO JOSÉ DE CALDAS, DE ACUERDO CON LAS CONDICIONES Y ESPECIFICACIONES TÉCNICAS ESTABLECIDAS. </t>
  </si>
  <si>
    <t>8 – 9 – 14 – 15 – 16 – 18 – 21 – 68</t>
  </si>
  <si>
    <t>17 - 67</t>
  </si>
  <si>
    <t>5 - 19</t>
  </si>
  <si>
    <t>6 – 12 – 20 – 22 – 25 – 26 – 27 – 28 – 65 – 71 – 74 – 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</si>
</sst>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6" formatCode="&quot;$&quot;#,##0_);[Red]\(&quot;$&quot;#,##0\)"/>
    <numFmt numFmtId="164" formatCode="_-* #,##0_-;\-* #,##0_-;_-* &quot;-&quot;_-;_-@_-"/>
    <numFmt numFmtId="165" formatCode="_-&quot;$&quot;\ * #,##0.00_-;\-&quot;$&quot;\ * #,##0.00_-;_-&quot;$&quot;\ * &quot;-&quot;??_-;_-@_-"/>
    <numFmt numFmtId="166" formatCode="_-&quot;$&quot;* #,##0_-;\-&quot;$&quot;* #,##0_-;_-&quot;$&quot;* &quot;-&quot;_-;_-@_-"/>
    <numFmt numFmtId="167" formatCode="_(&quot;$&quot;\ * #,##0_);_(&quot;$&quot;\ * \(#,##0\);_(&quot;$&quot;\ * &quot;-&quot;??_);_(@_)"/>
    <numFmt numFmtId="168" formatCode="_-* #,##0.00_-;\-* #,##0.00_-;_-* &quot;-&quot;_-;_-@_-"/>
    <numFmt numFmtId="169" formatCode="_-* #,##0.000_-;\-* #,##0.000_-;_-* &quot;-&quot;_-;_-@_-"/>
    <numFmt numFmtId="170" formatCode="_(&quot;$&quot;\ * #,##0.00_);_(&quot;$&quot;\ * \(#,##0.00\);_(&quot;$&quot;\ * &quot;-&quot;??_);_(@_)"/>
    <numFmt numFmtId="171" formatCode="_-&quot;$&quot;\ * #,##0_-;\-&quot;$&quot;\ * #,##0_-;_-&quot;$&quot;\ * &quot;-&quot;_-;_-@"/>
    <numFmt numFmtId="172" formatCode="_-[$$-240A]\ * #,##0_-;\-[$$-240A]\ * #,##0_-;_-[$$-240A]\ * &quot;-&quot;??_-;_-@_-"/>
    <numFmt numFmtId="173" formatCode="_-[$$-409]* #,##0_ ;_-[$$-409]* \-#,##0\ ;_-[$$-409]* &quot;-&quot;??_ ;_-@_ "/>
    <numFmt numFmtId="174" formatCode="_-&quot;$&quot;\ * #,##0_-;\-&quot;$&quot;\ * #,##0_-;_-&quot;$&quot;\ * &quot;-&quot;??_-;_-@_-"/>
    <numFmt numFmtId="175" formatCode="_-[$$-240A]\ * #,##0.0_-;\-[$$-240A]\ * #,##0.0_-;_-[$$-240A]\ * &quot;-&quot;??_-;_-@_-"/>
    <numFmt numFmtId="176" formatCode="_-[$$-240A]\ * #,##0.00_-;\-[$$-240A]\ * #,##0.00_-;_-[$$-240A]\ * &quot;-&quot;??_-;_-@_-"/>
    <numFmt numFmtId="177" formatCode="_-[$$-409]* #,##0.00_ ;_-[$$-409]* \-#,##0.00\ ;_-[$$-409]* &quot;-&quot;??_ ;_-@_ 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Tahoma"/>
      <family val="2"/>
      <charset val="204"/>
    </font>
    <font>
      <sz val="9"/>
      <name val="Tahoma"/>
      <family val="2"/>
      <charset val="204"/>
    </font>
    <font>
      <b/>
      <sz val="18"/>
      <name val="Tahoma"/>
      <family val="2"/>
    </font>
    <font>
      <b/>
      <sz val="16"/>
      <name val="Tahoma"/>
      <family val="2"/>
    </font>
    <font>
      <b/>
      <sz val="14"/>
      <name val="Tahoma"/>
      <family val="2"/>
    </font>
    <font>
      <b/>
      <sz val="12"/>
      <name val="Tahoma"/>
      <family val="2"/>
      <charset val="204"/>
    </font>
    <font>
      <b/>
      <sz val="9"/>
      <name val="Tahoma"/>
      <family val="2"/>
    </font>
    <font>
      <b/>
      <sz val="7"/>
      <name val="Tahoma"/>
      <family val="2"/>
    </font>
    <font>
      <b/>
      <sz val="8"/>
      <name val="Tahoma"/>
      <family val="2"/>
    </font>
    <font>
      <sz val="8"/>
      <name val="Arial Narrow"/>
      <family val="2"/>
    </font>
    <font>
      <sz val="8"/>
      <name val="Arial"/>
      <family val="2"/>
    </font>
    <font>
      <sz val="7"/>
      <name val="Tahoma"/>
      <family val="2"/>
    </font>
    <font>
      <sz val="11"/>
      <color theme="1"/>
      <name val="Utsaah"/>
      <family val="2"/>
    </font>
    <font>
      <sz val="8"/>
      <color theme="1"/>
      <name val="Tahoma"/>
      <family val="2"/>
    </font>
    <font>
      <b/>
      <sz val="12"/>
      <name val="Tahoma"/>
      <family val="2"/>
    </font>
    <font>
      <sz val="12"/>
      <color theme="1"/>
      <name val="Tahoma"/>
      <family val="2"/>
    </font>
    <font>
      <sz val="12"/>
      <name val="Tahoma"/>
      <family val="2"/>
    </font>
    <font>
      <sz val="10"/>
      <name val="Arial"/>
      <family val="2"/>
    </font>
    <font>
      <sz val="8"/>
      <name val="Tahoma"/>
      <family val="2"/>
    </font>
    <font>
      <sz val="8"/>
      <name val="Calibri"/>
      <family val="2"/>
    </font>
    <font>
      <sz val="8"/>
      <color rgb="FFFF0000"/>
      <name val="Tahoma"/>
      <family val="2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</font>
    <font>
      <sz val="7"/>
      <name val="Calibri"/>
      <family val="2"/>
      <charset val="1"/>
    </font>
    <font>
      <sz val="7"/>
      <name val="Calibri"/>
      <family val="2"/>
      <scheme val="minor"/>
    </font>
    <font>
      <sz val="7"/>
      <color theme="0" tint="-0.499984740745262"/>
      <name val="Tahoma"/>
      <family val="2"/>
    </font>
    <font>
      <sz val="7"/>
      <color rgb="FFC00000"/>
      <name val="Calibri"/>
      <family val="2"/>
      <scheme val="minor"/>
    </font>
    <font>
      <sz val="11"/>
      <name val="Utsaah"/>
      <family val="2"/>
    </font>
    <font>
      <sz val="9"/>
      <name val="Calibri"/>
      <family val="2"/>
      <charset val="1"/>
    </font>
    <font>
      <sz val="7"/>
      <color rgb="FFFF0000"/>
      <name val="Tahoma"/>
      <family val="2"/>
    </font>
  </fonts>
  <fills count="2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BD9C0"/>
        <bgColor indexed="64"/>
      </patternFill>
    </fill>
    <fill>
      <patternFill patternType="solid">
        <fgColor rgb="FFDD073A"/>
        <bgColor indexed="64"/>
      </patternFill>
    </fill>
    <fill>
      <patternFill patternType="solid">
        <fgColor rgb="FFE6988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393939"/>
      </left>
      <right style="thin">
        <color rgb="FF393939"/>
      </right>
      <top style="thin">
        <color rgb="FF393939"/>
      </top>
      <bottom style="thin">
        <color rgb="FF393939"/>
      </bottom>
      <diagonal/>
    </border>
    <border>
      <left style="thin">
        <color rgb="FF393939"/>
      </left>
      <right style="thin">
        <color rgb="FF393939"/>
      </right>
      <top style="thin">
        <color rgb="FF393939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/>
    <xf numFmtId="0" fontId="19" fillId="0" borderId="0"/>
    <xf numFmtId="170" fontId="1" fillId="0" borderId="0" applyFont="0" applyFill="0" applyBorder="0" applyAlignment="0" applyProtection="0"/>
  </cellStyleXfs>
  <cellXfs count="17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justify" vertical="top"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right"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17" borderId="1" xfId="0" applyFont="1" applyFill="1" applyBorder="1" applyAlignment="1">
      <alignment horizontal="center" vertical="center" wrapText="1"/>
    </xf>
    <xf numFmtId="0" fontId="9" fillId="10" borderId="1" xfId="0" applyFont="1" applyFill="1" applyBorder="1" applyAlignment="1">
      <alignment horizontal="center" vertical="center" wrapText="1"/>
    </xf>
    <xf numFmtId="166" fontId="12" fillId="0" borderId="1" xfId="3" applyFont="1" applyFill="1" applyBorder="1" applyAlignment="1">
      <alignment horizontal="right" vertical="center" wrapText="1"/>
    </xf>
    <xf numFmtId="166" fontId="13" fillId="4" borderId="1" xfId="3" applyFont="1" applyFill="1" applyBorder="1" applyAlignment="1">
      <alignment horizontal="center" vertical="center" wrapText="1"/>
    </xf>
    <xf numFmtId="1" fontId="13" fillId="8" borderId="1" xfId="0" applyNumberFormat="1" applyFont="1" applyFill="1" applyBorder="1" applyAlignment="1">
      <alignment horizontal="center" vertical="center" wrapText="1"/>
    </xf>
    <xf numFmtId="1" fontId="13" fillId="4" borderId="1" xfId="3" applyNumberFormat="1" applyFont="1" applyFill="1" applyBorder="1" applyAlignment="1">
      <alignment horizontal="center" vertical="center" wrapText="1"/>
    </xf>
    <xf numFmtId="167" fontId="13" fillId="17" borderId="1" xfId="0" applyNumberFormat="1" applyFont="1" applyFill="1" applyBorder="1" applyAlignment="1">
      <alignment horizontal="center" vertical="center"/>
    </xf>
    <xf numFmtId="2" fontId="13" fillId="17" borderId="1" xfId="3" applyNumberFormat="1" applyFont="1" applyFill="1" applyBorder="1" applyAlignment="1">
      <alignment horizontal="center" vertical="center"/>
    </xf>
    <xf numFmtId="168" fontId="14" fillId="10" borderId="1" xfId="1" applyNumberFormat="1" applyFont="1" applyFill="1" applyBorder="1" applyAlignment="1">
      <alignment horizontal="center" vertical="center"/>
    </xf>
    <xf numFmtId="168" fontId="14" fillId="11" borderId="1" xfId="1" applyNumberFormat="1" applyFont="1" applyFill="1" applyBorder="1" applyAlignment="1">
      <alignment horizontal="center" vertical="center"/>
    </xf>
    <xf numFmtId="169" fontId="14" fillId="11" borderId="1" xfId="1" applyNumberFormat="1" applyFont="1" applyFill="1" applyBorder="1" applyAlignment="1">
      <alignment horizontal="center" vertical="center"/>
    </xf>
    <xf numFmtId="169" fontId="14" fillId="12" borderId="1" xfId="1" applyNumberFormat="1" applyFont="1" applyFill="1" applyBorder="1" applyAlignment="1">
      <alignment horizontal="center" vertical="center"/>
    </xf>
    <xf numFmtId="168" fontId="15" fillId="0" borderId="1" xfId="1" applyNumberFormat="1" applyFont="1" applyFill="1" applyBorder="1" applyAlignment="1">
      <alignment horizontal="center" vertical="center"/>
    </xf>
    <xf numFmtId="0" fontId="15" fillId="0" borderId="1" xfId="0" applyFont="1" applyBorder="1"/>
    <xf numFmtId="166" fontId="15" fillId="0" borderId="1" xfId="3" applyFont="1" applyBorder="1"/>
    <xf numFmtId="0" fontId="15" fillId="0" borderId="0" xfId="0" applyFont="1"/>
    <xf numFmtId="0" fontId="15" fillId="2" borderId="0" xfId="0" applyFont="1" applyFill="1"/>
    <xf numFmtId="0" fontId="15" fillId="2" borderId="0" xfId="0" applyFont="1" applyFill="1" applyAlignment="1">
      <alignment horizontal="justify" vertical="top" wrapText="1"/>
    </xf>
    <xf numFmtId="0" fontId="15" fillId="2" borderId="0" xfId="0" applyFont="1" applyFill="1" applyAlignment="1">
      <alignment horizontal="right"/>
    </xf>
    <xf numFmtId="167" fontId="9" fillId="0" borderId="0" xfId="0" applyNumberFormat="1" applyFont="1" applyAlignment="1">
      <alignment horizontal="right"/>
    </xf>
    <xf numFmtId="0" fontId="15" fillId="0" borderId="0" xfId="0" applyFont="1" applyAlignment="1">
      <alignment horizontal="justify" vertical="top" wrapText="1"/>
    </xf>
    <xf numFmtId="0" fontId="15" fillId="0" borderId="0" xfId="0" applyFont="1" applyAlignment="1">
      <alignment horizontal="right"/>
    </xf>
    <xf numFmtId="0" fontId="17" fillId="0" borderId="0" xfId="0" applyFont="1"/>
    <xf numFmtId="0" fontId="17" fillId="0" borderId="0" xfId="0" applyFont="1" applyAlignment="1">
      <alignment wrapText="1"/>
    </xf>
    <xf numFmtId="0" fontId="16" fillId="0" borderId="4" xfId="0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18" fillId="0" borderId="0" xfId="5" applyFont="1"/>
    <xf numFmtId="0" fontId="11" fillId="0" borderId="1" xfId="0" applyFont="1" applyBorder="1" applyAlignment="1">
      <alignment horizontal="center" vertical="center" wrapText="1"/>
    </xf>
    <xf numFmtId="169" fontId="14" fillId="10" borderId="1" xfId="1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10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9" fillId="18" borderId="1" xfId="0" applyFont="1" applyFill="1" applyBorder="1" applyAlignment="1">
      <alignment horizontal="center" vertical="center" wrapText="1"/>
    </xf>
    <xf numFmtId="171" fontId="21" fillId="0" borderId="9" xfId="0" applyNumberFormat="1" applyFont="1" applyBorder="1" applyAlignment="1">
      <alignment horizontal="center" vertical="center" wrapText="1"/>
    </xf>
    <xf numFmtId="0" fontId="22" fillId="2" borderId="0" xfId="0" applyFont="1" applyFill="1"/>
    <xf numFmtId="0" fontId="22" fillId="3" borderId="0" xfId="0" applyFont="1" applyFill="1"/>
    <xf numFmtId="166" fontId="15" fillId="2" borderId="0" xfId="0" applyNumberFormat="1" applyFont="1" applyFill="1"/>
    <xf numFmtId="170" fontId="17" fillId="0" borderId="0" xfId="2" applyFont="1"/>
    <xf numFmtId="170" fontId="16" fillId="0" borderId="6" xfId="2" applyFont="1" applyBorder="1" applyAlignment="1">
      <alignment horizontal="center"/>
    </xf>
    <xf numFmtId="170" fontId="20" fillId="0" borderId="1" xfId="2" applyFont="1" applyFill="1" applyBorder="1" applyAlignment="1">
      <alignment horizontal="center" vertical="center" wrapText="1"/>
    </xf>
    <xf numFmtId="170" fontId="18" fillId="0" borderId="0" xfId="2" applyFont="1"/>
    <xf numFmtId="0" fontId="23" fillId="0" borderId="1" xfId="0" applyFont="1" applyBorder="1" applyAlignment="1">
      <alignment horizontal="center" vertical="center" wrapText="1"/>
    </xf>
    <xf numFmtId="0" fontId="23" fillId="0" borderId="1" xfId="6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1" fontId="23" fillId="0" borderId="2" xfId="0" applyNumberFormat="1" applyFont="1" applyBorder="1" applyAlignment="1">
      <alignment horizontal="center" vertical="center"/>
    </xf>
    <xf numFmtId="1" fontId="23" fillId="0" borderId="1" xfId="0" applyNumberFormat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1" fontId="25" fillId="0" borderId="1" xfId="0" applyNumberFormat="1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 wrapText="1"/>
    </xf>
    <xf numFmtId="0" fontId="23" fillId="0" borderId="1" xfId="0" applyFont="1" applyBorder="1" applyAlignment="1">
      <alignment vertical="center" wrapText="1"/>
    </xf>
    <xf numFmtId="0" fontId="24" fillId="0" borderId="1" xfId="0" applyFont="1" applyBorder="1" applyAlignment="1">
      <alignment vertical="center" wrapText="1"/>
    </xf>
    <xf numFmtId="0" fontId="24" fillId="0" borderId="8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 wrapText="1"/>
    </xf>
    <xf numFmtId="0" fontId="23" fillId="0" borderId="9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27" fillId="0" borderId="12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23" fillId="0" borderId="9" xfId="5" applyFont="1" applyBorder="1" applyAlignment="1">
      <alignment horizontal="center" vertical="center"/>
    </xf>
    <xf numFmtId="0" fontId="23" fillId="0" borderId="9" xfId="5" applyFont="1" applyBorder="1" applyAlignment="1">
      <alignment horizontal="center" vertical="center" wrapText="1"/>
    </xf>
    <xf numFmtId="172" fontId="13" fillId="0" borderId="1" xfId="0" applyNumberFormat="1" applyFont="1" applyBorder="1" applyAlignment="1">
      <alignment horizontal="center" vertical="center" wrapText="1"/>
    </xf>
    <xf numFmtId="172" fontId="29" fillId="19" borderId="1" xfId="0" applyNumberFormat="1" applyFont="1" applyFill="1" applyBorder="1" applyAlignment="1">
      <alignment horizontal="center" vertical="center"/>
    </xf>
    <xf numFmtId="173" fontId="29" fillId="19" borderId="1" xfId="0" applyNumberFormat="1" applyFont="1" applyFill="1" applyBorder="1" applyAlignment="1">
      <alignment vertical="center" wrapText="1"/>
    </xf>
    <xf numFmtId="172" fontId="29" fillId="19" borderId="1" xfId="0" applyNumberFormat="1" applyFont="1" applyFill="1" applyBorder="1" applyAlignment="1">
      <alignment vertical="center"/>
    </xf>
    <xf numFmtId="174" fontId="29" fillId="19" borderId="1" xfId="2" applyNumberFormat="1" applyFont="1" applyFill="1" applyBorder="1" applyAlignment="1">
      <alignment vertical="center" wrapText="1"/>
    </xf>
    <xf numFmtId="175" fontId="29" fillId="19" borderId="1" xfId="0" applyNumberFormat="1" applyFont="1" applyFill="1" applyBorder="1" applyAlignment="1">
      <alignment vertical="center"/>
    </xf>
    <xf numFmtId="6" fontId="29" fillId="19" borderId="1" xfId="0" applyNumberFormat="1" applyFont="1" applyFill="1" applyBorder="1" applyAlignment="1">
      <alignment vertical="center" wrapText="1"/>
    </xf>
    <xf numFmtId="176" fontId="29" fillId="19" borderId="1" xfId="0" applyNumberFormat="1" applyFont="1" applyFill="1" applyBorder="1" applyAlignment="1">
      <alignment vertical="center"/>
    </xf>
    <xf numFmtId="170" fontId="29" fillId="19" borderId="1" xfId="2" applyFont="1" applyFill="1" applyBorder="1" applyAlignment="1">
      <alignment vertical="center" wrapText="1"/>
    </xf>
    <xf numFmtId="173" fontId="28" fillId="19" borderId="8" xfId="0" applyNumberFormat="1" applyFont="1" applyFill="1" applyBorder="1" applyAlignment="1">
      <alignment vertical="center" wrapText="1"/>
    </xf>
    <xf numFmtId="177" fontId="29" fillId="19" borderId="1" xfId="0" applyNumberFormat="1" applyFont="1" applyFill="1" applyBorder="1" applyAlignment="1">
      <alignment vertical="center" wrapText="1"/>
    </xf>
    <xf numFmtId="172" fontId="15" fillId="2" borderId="0" xfId="0" applyNumberFormat="1" applyFont="1" applyFill="1"/>
    <xf numFmtId="0" fontId="13" fillId="0" borderId="1" xfId="0" applyFont="1" applyBorder="1" applyAlignment="1">
      <alignment horizontal="center" vertical="center" wrapText="1"/>
    </xf>
    <xf numFmtId="0" fontId="28" fillId="19" borderId="8" xfId="0" applyFont="1" applyFill="1" applyBorder="1" applyAlignment="1">
      <alignment vertical="center" wrapText="1"/>
    </xf>
    <xf numFmtId="0" fontId="29" fillId="19" borderId="1" xfId="0" applyFont="1" applyFill="1" applyBorder="1" applyAlignment="1">
      <alignment vertical="center" wrapText="1"/>
    </xf>
    <xf numFmtId="0" fontId="29" fillId="19" borderId="1" xfId="0" applyFont="1" applyFill="1" applyBorder="1" applyAlignment="1">
      <alignment vertical="center"/>
    </xf>
    <xf numFmtId="0" fontId="29" fillId="19" borderId="1" xfId="0" applyFont="1" applyFill="1" applyBorder="1" applyAlignment="1">
      <alignment horizontal="center" vertical="center"/>
    </xf>
    <xf numFmtId="0" fontId="29" fillId="19" borderId="1" xfId="2" applyNumberFormat="1" applyFont="1" applyFill="1" applyBorder="1" applyAlignment="1">
      <alignment vertical="center" wrapText="1"/>
    </xf>
    <xf numFmtId="0" fontId="30" fillId="0" borderId="1" xfId="0" applyFont="1" applyBorder="1" applyAlignment="1">
      <alignment horizontal="center" vertical="center" wrapText="1"/>
    </xf>
    <xf numFmtId="0" fontId="29" fillId="19" borderId="1" xfId="2" applyNumberFormat="1" applyFont="1" applyFill="1" applyBorder="1" applyAlignment="1">
      <alignment horizontal="center" vertical="center" wrapText="1"/>
    </xf>
    <xf numFmtId="0" fontId="29" fillId="19" borderId="1" xfId="0" applyFont="1" applyFill="1" applyBorder="1" applyAlignment="1">
      <alignment horizontal="center" vertical="center" wrapText="1"/>
    </xf>
    <xf numFmtId="0" fontId="31" fillId="19" borderId="1" xfId="0" applyFont="1" applyFill="1" applyBorder="1" applyAlignment="1">
      <alignment horizontal="center" vertical="center" wrapText="1"/>
    </xf>
    <xf numFmtId="0" fontId="32" fillId="9" borderId="1" xfId="0" applyFont="1" applyFill="1" applyBorder="1" applyAlignment="1">
      <alignment horizontal="center" vertical="center"/>
    </xf>
    <xf numFmtId="1" fontId="29" fillId="19" borderId="1" xfId="0" applyNumberFormat="1" applyFont="1" applyFill="1" applyBorder="1" applyAlignment="1">
      <alignment horizontal="center" vertical="center"/>
    </xf>
    <xf numFmtId="0" fontId="33" fillId="19" borderId="8" xfId="0" applyFont="1" applyFill="1" applyBorder="1" applyAlignment="1">
      <alignment horizontal="center" vertical="center" wrapText="1"/>
    </xf>
    <xf numFmtId="166" fontId="15" fillId="0" borderId="1" xfId="3" applyFont="1" applyBorder="1" applyAlignment="1">
      <alignment horizontal="center" vertical="center"/>
    </xf>
    <xf numFmtId="0" fontId="29" fillId="12" borderId="1" xfId="0" applyFont="1" applyFill="1" applyBorder="1" applyAlignment="1">
      <alignment horizontal="center" vertical="center" wrapText="1"/>
    </xf>
    <xf numFmtId="0" fontId="28" fillId="19" borderId="8" xfId="0" applyFont="1" applyFill="1" applyBorder="1" applyAlignment="1">
      <alignment horizontal="center" vertical="center" wrapText="1"/>
    </xf>
    <xf numFmtId="2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166" fontId="34" fillId="4" borderId="1" xfId="3" applyFont="1" applyFill="1" applyBorder="1" applyAlignment="1">
      <alignment horizontal="center" vertical="center" wrapText="1"/>
    </xf>
    <xf numFmtId="16" fontId="20" fillId="0" borderId="1" xfId="0" quotePrefix="1" applyNumberFormat="1" applyFont="1" applyBorder="1" applyAlignment="1">
      <alignment horizontal="center" vertical="center" wrapText="1"/>
    </xf>
    <xf numFmtId="17" fontId="20" fillId="0" borderId="1" xfId="0" quotePrefix="1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3" fontId="17" fillId="0" borderId="0" xfId="0" applyNumberFormat="1" applyFont="1"/>
    <xf numFmtId="169" fontId="14" fillId="21" borderId="1" xfId="1" applyNumberFormat="1" applyFont="1" applyFill="1" applyBorder="1" applyAlignment="1">
      <alignment horizontal="center" vertical="center"/>
    </xf>
    <xf numFmtId="0" fontId="20" fillId="0" borderId="1" xfId="0" quotePrefix="1" applyFont="1" applyBorder="1" applyAlignment="1">
      <alignment horizontal="center" vertical="center" wrapText="1"/>
    </xf>
    <xf numFmtId="0" fontId="8" fillId="11" borderId="1" xfId="0" applyFont="1" applyFill="1" applyBorder="1" applyAlignment="1">
      <alignment horizontal="center" vertical="center"/>
    </xf>
    <xf numFmtId="0" fontId="8" fillId="12" borderId="1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10" borderId="1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8" fillId="18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13" borderId="1" xfId="0" applyFont="1" applyFill="1" applyBorder="1" applyAlignment="1">
      <alignment horizontal="center" vertical="center"/>
    </xf>
    <xf numFmtId="0" fontId="9" fillId="14" borderId="1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0" fontId="9" fillId="16" borderId="1" xfId="0" applyFont="1" applyFill="1" applyBorder="1" applyAlignment="1">
      <alignment horizontal="center" vertical="center" wrapText="1"/>
    </xf>
    <xf numFmtId="0" fontId="9" fillId="20" borderId="1" xfId="0" applyFont="1" applyFill="1" applyBorder="1" applyAlignment="1">
      <alignment horizontal="center" vertical="center" wrapText="1"/>
    </xf>
    <xf numFmtId="0" fontId="9" fillId="17" borderId="1" xfId="0" applyFont="1" applyFill="1" applyBorder="1" applyAlignment="1">
      <alignment horizontal="center" vertical="center" wrapText="1"/>
    </xf>
    <xf numFmtId="0" fontId="8" fillId="15" borderId="1" xfId="0" applyFont="1" applyFill="1" applyBorder="1" applyAlignment="1">
      <alignment horizontal="center" vertical="center" wrapText="1"/>
    </xf>
    <xf numFmtId="0" fontId="16" fillId="0" borderId="0" xfId="5" applyFont="1" applyAlignment="1">
      <alignment horizontal="center"/>
    </xf>
    <xf numFmtId="0" fontId="16" fillId="0" borderId="0" xfId="0" applyFont="1" applyAlignment="1">
      <alignment horizontal="center" vertical="center" wrapText="1"/>
    </xf>
    <xf numFmtId="3" fontId="16" fillId="0" borderId="0" xfId="5" applyNumberFormat="1" applyFont="1" applyAlignment="1">
      <alignment horizontal="center" vertical="center"/>
    </xf>
    <xf numFmtId="10" fontId="16" fillId="0" borderId="0" xfId="4" applyNumberFormat="1" applyFont="1" applyAlignment="1">
      <alignment horizontal="center" vertical="center"/>
    </xf>
    <xf numFmtId="0" fontId="18" fillId="0" borderId="0" xfId="5" applyFont="1" applyAlignment="1">
      <alignment horizontal="center" vertical="center" wrapText="1"/>
    </xf>
  </cellXfs>
  <cellStyles count="8">
    <cellStyle name="Comma [0]" xfId="1" builtinId="6"/>
    <cellStyle name="Currency" xfId="2" builtinId="4"/>
    <cellStyle name="Currency [0]" xfId="3" builtinId="7"/>
    <cellStyle name="Moneda 4" xfId="7" xr:uid="{5F47AB2D-3C67-4008-AD12-F1AED0A2455C}"/>
    <cellStyle name="Normal" xfId="0" builtinId="0"/>
    <cellStyle name="Normal 3" xfId="5" xr:uid="{00000000-0005-0000-0000-000004000000}"/>
    <cellStyle name="Normal 5" xfId="6" xr:uid="{D879FA83-0B05-408C-AA52-554F9971FF3D}"/>
    <cellStyle name="Percent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Y1601"/>
  <sheetViews>
    <sheetView tabSelected="1" topLeftCell="B4" zoomScale="80" zoomScaleNormal="80" workbookViewId="0">
      <pane xSplit="7" ySplit="5" topLeftCell="RJ9" activePane="bottomRight" state="frozen"/>
      <selection pane="topRight" activeCell="I4" sqref="I4"/>
      <selection pane="bottomLeft" activeCell="B9" sqref="B9"/>
      <selection pane="bottomRight" activeCell="SQ7" sqref="SQ7"/>
    </sheetView>
  </sheetViews>
  <sheetFormatPr baseColWidth="10" defaultColWidth="11.5" defaultRowHeight="11"/>
  <cols>
    <col min="1" max="1" width="11.5" style="37" bestFit="1" customWidth="1"/>
    <col min="2" max="2" width="13.1640625" style="37" customWidth="1"/>
    <col min="3" max="3" width="22.5" style="42" customWidth="1"/>
    <col min="4" max="4" width="19.33203125" style="37" customWidth="1"/>
    <col min="5" max="5" width="30.6640625" style="37" customWidth="1"/>
    <col min="6" max="6" width="11.5" style="37" customWidth="1"/>
    <col min="7" max="7" width="16.5" style="43" customWidth="1"/>
    <col min="8" max="8" width="6.6640625" style="43" customWidth="1"/>
    <col min="9" max="15" width="12.83203125" style="37" customWidth="1"/>
    <col min="16" max="16" width="14.83203125" style="37" customWidth="1"/>
    <col min="17" max="24" width="12.83203125" style="37" customWidth="1"/>
    <col min="25" max="25" width="13.5" style="37" customWidth="1"/>
    <col min="26" max="26" width="12.83203125" style="37" customWidth="1"/>
    <col min="27" max="27" width="14.1640625" style="37" customWidth="1"/>
    <col min="28" max="29" width="12.83203125" style="37" customWidth="1"/>
    <col min="30" max="30" width="14.6640625" style="37" customWidth="1"/>
    <col min="31" max="31" width="12.83203125" style="37" customWidth="1"/>
    <col min="32" max="32" width="16.5" style="37" customWidth="1"/>
    <col min="33" max="34" width="12.83203125" style="37" customWidth="1"/>
    <col min="35" max="35" width="6.1640625" style="37" customWidth="1"/>
    <col min="36" max="45" width="12.83203125" style="37" customWidth="1"/>
    <col min="46" max="46" width="13.5" style="37" customWidth="1"/>
    <col min="47" max="47" width="12.83203125" style="37" customWidth="1"/>
    <col min="48" max="48" width="14.1640625" style="37" customWidth="1"/>
    <col min="49" max="56" width="12.83203125" style="37" customWidth="1"/>
    <col min="57" max="57" width="14.6640625" style="37" customWidth="1"/>
    <col min="58" max="58" width="12.83203125" style="37" customWidth="1"/>
    <col min="59" max="59" width="16.5" style="37" customWidth="1"/>
    <col min="60" max="61" width="12.83203125" style="37" customWidth="1"/>
    <col min="62" max="62" width="6.1640625" style="37" customWidth="1"/>
    <col min="63" max="88" width="20.6640625" style="37" customWidth="1"/>
    <col min="89" max="89" width="4.83203125" style="38" customWidth="1"/>
    <col min="90" max="115" width="20.6640625" style="37" customWidth="1"/>
    <col min="116" max="116" width="6.33203125" style="37" customWidth="1"/>
    <col min="117" max="142" width="20.6640625" style="37" customWidth="1"/>
    <col min="143" max="143" width="7.6640625" style="38" customWidth="1"/>
    <col min="144" max="169" width="20.6640625" style="37" customWidth="1"/>
    <col min="170" max="170" width="6.5" style="37" customWidth="1"/>
    <col min="171" max="196" width="20.6640625" style="61" customWidth="1"/>
    <col min="197" max="197" width="6.5" style="37" customWidth="1"/>
    <col min="198" max="223" width="12.83203125" style="37" customWidth="1"/>
    <col min="224" max="224" width="7.5" style="37" customWidth="1"/>
    <col min="225" max="254" width="13.5" style="37" customWidth="1"/>
    <col min="255" max="255" width="11.83203125" style="37" customWidth="1"/>
    <col min="256" max="256" width="12.5" style="37" customWidth="1"/>
    <col min="257" max="257" width="15" style="37" customWidth="1"/>
    <col min="258" max="258" width="12" style="37" customWidth="1"/>
    <col min="259" max="259" width="5.6640625" style="37" customWidth="1"/>
    <col min="260" max="276" width="12.83203125" style="37" customWidth="1"/>
    <col min="277" max="277" width="14" style="37" customWidth="1"/>
    <col min="278" max="278" width="12.83203125" style="37" customWidth="1"/>
    <col min="279" max="279" width="13.83203125" style="37" customWidth="1"/>
    <col min="280" max="281" width="12.83203125" style="37" customWidth="1"/>
    <col min="282" max="282" width="14.1640625" style="37" customWidth="1"/>
    <col min="283" max="283" width="12.83203125" style="37" customWidth="1"/>
    <col min="284" max="284" width="16.5" style="37" customWidth="1"/>
    <col min="285" max="285" width="12.83203125" style="37" customWidth="1"/>
    <col min="286" max="286" width="5.6640625" style="37" customWidth="1"/>
    <col min="287" max="303" width="12.83203125" style="37" customWidth="1"/>
    <col min="304" max="304" width="14" style="37" customWidth="1"/>
    <col min="305" max="305" width="12.83203125" style="37" customWidth="1"/>
    <col min="306" max="306" width="13.83203125" style="37" customWidth="1"/>
    <col min="307" max="308" width="12.83203125" style="37" customWidth="1"/>
    <col min="309" max="309" width="14.1640625" style="37" customWidth="1"/>
    <col min="310" max="310" width="12.83203125" style="37" customWidth="1"/>
    <col min="311" max="311" width="16.5" style="37" customWidth="1"/>
    <col min="312" max="312" width="12.83203125" style="37" customWidth="1"/>
    <col min="313" max="313" width="5.6640625" style="37" customWidth="1"/>
    <col min="314" max="331" width="12.83203125" style="37" customWidth="1"/>
    <col min="332" max="332" width="14" style="37" customWidth="1"/>
    <col min="333" max="333" width="12.83203125" style="37" customWidth="1"/>
    <col min="334" max="334" width="13.83203125" style="37" customWidth="1"/>
    <col min="335" max="336" width="12.83203125" style="37" customWidth="1"/>
    <col min="337" max="337" width="14.1640625" style="37" customWidth="1"/>
    <col min="338" max="338" width="12.83203125" style="37" customWidth="1"/>
    <col min="339" max="339" width="16.5" style="37" customWidth="1"/>
    <col min="340" max="340" width="12.83203125" style="37" customWidth="1"/>
    <col min="341" max="341" width="5.6640625" style="37" customWidth="1"/>
    <col min="342" max="359" width="12.83203125" style="37" customWidth="1"/>
    <col min="360" max="360" width="14" style="37" customWidth="1"/>
    <col min="361" max="361" width="12.83203125" style="37" customWidth="1"/>
    <col min="362" max="362" width="13.83203125" style="37" customWidth="1"/>
    <col min="363" max="364" width="12.83203125" style="37" customWidth="1"/>
    <col min="365" max="365" width="14.1640625" style="37" customWidth="1"/>
    <col min="366" max="366" width="12.83203125" style="37" customWidth="1"/>
    <col min="367" max="367" width="16.5" style="37" customWidth="1"/>
    <col min="368" max="368" width="5.6640625" style="37" customWidth="1"/>
    <col min="369" max="386" width="12.83203125" style="37" hidden="1" customWidth="1"/>
    <col min="387" max="387" width="14" style="37" hidden="1" customWidth="1"/>
    <col min="388" max="388" width="12.83203125" style="37" hidden="1" customWidth="1"/>
    <col min="389" max="389" width="13.83203125" style="37" hidden="1" customWidth="1"/>
    <col min="390" max="391" width="12.83203125" style="37" hidden="1" customWidth="1"/>
    <col min="392" max="392" width="14.1640625" style="37" hidden="1" customWidth="1"/>
    <col min="393" max="393" width="12.83203125" style="37" hidden="1" customWidth="1"/>
    <col min="394" max="394" width="16.5" style="37" hidden="1" customWidth="1"/>
    <col min="395" max="396" width="12.83203125" style="37" hidden="1" customWidth="1"/>
    <col min="397" max="397" width="5.6640625" style="37" hidden="1" customWidth="1"/>
    <col min="398" max="408" width="12.83203125" style="37" customWidth="1"/>
    <col min="409" max="409" width="14.33203125" style="37" customWidth="1"/>
    <col min="410" max="423" width="12.83203125" style="37" customWidth="1"/>
    <col min="424" max="424" width="5.1640625" style="37" customWidth="1"/>
    <col min="425" max="450" width="12.83203125" style="37" customWidth="1"/>
    <col min="451" max="451" width="7.5" style="37" customWidth="1"/>
    <col min="452" max="477" width="11.5" style="37" customWidth="1"/>
    <col min="478" max="478" width="15.5" style="37" customWidth="1"/>
    <col min="479" max="479" width="15.83203125" style="37" hidden="1" customWidth="1"/>
    <col min="480" max="482" width="14.1640625" style="37" hidden="1" customWidth="1"/>
    <col min="483" max="483" width="29.1640625" style="37" bestFit="1" customWidth="1"/>
    <col min="484" max="488" width="29.1640625" style="37" hidden="1" customWidth="1"/>
    <col min="489" max="489" width="16.6640625" style="37" customWidth="1"/>
    <col min="490" max="490" width="16.6640625" style="37" hidden="1" customWidth="1"/>
    <col min="491" max="491" width="6.6640625" style="37" customWidth="1"/>
    <col min="492" max="492" width="11.5" style="37" hidden="1" customWidth="1"/>
    <col min="493" max="493" width="13.5" style="137" hidden="1" customWidth="1"/>
    <col min="494" max="16384" width="11.5" style="37"/>
  </cols>
  <sheetData>
    <row r="1" spans="1:493" s="10" customFormat="1" ht="12">
      <c r="A1" s="1"/>
      <c r="B1" s="2"/>
      <c r="C1" s="3"/>
      <c r="D1" s="2"/>
      <c r="E1" s="4"/>
      <c r="F1" s="5"/>
      <c r="G1" s="6"/>
      <c r="H1" s="6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7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7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5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9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9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9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9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9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</row>
    <row r="2" spans="1:493" s="10" customFormat="1" ht="23">
      <c r="A2" s="155" t="s">
        <v>0</v>
      </c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155"/>
      <c r="AA2" s="155"/>
      <c r="AB2" s="155"/>
      <c r="AC2" s="155"/>
      <c r="AD2" s="155"/>
      <c r="AE2" s="155"/>
      <c r="AF2" s="155"/>
      <c r="AG2" s="155"/>
      <c r="AH2" s="155"/>
      <c r="AI2" s="155"/>
      <c r="AJ2" s="155"/>
      <c r="AK2" s="155"/>
      <c r="AL2" s="155"/>
      <c r="AM2" s="155"/>
      <c r="AN2" s="155"/>
      <c r="AO2" s="155"/>
      <c r="AP2" s="155"/>
      <c r="AQ2" s="155"/>
      <c r="AR2" s="155"/>
      <c r="AS2" s="155"/>
      <c r="AT2" s="155"/>
      <c r="AU2" s="155"/>
      <c r="AV2" s="155"/>
      <c r="AW2" s="155"/>
      <c r="AX2" s="155"/>
      <c r="AY2" s="155"/>
      <c r="AZ2" s="155"/>
      <c r="BA2" s="155"/>
      <c r="BB2" s="155"/>
      <c r="BC2" s="155"/>
      <c r="BD2" s="155"/>
      <c r="BE2" s="155"/>
      <c r="BF2" s="155"/>
      <c r="BG2" s="155"/>
      <c r="BH2" s="155"/>
      <c r="BI2" s="155"/>
      <c r="BJ2" s="155"/>
      <c r="BK2" s="155"/>
      <c r="BL2" s="155"/>
      <c r="BM2" s="155"/>
      <c r="BN2" s="155"/>
      <c r="BO2" s="155"/>
      <c r="BP2" s="155"/>
      <c r="BQ2" s="155"/>
      <c r="BR2" s="155"/>
      <c r="BS2" s="155"/>
      <c r="BT2" s="155"/>
      <c r="BU2" s="155"/>
      <c r="BV2" s="155"/>
      <c r="BW2" s="155"/>
      <c r="BX2" s="155"/>
      <c r="BY2" s="155"/>
      <c r="BZ2" s="155"/>
      <c r="CA2" s="155"/>
      <c r="CB2" s="155"/>
      <c r="CC2" s="155"/>
      <c r="CD2" s="155"/>
      <c r="CE2" s="155"/>
      <c r="CF2" s="155"/>
      <c r="CG2" s="155"/>
      <c r="CH2" s="155"/>
      <c r="CI2" s="155"/>
      <c r="CJ2" s="155"/>
      <c r="CK2" s="155"/>
      <c r="CL2" s="155"/>
      <c r="CM2" s="155"/>
      <c r="CN2" s="155"/>
      <c r="CO2" s="155"/>
      <c r="CP2" s="155"/>
      <c r="CQ2" s="155"/>
      <c r="CR2" s="155"/>
      <c r="CS2" s="155"/>
      <c r="CT2" s="155"/>
      <c r="CU2" s="155"/>
      <c r="CV2" s="155"/>
      <c r="CW2" s="155"/>
      <c r="CX2" s="155"/>
      <c r="CY2" s="155"/>
      <c r="CZ2" s="155"/>
      <c r="DA2" s="155"/>
      <c r="DB2" s="155"/>
      <c r="DC2" s="155"/>
      <c r="DD2" s="155"/>
      <c r="DE2" s="155"/>
      <c r="DF2" s="155"/>
      <c r="DG2" s="155"/>
      <c r="DH2" s="155"/>
      <c r="DI2" s="155"/>
      <c r="DJ2" s="155"/>
      <c r="DK2" s="155"/>
      <c r="DL2" s="155"/>
      <c r="DM2" s="155"/>
      <c r="DN2" s="155"/>
      <c r="DO2" s="155"/>
      <c r="DP2" s="155"/>
      <c r="DQ2" s="155"/>
      <c r="DR2" s="155"/>
      <c r="DS2" s="155"/>
      <c r="DT2" s="155"/>
      <c r="DU2" s="155"/>
      <c r="DV2" s="155"/>
      <c r="DW2" s="155"/>
      <c r="DX2" s="155"/>
      <c r="DY2" s="155"/>
      <c r="DZ2" s="155"/>
      <c r="EA2" s="155"/>
      <c r="EB2" s="155"/>
      <c r="EC2" s="155"/>
      <c r="ED2" s="155"/>
      <c r="EE2" s="155"/>
      <c r="EF2" s="155"/>
      <c r="EG2" s="155"/>
      <c r="EH2" s="155"/>
      <c r="EI2" s="155"/>
      <c r="EJ2" s="155"/>
      <c r="EK2" s="155"/>
      <c r="EL2" s="155"/>
      <c r="EM2" s="155"/>
      <c r="EN2" s="155"/>
      <c r="EO2" s="155"/>
      <c r="EP2" s="155"/>
      <c r="EQ2" s="155"/>
      <c r="ER2" s="155"/>
      <c r="ES2" s="155"/>
      <c r="ET2" s="155"/>
      <c r="EU2" s="155"/>
      <c r="EV2" s="155"/>
      <c r="EW2" s="155"/>
      <c r="EX2" s="155"/>
      <c r="EY2" s="155"/>
      <c r="EZ2" s="155"/>
      <c r="FA2" s="155"/>
      <c r="FB2" s="155"/>
      <c r="FC2" s="155"/>
      <c r="FD2" s="155"/>
      <c r="FE2" s="155"/>
      <c r="FF2" s="155"/>
      <c r="FG2" s="155"/>
      <c r="FH2" s="155"/>
      <c r="FI2" s="155"/>
      <c r="FJ2" s="155"/>
      <c r="FK2" s="155"/>
      <c r="FL2" s="155"/>
      <c r="FM2" s="155"/>
      <c r="FN2" s="155"/>
      <c r="FO2" s="155"/>
      <c r="FP2" s="155"/>
      <c r="FQ2" s="155"/>
      <c r="FR2" s="155"/>
      <c r="FS2" s="155"/>
      <c r="FT2" s="155"/>
      <c r="FU2" s="155"/>
      <c r="FV2" s="155"/>
      <c r="FW2" s="155"/>
      <c r="FX2" s="155"/>
      <c r="FY2" s="155"/>
      <c r="FZ2" s="155"/>
      <c r="GA2" s="155"/>
      <c r="GB2" s="155"/>
      <c r="GC2" s="155"/>
      <c r="GD2" s="155"/>
      <c r="GE2" s="155"/>
      <c r="GF2" s="155"/>
      <c r="GG2" s="155"/>
      <c r="GH2" s="155"/>
      <c r="GI2" s="155"/>
      <c r="GJ2" s="155"/>
      <c r="GK2" s="155"/>
      <c r="GL2" s="155"/>
      <c r="GM2" s="155"/>
      <c r="GN2" s="155"/>
      <c r="GO2" s="155"/>
      <c r="GP2" s="155"/>
      <c r="GQ2" s="155"/>
      <c r="GR2" s="155"/>
      <c r="GS2" s="155"/>
      <c r="GT2" s="155"/>
      <c r="GU2" s="155"/>
      <c r="GV2" s="155"/>
      <c r="GW2" s="155"/>
      <c r="GX2" s="155"/>
      <c r="GY2" s="155"/>
      <c r="GZ2" s="155"/>
      <c r="HA2" s="155"/>
      <c r="HB2" s="155"/>
      <c r="HC2" s="155"/>
      <c r="HD2" s="155"/>
      <c r="HE2" s="155"/>
      <c r="HF2" s="155"/>
      <c r="HG2" s="155"/>
      <c r="HH2" s="155"/>
      <c r="HI2" s="155"/>
      <c r="HJ2" s="155"/>
      <c r="HK2" s="155"/>
      <c r="HL2" s="155"/>
      <c r="HM2" s="155"/>
      <c r="HN2" s="155"/>
      <c r="HO2" s="155"/>
      <c r="HP2" s="155"/>
      <c r="HQ2" s="155"/>
      <c r="HR2" s="155"/>
      <c r="HS2" s="155"/>
      <c r="HT2" s="155"/>
      <c r="HU2" s="155"/>
      <c r="HV2" s="155"/>
      <c r="HW2" s="155"/>
      <c r="HX2" s="155"/>
      <c r="HY2" s="155"/>
      <c r="HZ2" s="155"/>
      <c r="IA2" s="155"/>
      <c r="IB2" s="155"/>
      <c r="IC2" s="155"/>
      <c r="ID2" s="155"/>
      <c r="IE2" s="155"/>
      <c r="IF2" s="155"/>
      <c r="IG2" s="155"/>
      <c r="IH2" s="155"/>
      <c r="II2" s="155"/>
      <c r="IJ2" s="155"/>
      <c r="IK2" s="155"/>
      <c r="IL2" s="155"/>
      <c r="IM2" s="155"/>
      <c r="IN2" s="155"/>
      <c r="IO2" s="155"/>
      <c r="IP2" s="155"/>
      <c r="IQ2" s="155"/>
      <c r="IR2" s="155"/>
      <c r="IS2" s="155"/>
      <c r="IT2" s="155"/>
      <c r="IU2" s="155"/>
      <c r="IV2" s="155"/>
      <c r="IW2" s="155"/>
      <c r="IX2" s="155"/>
      <c r="IY2" s="155"/>
      <c r="IZ2" s="155"/>
      <c r="JA2" s="155"/>
      <c r="JB2" s="155"/>
      <c r="JC2" s="155"/>
      <c r="JD2" s="155"/>
      <c r="JE2" s="155"/>
      <c r="JF2" s="155"/>
      <c r="JG2" s="155"/>
      <c r="JH2" s="155"/>
      <c r="JI2" s="155"/>
      <c r="JJ2" s="155"/>
      <c r="JK2" s="155"/>
      <c r="JL2" s="155"/>
      <c r="JM2" s="155"/>
      <c r="JN2" s="155"/>
      <c r="JO2" s="155"/>
      <c r="JP2" s="155"/>
      <c r="JQ2" s="155"/>
      <c r="JR2" s="155"/>
      <c r="JS2" s="155"/>
      <c r="JT2" s="155"/>
      <c r="JU2" s="155"/>
      <c r="JV2" s="155"/>
      <c r="JW2" s="155"/>
      <c r="JX2" s="155"/>
      <c r="JY2" s="155"/>
      <c r="JZ2" s="155"/>
      <c r="KA2" s="155"/>
      <c r="KB2" s="155"/>
      <c r="KC2" s="155"/>
      <c r="KD2" s="155"/>
      <c r="KE2" s="155"/>
      <c r="KF2" s="155"/>
      <c r="KG2" s="155"/>
      <c r="KH2" s="155"/>
      <c r="KI2" s="155"/>
      <c r="KJ2" s="155"/>
      <c r="KK2" s="155"/>
      <c r="KL2" s="155"/>
      <c r="KM2" s="155"/>
      <c r="KN2" s="155"/>
      <c r="KO2" s="155"/>
      <c r="KP2" s="155"/>
      <c r="KQ2" s="155"/>
      <c r="KR2" s="155"/>
      <c r="KS2" s="155"/>
      <c r="KT2" s="155"/>
      <c r="KU2" s="155"/>
      <c r="KV2" s="155"/>
      <c r="KW2" s="155"/>
      <c r="KX2" s="155"/>
      <c r="KY2" s="155"/>
      <c r="KZ2" s="155"/>
      <c r="LA2" s="155"/>
      <c r="LB2" s="155"/>
      <c r="LC2" s="155"/>
      <c r="LD2" s="155"/>
      <c r="LE2" s="155"/>
      <c r="LF2" s="155"/>
      <c r="LG2" s="155"/>
      <c r="LH2" s="155"/>
      <c r="LI2" s="155"/>
      <c r="LJ2" s="155"/>
      <c r="LK2" s="155"/>
      <c r="LL2" s="155"/>
      <c r="LM2" s="155"/>
      <c r="LN2" s="155"/>
      <c r="LO2" s="155"/>
      <c r="LP2" s="155"/>
      <c r="LQ2" s="155"/>
      <c r="LR2" s="155"/>
      <c r="LS2" s="155"/>
      <c r="LT2" s="155"/>
      <c r="LU2" s="155"/>
      <c r="LV2" s="155"/>
      <c r="LW2" s="155"/>
      <c r="LX2" s="155"/>
      <c r="LY2" s="155"/>
      <c r="LZ2" s="155"/>
      <c r="MA2" s="155"/>
      <c r="MB2" s="155"/>
      <c r="MC2" s="155"/>
      <c r="MD2" s="155"/>
      <c r="ME2" s="155"/>
      <c r="MF2" s="155"/>
      <c r="MG2" s="155"/>
      <c r="MH2" s="155"/>
      <c r="MI2" s="155"/>
      <c r="MJ2" s="155"/>
      <c r="MK2" s="155"/>
      <c r="ML2" s="155"/>
      <c r="MM2" s="155"/>
      <c r="MN2" s="155"/>
      <c r="MO2" s="155"/>
      <c r="MP2" s="155"/>
      <c r="MQ2" s="155"/>
      <c r="MR2" s="155"/>
      <c r="MS2" s="155"/>
      <c r="MT2" s="155"/>
      <c r="MU2" s="155"/>
      <c r="MV2" s="155"/>
      <c r="MW2" s="155"/>
      <c r="MX2" s="155"/>
      <c r="MY2" s="155"/>
      <c r="MZ2" s="155"/>
      <c r="NA2" s="155"/>
      <c r="NB2" s="155"/>
      <c r="NC2" s="155"/>
      <c r="ND2" s="155"/>
      <c r="NE2" s="155"/>
      <c r="NF2" s="155"/>
      <c r="NG2" s="155"/>
      <c r="NH2" s="155"/>
      <c r="NI2" s="155"/>
      <c r="NJ2" s="155"/>
      <c r="NK2" s="155"/>
      <c r="NL2" s="155"/>
      <c r="NM2" s="155"/>
      <c r="NN2" s="155"/>
      <c r="NO2" s="155"/>
      <c r="NP2" s="155"/>
      <c r="NQ2" s="155"/>
      <c r="NR2" s="155"/>
      <c r="NS2" s="155"/>
      <c r="NT2" s="155"/>
      <c r="NU2" s="155"/>
      <c r="NV2" s="155"/>
      <c r="NW2" s="155"/>
      <c r="NX2" s="155"/>
      <c r="NY2" s="155"/>
      <c r="NZ2" s="155"/>
      <c r="OA2" s="155"/>
      <c r="OB2" s="155"/>
      <c r="OC2" s="155"/>
      <c r="OD2" s="155"/>
      <c r="OE2" s="155"/>
      <c r="OF2" s="155"/>
      <c r="OG2" s="155"/>
      <c r="OH2" s="155"/>
      <c r="OI2" s="155"/>
      <c r="OJ2" s="155"/>
      <c r="OK2" s="155"/>
      <c r="OL2" s="155"/>
      <c r="OM2" s="155"/>
      <c r="ON2" s="155"/>
      <c r="OO2" s="155"/>
      <c r="OP2" s="155"/>
      <c r="OQ2" s="155"/>
      <c r="OR2" s="155"/>
      <c r="OS2" s="155"/>
      <c r="OT2" s="155"/>
      <c r="OU2" s="155"/>
      <c r="OV2" s="155"/>
      <c r="OW2" s="155"/>
      <c r="OX2" s="155"/>
      <c r="OY2" s="155"/>
      <c r="OZ2" s="155"/>
      <c r="PA2" s="155"/>
      <c r="PB2" s="155"/>
      <c r="PC2" s="155"/>
      <c r="PD2" s="155"/>
      <c r="PE2" s="155"/>
      <c r="PF2" s="155"/>
      <c r="PG2" s="155"/>
      <c r="PH2" s="11"/>
      <c r="PI2" s="11"/>
      <c r="PJ2" s="11"/>
      <c r="PK2" s="11"/>
      <c r="PL2" s="11"/>
      <c r="PM2" s="11"/>
      <c r="PN2" s="11"/>
      <c r="PO2" s="11"/>
      <c r="PP2" s="11"/>
      <c r="PQ2" s="11"/>
      <c r="PR2" s="11"/>
      <c r="PS2" s="11"/>
      <c r="PT2" s="11"/>
      <c r="PU2" s="11"/>
      <c r="PV2" s="11"/>
      <c r="PW2" s="11"/>
      <c r="PX2" s="11"/>
      <c r="PY2" s="11"/>
      <c r="PZ2" s="11"/>
      <c r="QA2" s="11"/>
      <c r="QB2" s="11"/>
      <c r="QC2" s="11"/>
      <c r="QD2" s="11"/>
      <c r="QE2" s="11"/>
      <c r="QF2" s="11"/>
      <c r="QG2" s="11"/>
      <c r="QH2" s="11"/>
      <c r="QI2" s="11"/>
    </row>
    <row r="3" spans="1:493" s="10" customFormat="1" ht="24.75" customHeight="1">
      <c r="A3" s="155" t="s">
        <v>1</v>
      </c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Y3" s="155"/>
      <c r="Z3" s="155"/>
      <c r="AA3" s="155"/>
      <c r="AB3" s="155"/>
      <c r="AC3" s="155"/>
      <c r="AD3" s="155"/>
      <c r="AE3" s="155"/>
      <c r="AF3" s="155"/>
      <c r="AG3" s="155"/>
      <c r="AH3" s="155"/>
      <c r="AI3" s="155"/>
      <c r="AJ3" s="155"/>
      <c r="AK3" s="155"/>
      <c r="AL3" s="155"/>
      <c r="AM3" s="155"/>
      <c r="AN3" s="155"/>
      <c r="AO3" s="155"/>
      <c r="AP3" s="155"/>
      <c r="AQ3" s="155"/>
      <c r="AR3" s="155"/>
      <c r="AS3" s="155"/>
      <c r="AT3" s="155"/>
      <c r="AU3" s="155"/>
      <c r="AV3" s="155"/>
      <c r="AW3" s="155"/>
      <c r="AX3" s="155"/>
      <c r="AY3" s="155"/>
      <c r="AZ3" s="155"/>
      <c r="BA3" s="155"/>
      <c r="BB3" s="155"/>
      <c r="BC3" s="155"/>
      <c r="BD3" s="155"/>
      <c r="BE3" s="155"/>
      <c r="BF3" s="155"/>
      <c r="BG3" s="155"/>
      <c r="BH3" s="155"/>
      <c r="BI3" s="155"/>
      <c r="BJ3" s="155"/>
      <c r="BK3" s="155"/>
      <c r="BL3" s="155"/>
      <c r="BM3" s="155"/>
      <c r="BN3" s="155"/>
      <c r="BO3" s="155"/>
      <c r="BP3" s="155"/>
      <c r="BQ3" s="155"/>
      <c r="BR3" s="155"/>
      <c r="BS3" s="155"/>
      <c r="BT3" s="155"/>
      <c r="BU3" s="155"/>
      <c r="BV3" s="155"/>
      <c r="BW3" s="155"/>
      <c r="BX3" s="155"/>
      <c r="BY3" s="155"/>
      <c r="BZ3" s="155"/>
      <c r="CA3" s="155"/>
      <c r="CB3" s="155"/>
      <c r="CC3" s="155"/>
      <c r="CD3" s="155"/>
      <c r="CE3" s="155"/>
      <c r="CF3" s="155"/>
      <c r="CG3" s="155"/>
      <c r="CH3" s="155"/>
      <c r="CI3" s="155"/>
      <c r="CJ3" s="155"/>
      <c r="CK3" s="155"/>
      <c r="CL3" s="155"/>
      <c r="CM3" s="155"/>
      <c r="CN3" s="155"/>
      <c r="CO3" s="155"/>
      <c r="CP3" s="155"/>
      <c r="CQ3" s="155"/>
      <c r="CR3" s="155"/>
      <c r="CS3" s="155"/>
      <c r="CT3" s="155"/>
      <c r="CU3" s="155"/>
      <c r="CV3" s="155"/>
      <c r="CW3" s="155"/>
      <c r="CX3" s="155"/>
      <c r="CY3" s="155"/>
      <c r="CZ3" s="155"/>
      <c r="DA3" s="155"/>
      <c r="DB3" s="155"/>
      <c r="DC3" s="155"/>
      <c r="DD3" s="155"/>
      <c r="DE3" s="155"/>
      <c r="DF3" s="155"/>
      <c r="DG3" s="155"/>
      <c r="DH3" s="155"/>
      <c r="DI3" s="155"/>
      <c r="DJ3" s="155"/>
      <c r="DK3" s="155"/>
      <c r="DL3" s="155"/>
      <c r="DM3" s="155"/>
      <c r="DN3" s="155"/>
      <c r="DO3" s="155"/>
      <c r="DP3" s="155"/>
      <c r="DQ3" s="155"/>
      <c r="DR3" s="155"/>
      <c r="DS3" s="155"/>
      <c r="DT3" s="155"/>
      <c r="DU3" s="155"/>
      <c r="DV3" s="155"/>
      <c r="DW3" s="155"/>
      <c r="DX3" s="155"/>
      <c r="DY3" s="155"/>
      <c r="DZ3" s="155"/>
      <c r="EA3" s="155"/>
      <c r="EB3" s="155"/>
      <c r="EC3" s="155"/>
      <c r="ED3" s="155"/>
      <c r="EE3" s="155"/>
      <c r="EF3" s="155"/>
      <c r="EG3" s="155"/>
      <c r="EH3" s="155"/>
      <c r="EI3" s="155"/>
      <c r="EJ3" s="155"/>
      <c r="EK3" s="155"/>
      <c r="EL3" s="155"/>
      <c r="EM3" s="155"/>
      <c r="EN3" s="155"/>
      <c r="EO3" s="155"/>
      <c r="EP3" s="155"/>
      <c r="EQ3" s="155"/>
      <c r="ER3" s="155"/>
      <c r="ES3" s="155"/>
      <c r="ET3" s="155"/>
      <c r="EU3" s="155"/>
      <c r="EV3" s="155"/>
      <c r="EW3" s="155"/>
      <c r="EX3" s="155"/>
      <c r="EY3" s="155"/>
      <c r="EZ3" s="155"/>
      <c r="FA3" s="155"/>
      <c r="FB3" s="155"/>
      <c r="FC3" s="155"/>
      <c r="FD3" s="155"/>
      <c r="FE3" s="155"/>
      <c r="FF3" s="155"/>
      <c r="FG3" s="155"/>
      <c r="FH3" s="155"/>
      <c r="FI3" s="155"/>
      <c r="FJ3" s="155"/>
      <c r="FK3" s="155"/>
      <c r="FL3" s="155"/>
      <c r="FM3" s="155"/>
      <c r="FN3" s="155"/>
      <c r="FO3" s="155"/>
      <c r="FP3" s="155"/>
      <c r="FQ3" s="155"/>
      <c r="FR3" s="155"/>
      <c r="FS3" s="155"/>
      <c r="FT3" s="155"/>
      <c r="FU3" s="155"/>
      <c r="FV3" s="155"/>
      <c r="FW3" s="155"/>
      <c r="FX3" s="155"/>
      <c r="FY3" s="155"/>
      <c r="FZ3" s="155"/>
      <c r="GA3" s="155"/>
      <c r="GB3" s="155"/>
      <c r="GC3" s="155"/>
      <c r="GD3" s="155"/>
      <c r="GE3" s="155"/>
      <c r="GF3" s="155"/>
      <c r="GG3" s="155"/>
      <c r="GH3" s="155"/>
      <c r="GI3" s="155"/>
      <c r="GJ3" s="155"/>
      <c r="GK3" s="155"/>
      <c r="GL3" s="155"/>
      <c r="GM3" s="155"/>
      <c r="GN3" s="155"/>
      <c r="GO3" s="155"/>
      <c r="GP3" s="155"/>
      <c r="GQ3" s="155"/>
      <c r="GR3" s="155"/>
      <c r="GS3" s="155"/>
      <c r="GT3" s="155"/>
      <c r="GU3" s="155"/>
      <c r="GV3" s="155"/>
      <c r="GW3" s="155"/>
      <c r="GX3" s="155"/>
      <c r="GY3" s="155"/>
      <c r="GZ3" s="155"/>
      <c r="HA3" s="155"/>
      <c r="HB3" s="155"/>
      <c r="HC3" s="155"/>
      <c r="HD3" s="155"/>
      <c r="HE3" s="155"/>
      <c r="HF3" s="155"/>
      <c r="HG3" s="155"/>
      <c r="HH3" s="155"/>
      <c r="HI3" s="155"/>
      <c r="HJ3" s="155"/>
      <c r="HK3" s="155"/>
      <c r="HL3" s="155"/>
      <c r="HM3" s="155"/>
      <c r="HN3" s="155"/>
      <c r="HO3" s="155"/>
      <c r="HP3" s="155"/>
      <c r="HQ3" s="155"/>
      <c r="HR3" s="155"/>
      <c r="HS3" s="155"/>
      <c r="HT3" s="155"/>
      <c r="HU3" s="155"/>
      <c r="HV3" s="155"/>
      <c r="HW3" s="155"/>
      <c r="HX3" s="155"/>
      <c r="HY3" s="155"/>
      <c r="HZ3" s="155"/>
      <c r="IA3" s="155"/>
      <c r="IB3" s="155"/>
      <c r="IC3" s="155"/>
      <c r="ID3" s="155"/>
      <c r="IE3" s="155"/>
      <c r="IF3" s="155"/>
      <c r="IG3" s="155"/>
      <c r="IH3" s="155"/>
      <c r="II3" s="155"/>
      <c r="IJ3" s="155"/>
      <c r="IK3" s="155"/>
      <c r="IL3" s="155"/>
      <c r="IM3" s="155"/>
      <c r="IN3" s="155"/>
      <c r="IO3" s="155"/>
      <c r="IP3" s="155"/>
      <c r="IQ3" s="155"/>
      <c r="IR3" s="155"/>
      <c r="IS3" s="155"/>
      <c r="IT3" s="155"/>
      <c r="IU3" s="155"/>
      <c r="IV3" s="155"/>
      <c r="IW3" s="155"/>
      <c r="IX3" s="155"/>
      <c r="IY3" s="155"/>
      <c r="IZ3" s="155"/>
      <c r="JA3" s="155"/>
      <c r="JB3" s="155"/>
      <c r="JC3" s="155"/>
      <c r="JD3" s="155"/>
      <c r="JE3" s="155"/>
      <c r="JF3" s="155"/>
      <c r="JG3" s="155"/>
      <c r="JH3" s="155"/>
      <c r="JI3" s="155"/>
      <c r="JJ3" s="155"/>
      <c r="JK3" s="155"/>
      <c r="JL3" s="155"/>
      <c r="JM3" s="155"/>
      <c r="JN3" s="155"/>
      <c r="JO3" s="155"/>
      <c r="JP3" s="155"/>
      <c r="JQ3" s="155"/>
      <c r="JR3" s="155"/>
      <c r="JS3" s="155"/>
      <c r="JT3" s="155"/>
      <c r="JU3" s="155"/>
      <c r="JV3" s="155"/>
      <c r="JW3" s="155"/>
      <c r="JX3" s="155"/>
      <c r="JY3" s="155"/>
      <c r="JZ3" s="155"/>
      <c r="KA3" s="155"/>
      <c r="KB3" s="155"/>
      <c r="KC3" s="155"/>
      <c r="KD3" s="155"/>
      <c r="KE3" s="155"/>
      <c r="KF3" s="155"/>
      <c r="KG3" s="155"/>
      <c r="KH3" s="155"/>
      <c r="KI3" s="155"/>
      <c r="KJ3" s="155"/>
      <c r="KK3" s="155"/>
      <c r="KL3" s="155"/>
      <c r="KM3" s="155"/>
      <c r="KN3" s="155"/>
      <c r="KO3" s="155"/>
      <c r="KP3" s="155"/>
      <c r="KQ3" s="155"/>
      <c r="KR3" s="155"/>
      <c r="KS3" s="155"/>
      <c r="KT3" s="155"/>
      <c r="KU3" s="155"/>
      <c r="KV3" s="155"/>
      <c r="KW3" s="155"/>
      <c r="KX3" s="155"/>
      <c r="KY3" s="155"/>
      <c r="KZ3" s="155"/>
      <c r="LA3" s="155"/>
      <c r="LB3" s="155"/>
      <c r="LC3" s="155"/>
      <c r="LD3" s="155"/>
      <c r="LE3" s="155"/>
      <c r="LF3" s="155"/>
      <c r="LG3" s="155"/>
      <c r="LH3" s="155"/>
      <c r="LI3" s="155"/>
      <c r="LJ3" s="155"/>
      <c r="LK3" s="155"/>
      <c r="LL3" s="155"/>
      <c r="LM3" s="155"/>
      <c r="LN3" s="155"/>
      <c r="LO3" s="155"/>
      <c r="LP3" s="155"/>
      <c r="LQ3" s="155"/>
      <c r="LR3" s="155"/>
      <c r="LS3" s="155"/>
      <c r="LT3" s="155"/>
      <c r="LU3" s="155"/>
      <c r="LV3" s="155"/>
      <c r="LW3" s="155"/>
      <c r="LX3" s="155"/>
      <c r="LY3" s="155"/>
      <c r="LZ3" s="155"/>
      <c r="MA3" s="155"/>
      <c r="MB3" s="155"/>
      <c r="MC3" s="155"/>
      <c r="MD3" s="155"/>
      <c r="ME3" s="155"/>
      <c r="MF3" s="155"/>
      <c r="MG3" s="155"/>
      <c r="MH3" s="155"/>
      <c r="MI3" s="155"/>
      <c r="MJ3" s="155"/>
      <c r="MK3" s="155"/>
      <c r="ML3" s="155"/>
      <c r="MM3" s="155"/>
      <c r="MN3" s="155"/>
      <c r="MO3" s="155"/>
      <c r="MP3" s="155"/>
      <c r="MQ3" s="155"/>
      <c r="MR3" s="155"/>
      <c r="MS3" s="155"/>
      <c r="MT3" s="155"/>
      <c r="MU3" s="155"/>
      <c r="MV3" s="155"/>
      <c r="MW3" s="155"/>
      <c r="MX3" s="155"/>
      <c r="MY3" s="155"/>
      <c r="MZ3" s="155"/>
      <c r="NA3" s="155"/>
      <c r="NB3" s="155"/>
      <c r="NC3" s="155"/>
      <c r="ND3" s="155"/>
      <c r="NE3" s="155"/>
      <c r="NF3" s="155"/>
      <c r="NG3" s="155"/>
      <c r="NH3" s="155"/>
      <c r="NI3" s="155"/>
      <c r="NJ3" s="155"/>
      <c r="NK3" s="155"/>
      <c r="NL3" s="155"/>
      <c r="NM3" s="155"/>
      <c r="NN3" s="155"/>
      <c r="NO3" s="155"/>
      <c r="NP3" s="155"/>
      <c r="NQ3" s="155"/>
      <c r="NR3" s="155"/>
      <c r="NS3" s="155"/>
      <c r="NT3" s="155"/>
      <c r="NU3" s="155"/>
      <c r="NV3" s="155"/>
      <c r="NW3" s="155"/>
      <c r="NX3" s="155"/>
      <c r="NY3" s="155"/>
      <c r="NZ3" s="155"/>
      <c r="OA3" s="155"/>
      <c r="OB3" s="155"/>
      <c r="OC3" s="155"/>
      <c r="OD3" s="155"/>
      <c r="OE3" s="155"/>
      <c r="OF3" s="155"/>
      <c r="OG3" s="155"/>
      <c r="OH3" s="155"/>
      <c r="OI3" s="155"/>
      <c r="OJ3" s="155"/>
      <c r="OK3" s="155"/>
      <c r="OL3" s="155"/>
      <c r="OM3" s="155"/>
      <c r="ON3" s="155"/>
      <c r="OO3" s="155"/>
      <c r="OP3" s="155"/>
      <c r="OQ3" s="155"/>
      <c r="OR3" s="155"/>
      <c r="OS3" s="155"/>
      <c r="OT3" s="155"/>
      <c r="OU3" s="155"/>
      <c r="OV3" s="155"/>
      <c r="OW3" s="155"/>
      <c r="OX3" s="155"/>
      <c r="OY3" s="155"/>
      <c r="OZ3" s="155"/>
      <c r="PA3" s="155"/>
      <c r="PB3" s="155"/>
      <c r="PC3" s="155"/>
      <c r="PD3" s="155"/>
      <c r="PE3" s="155"/>
      <c r="PF3" s="155"/>
      <c r="PG3" s="155"/>
      <c r="PH3" s="11"/>
      <c r="PI3" s="11"/>
      <c r="PJ3" s="11"/>
      <c r="PK3" s="11"/>
      <c r="PL3" s="11"/>
      <c r="PM3" s="11"/>
      <c r="PN3" s="11"/>
      <c r="PO3" s="11"/>
      <c r="PP3" s="11"/>
      <c r="PQ3" s="11"/>
      <c r="PR3" s="11"/>
      <c r="PS3" s="11"/>
      <c r="PT3" s="11"/>
      <c r="PU3" s="11"/>
      <c r="PV3" s="11"/>
      <c r="PW3" s="11"/>
      <c r="PX3" s="11"/>
      <c r="PY3" s="11"/>
      <c r="PZ3" s="11"/>
      <c r="QA3" s="11"/>
      <c r="QB3" s="11"/>
      <c r="QC3" s="11"/>
      <c r="QD3" s="11"/>
      <c r="QE3" s="11"/>
      <c r="QF3" s="11"/>
      <c r="QG3" s="11"/>
      <c r="QH3" s="11"/>
      <c r="QI3" s="11"/>
    </row>
    <row r="4" spans="1:493" s="10" customFormat="1" ht="65.25" customHeight="1">
      <c r="A4" s="156" t="s">
        <v>207</v>
      </c>
      <c r="B4" s="156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  <c r="X4" s="156"/>
      <c r="Y4" s="156"/>
      <c r="Z4" s="156"/>
      <c r="AA4" s="156"/>
      <c r="AB4" s="156"/>
      <c r="AC4" s="156"/>
      <c r="AD4" s="156"/>
      <c r="AE4" s="156"/>
      <c r="AF4" s="156"/>
      <c r="AG4" s="156"/>
      <c r="AH4" s="156"/>
      <c r="AI4" s="156"/>
      <c r="AJ4" s="156"/>
      <c r="AK4" s="156"/>
      <c r="AL4" s="156"/>
      <c r="AM4" s="156"/>
      <c r="AN4" s="156"/>
      <c r="AO4" s="156"/>
      <c r="AP4" s="156"/>
      <c r="AQ4" s="156"/>
      <c r="AR4" s="156"/>
      <c r="AS4" s="156"/>
      <c r="AT4" s="156"/>
      <c r="AU4" s="156"/>
      <c r="AV4" s="156"/>
      <c r="AW4" s="156"/>
      <c r="AX4" s="156"/>
      <c r="AY4" s="156"/>
      <c r="AZ4" s="156"/>
      <c r="BA4" s="156"/>
      <c r="BB4" s="156"/>
      <c r="BC4" s="156"/>
      <c r="BD4" s="156"/>
      <c r="BE4" s="156"/>
      <c r="BF4" s="156"/>
      <c r="BG4" s="156"/>
      <c r="BH4" s="156"/>
      <c r="BI4" s="156"/>
      <c r="BJ4" s="156"/>
      <c r="BK4" s="156"/>
      <c r="BL4" s="156"/>
      <c r="BM4" s="156"/>
      <c r="BN4" s="156"/>
      <c r="BO4" s="156"/>
      <c r="BP4" s="156"/>
      <c r="BQ4" s="156"/>
      <c r="BR4" s="156"/>
      <c r="BS4" s="156"/>
      <c r="BT4" s="156"/>
      <c r="BU4" s="156"/>
      <c r="BV4" s="156"/>
      <c r="BW4" s="156"/>
      <c r="BX4" s="156"/>
      <c r="BY4" s="156"/>
      <c r="BZ4" s="156"/>
      <c r="CA4" s="156"/>
      <c r="CB4" s="156"/>
      <c r="CC4" s="156"/>
      <c r="CD4" s="156"/>
      <c r="CE4" s="156"/>
      <c r="CF4" s="156"/>
      <c r="CG4" s="156"/>
      <c r="CH4" s="156"/>
      <c r="CI4" s="156"/>
      <c r="CJ4" s="156"/>
      <c r="CK4" s="156"/>
      <c r="CL4" s="156"/>
      <c r="CM4" s="156"/>
      <c r="CN4" s="156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L4" s="156"/>
      <c r="DM4" s="156"/>
      <c r="DN4" s="156"/>
      <c r="DO4" s="156"/>
      <c r="DP4" s="156"/>
      <c r="DQ4" s="156"/>
      <c r="DR4" s="156"/>
      <c r="DS4" s="156"/>
      <c r="DT4" s="156"/>
      <c r="DU4" s="156"/>
      <c r="DV4" s="156"/>
      <c r="DW4" s="156"/>
      <c r="DX4" s="156"/>
      <c r="DY4" s="156"/>
      <c r="DZ4" s="156"/>
      <c r="EA4" s="156"/>
      <c r="EB4" s="156"/>
      <c r="EC4" s="156"/>
      <c r="ED4" s="156"/>
      <c r="EE4" s="156"/>
      <c r="EF4" s="156"/>
      <c r="EG4" s="156"/>
      <c r="EH4" s="156"/>
      <c r="EI4" s="156"/>
      <c r="EJ4" s="156"/>
      <c r="EK4" s="156"/>
      <c r="EL4" s="156"/>
      <c r="EM4" s="156"/>
      <c r="EN4" s="156"/>
      <c r="EO4" s="156"/>
      <c r="EP4" s="156"/>
      <c r="EQ4" s="156"/>
      <c r="ER4" s="156"/>
      <c r="ES4" s="156"/>
      <c r="ET4" s="156"/>
      <c r="EU4" s="156"/>
      <c r="EV4" s="156"/>
      <c r="EW4" s="156"/>
      <c r="EX4" s="156"/>
      <c r="EY4" s="156"/>
      <c r="EZ4" s="156"/>
      <c r="FA4" s="156"/>
      <c r="FB4" s="156"/>
      <c r="FC4" s="156"/>
      <c r="FD4" s="156"/>
      <c r="FE4" s="156"/>
      <c r="FF4" s="156"/>
      <c r="FG4" s="156"/>
      <c r="FH4" s="156"/>
      <c r="FI4" s="156"/>
      <c r="FJ4" s="156"/>
      <c r="FK4" s="156"/>
      <c r="FL4" s="156"/>
      <c r="FM4" s="156"/>
      <c r="FN4" s="156"/>
      <c r="FO4" s="156"/>
      <c r="FP4" s="156"/>
      <c r="FQ4" s="156"/>
      <c r="FR4" s="156"/>
      <c r="FS4" s="156"/>
      <c r="FT4" s="156"/>
      <c r="FU4" s="156"/>
      <c r="FV4" s="156"/>
      <c r="FW4" s="156"/>
      <c r="FX4" s="156"/>
      <c r="FY4" s="156"/>
      <c r="FZ4" s="156"/>
      <c r="GA4" s="156"/>
      <c r="GB4" s="156"/>
      <c r="GC4" s="156"/>
      <c r="GD4" s="156"/>
      <c r="GE4" s="156"/>
      <c r="GF4" s="156"/>
      <c r="GG4" s="156"/>
      <c r="GH4" s="156"/>
      <c r="GI4" s="156"/>
      <c r="GJ4" s="156"/>
      <c r="GK4" s="156"/>
      <c r="GL4" s="156"/>
      <c r="GM4" s="156"/>
      <c r="GN4" s="156"/>
      <c r="GO4" s="156"/>
      <c r="GP4" s="156"/>
      <c r="GQ4" s="156"/>
      <c r="GR4" s="156"/>
      <c r="GS4" s="156"/>
      <c r="GT4" s="156"/>
      <c r="GU4" s="156"/>
      <c r="GV4" s="156"/>
      <c r="GW4" s="156"/>
      <c r="GX4" s="156"/>
      <c r="GY4" s="156"/>
      <c r="GZ4" s="156"/>
      <c r="HA4" s="156"/>
      <c r="HB4" s="156"/>
      <c r="HC4" s="156"/>
      <c r="HD4" s="156"/>
      <c r="HE4" s="156"/>
      <c r="HF4" s="156"/>
      <c r="HG4" s="156"/>
      <c r="HH4" s="156"/>
      <c r="HI4" s="156"/>
      <c r="HJ4" s="156"/>
      <c r="HK4" s="156"/>
      <c r="HL4" s="156"/>
      <c r="HM4" s="156"/>
      <c r="HN4" s="156"/>
      <c r="HO4" s="156"/>
      <c r="HP4" s="156"/>
      <c r="HQ4" s="156"/>
      <c r="HR4" s="156"/>
      <c r="HS4" s="156"/>
      <c r="HT4" s="156"/>
      <c r="HU4" s="156"/>
      <c r="HV4" s="156"/>
      <c r="HW4" s="156"/>
      <c r="HX4" s="156"/>
      <c r="HY4" s="156"/>
      <c r="HZ4" s="156"/>
      <c r="IA4" s="156"/>
      <c r="IB4" s="156"/>
      <c r="IC4" s="156"/>
      <c r="ID4" s="156"/>
      <c r="IE4" s="156"/>
      <c r="IF4" s="156"/>
      <c r="IG4" s="156"/>
      <c r="IH4" s="156"/>
      <c r="II4" s="156"/>
      <c r="IJ4" s="156"/>
      <c r="IK4" s="156"/>
      <c r="IL4" s="156"/>
      <c r="IM4" s="156"/>
      <c r="IN4" s="156"/>
      <c r="IO4" s="156"/>
      <c r="IP4" s="156"/>
      <c r="IQ4" s="156"/>
      <c r="IR4" s="156"/>
      <c r="IS4" s="156"/>
      <c r="IT4" s="156"/>
      <c r="IU4" s="156"/>
      <c r="IV4" s="156"/>
      <c r="IW4" s="156"/>
      <c r="IX4" s="156"/>
      <c r="IY4" s="156"/>
      <c r="IZ4" s="156"/>
      <c r="JA4" s="156"/>
      <c r="JB4" s="156"/>
      <c r="JC4" s="156"/>
      <c r="JD4" s="156"/>
      <c r="JE4" s="156"/>
      <c r="JF4" s="156"/>
      <c r="JG4" s="156"/>
      <c r="JH4" s="156"/>
      <c r="JI4" s="156"/>
      <c r="JJ4" s="156"/>
      <c r="JK4" s="156"/>
      <c r="JL4" s="156"/>
      <c r="JM4" s="156"/>
      <c r="JN4" s="156"/>
      <c r="JO4" s="156"/>
      <c r="JP4" s="156"/>
      <c r="JQ4" s="156"/>
      <c r="JR4" s="156"/>
      <c r="JS4" s="156"/>
      <c r="JT4" s="156"/>
      <c r="JU4" s="156"/>
      <c r="JV4" s="156"/>
      <c r="JW4" s="156"/>
      <c r="JX4" s="156"/>
      <c r="JY4" s="156"/>
      <c r="JZ4" s="156"/>
      <c r="KA4" s="156"/>
      <c r="KB4" s="156"/>
      <c r="KC4" s="156"/>
      <c r="KD4" s="156"/>
      <c r="KE4" s="156"/>
      <c r="KF4" s="156"/>
      <c r="KG4" s="156"/>
      <c r="KH4" s="156"/>
      <c r="KI4" s="156"/>
      <c r="KJ4" s="156"/>
      <c r="KK4" s="156"/>
      <c r="KL4" s="156"/>
      <c r="KM4" s="156"/>
      <c r="KN4" s="156"/>
      <c r="KO4" s="156"/>
      <c r="KP4" s="156"/>
      <c r="KQ4" s="156"/>
      <c r="KR4" s="156"/>
      <c r="KS4" s="156"/>
      <c r="KT4" s="156"/>
      <c r="KU4" s="156"/>
      <c r="KV4" s="156"/>
      <c r="KW4" s="156"/>
      <c r="KX4" s="156"/>
      <c r="KY4" s="156"/>
      <c r="KZ4" s="156"/>
      <c r="LA4" s="156"/>
      <c r="LB4" s="156"/>
      <c r="LC4" s="156"/>
      <c r="LD4" s="156"/>
      <c r="LE4" s="156"/>
      <c r="LF4" s="156"/>
      <c r="LG4" s="156"/>
      <c r="LH4" s="156"/>
      <c r="LI4" s="156"/>
      <c r="LJ4" s="156"/>
      <c r="LK4" s="156"/>
      <c r="LL4" s="156"/>
      <c r="LM4" s="156"/>
      <c r="LN4" s="156"/>
      <c r="LO4" s="156"/>
      <c r="LP4" s="156"/>
      <c r="LQ4" s="156"/>
      <c r="LR4" s="156"/>
      <c r="LS4" s="156"/>
      <c r="LT4" s="156"/>
      <c r="LU4" s="156"/>
      <c r="LV4" s="156"/>
      <c r="LW4" s="156"/>
      <c r="LX4" s="156"/>
      <c r="LY4" s="156"/>
      <c r="LZ4" s="156"/>
      <c r="MA4" s="156"/>
      <c r="MB4" s="156"/>
      <c r="MC4" s="156"/>
      <c r="MD4" s="156"/>
      <c r="ME4" s="156"/>
      <c r="MF4" s="156"/>
      <c r="MG4" s="156"/>
      <c r="MH4" s="156"/>
      <c r="MI4" s="156"/>
      <c r="MJ4" s="156"/>
      <c r="MK4" s="156"/>
      <c r="ML4" s="156"/>
      <c r="MM4" s="156"/>
      <c r="MN4" s="156"/>
      <c r="MO4" s="156"/>
      <c r="MP4" s="156"/>
      <c r="MQ4" s="156"/>
      <c r="MR4" s="156"/>
      <c r="MS4" s="156"/>
      <c r="MT4" s="156"/>
      <c r="MU4" s="156"/>
      <c r="MV4" s="156"/>
      <c r="MW4" s="156"/>
      <c r="MX4" s="156"/>
      <c r="MY4" s="156"/>
      <c r="MZ4" s="156"/>
      <c r="NA4" s="156"/>
      <c r="NB4" s="156"/>
      <c r="NC4" s="156"/>
      <c r="ND4" s="156"/>
      <c r="NE4" s="156"/>
      <c r="NF4" s="156"/>
      <c r="NG4" s="156"/>
      <c r="NH4" s="156"/>
      <c r="NI4" s="156"/>
      <c r="NJ4" s="156"/>
      <c r="NK4" s="156"/>
      <c r="NL4" s="156"/>
      <c r="NM4" s="156"/>
      <c r="NN4" s="156"/>
      <c r="NO4" s="156"/>
      <c r="NP4" s="156"/>
      <c r="NQ4" s="156"/>
      <c r="NR4" s="156"/>
      <c r="NS4" s="156"/>
      <c r="NT4" s="156"/>
      <c r="NU4" s="156"/>
      <c r="NV4" s="156"/>
      <c r="NW4" s="156"/>
      <c r="NX4" s="156"/>
      <c r="NY4" s="156"/>
      <c r="NZ4" s="156"/>
      <c r="OA4" s="156"/>
      <c r="OB4" s="156"/>
      <c r="OC4" s="156"/>
      <c r="OD4" s="156"/>
      <c r="OE4" s="156"/>
      <c r="OF4" s="156"/>
      <c r="OG4" s="156"/>
      <c r="OH4" s="156"/>
      <c r="OI4" s="156"/>
      <c r="OJ4" s="156"/>
      <c r="OK4" s="156"/>
      <c r="OL4" s="156"/>
      <c r="OM4" s="156"/>
      <c r="ON4" s="156"/>
      <c r="OO4" s="156"/>
      <c r="OP4" s="156"/>
      <c r="OQ4" s="156"/>
      <c r="OR4" s="156"/>
      <c r="OS4" s="156"/>
      <c r="OT4" s="156"/>
      <c r="OU4" s="156"/>
      <c r="OV4" s="156"/>
      <c r="OW4" s="156"/>
      <c r="OX4" s="156"/>
      <c r="OY4" s="156"/>
      <c r="OZ4" s="156"/>
      <c r="PA4" s="156"/>
      <c r="PB4" s="156"/>
      <c r="PC4" s="156"/>
      <c r="PD4" s="156"/>
      <c r="PE4" s="156"/>
      <c r="PF4" s="156"/>
      <c r="PG4" s="156"/>
      <c r="PH4" s="12"/>
      <c r="PI4" s="12"/>
      <c r="PJ4" s="12"/>
      <c r="PK4" s="12"/>
      <c r="PL4" s="12"/>
      <c r="PM4" s="12"/>
      <c r="PN4" s="12"/>
      <c r="PO4" s="12"/>
      <c r="PP4" s="12"/>
      <c r="PQ4" s="12"/>
      <c r="PR4" s="12"/>
      <c r="PS4" s="12"/>
      <c r="PT4" s="12"/>
      <c r="PU4" s="12"/>
      <c r="PV4" s="12"/>
      <c r="PW4" s="12"/>
      <c r="PX4" s="12"/>
      <c r="PY4" s="12"/>
      <c r="PZ4" s="12"/>
      <c r="QA4" s="12"/>
      <c r="QB4" s="12"/>
      <c r="QC4" s="12"/>
      <c r="QD4" s="12"/>
      <c r="QE4" s="12"/>
      <c r="QF4" s="12"/>
      <c r="QG4" s="12"/>
      <c r="QH4" s="12"/>
      <c r="QI4" s="12"/>
    </row>
    <row r="5" spans="1:493" s="10" customFormat="1" ht="23">
      <c r="A5" s="155"/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5"/>
      <c r="AK5" s="155"/>
      <c r="AL5" s="155"/>
      <c r="AM5" s="155"/>
      <c r="AN5" s="155"/>
      <c r="AO5" s="155"/>
      <c r="AP5" s="155"/>
      <c r="AQ5" s="155"/>
      <c r="AR5" s="155"/>
      <c r="AS5" s="155"/>
      <c r="AT5" s="155"/>
      <c r="AU5" s="155"/>
      <c r="AV5" s="155"/>
      <c r="AW5" s="155"/>
      <c r="AX5" s="155"/>
      <c r="AY5" s="155"/>
      <c r="AZ5" s="155"/>
      <c r="BA5" s="155"/>
      <c r="BB5" s="155"/>
      <c r="BC5" s="155"/>
      <c r="BD5" s="155"/>
      <c r="BE5" s="155"/>
      <c r="BF5" s="155"/>
      <c r="BG5" s="155"/>
      <c r="BH5" s="155"/>
      <c r="BI5" s="155"/>
      <c r="BJ5" s="155"/>
      <c r="BK5" s="155"/>
      <c r="BL5" s="155"/>
      <c r="BM5" s="155"/>
      <c r="BN5" s="155"/>
      <c r="BO5" s="155"/>
      <c r="BP5" s="155"/>
      <c r="BQ5" s="155"/>
      <c r="BR5" s="155"/>
      <c r="BS5" s="155"/>
      <c r="BT5" s="155"/>
      <c r="BU5" s="155"/>
      <c r="BV5" s="155"/>
      <c r="BW5" s="155"/>
      <c r="BX5" s="155"/>
      <c r="BY5" s="155"/>
      <c r="BZ5" s="155"/>
      <c r="CA5" s="155"/>
      <c r="CB5" s="155"/>
      <c r="CC5" s="155"/>
      <c r="CD5" s="155"/>
      <c r="CE5" s="155"/>
      <c r="CF5" s="155"/>
      <c r="CG5" s="155"/>
      <c r="CH5" s="155"/>
      <c r="CI5" s="155"/>
      <c r="CJ5" s="155"/>
      <c r="CK5" s="155"/>
      <c r="CL5" s="155"/>
      <c r="CM5" s="155"/>
      <c r="CN5" s="155"/>
      <c r="CO5" s="155"/>
      <c r="CP5" s="155"/>
      <c r="CQ5" s="155"/>
      <c r="CR5" s="155"/>
      <c r="CS5" s="155"/>
      <c r="CT5" s="155"/>
      <c r="CU5" s="155"/>
      <c r="CV5" s="155"/>
      <c r="CW5" s="155"/>
      <c r="CX5" s="155"/>
      <c r="CY5" s="155"/>
      <c r="CZ5" s="155"/>
      <c r="DA5" s="155"/>
      <c r="DB5" s="155"/>
      <c r="DC5" s="155"/>
      <c r="DD5" s="155"/>
      <c r="DE5" s="155"/>
      <c r="DF5" s="155"/>
      <c r="DG5" s="155"/>
      <c r="DH5" s="155"/>
      <c r="DI5" s="155"/>
      <c r="DJ5" s="155"/>
      <c r="DK5" s="155"/>
      <c r="DL5" s="155"/>
      <c r="DM5" s="155"/>
      <c r="DN5" s="155"/>
      <c r="DO5" s="155"/>
      <c r="DP5" s="155"/>
      <c r="DQ5" s="155"/>
      <c r="DR5" s="155"/>
      <c r="DS5" s="155"/>
      <c r="DT5" s="155"/>
      <c r="DU5" s="155"/>
      <c r="DV5" s="155"/>
      <c r="DW5" s="155"/>
      <c r="DX5" s="155"/>
      <c r="DY5" s="155"/>
      <c r="DZ5" s="155"/>
      <c r="EA5" s="155"/>
      <c r="EB5" s="155"/>
      <c r="EC5" s="155"/>
      <c r="ED5" s="155"/>
      <c r="EE5" s="155"/>
      <c r="EF5" s="155"/>
      <c r="EG5" s="155"/>
      <c r="EH5" s="155"/>
      <c r="EI5" s="155"/>
      <c r="EJ5" s="155"/>
      <c r="EK5" s="155"/>
      <c r="EL5" s="155"/>
      <c r="EM5" s="155"/>
      <c r="EN5" s="155"/>
      <c r="EO5" s="155"/>
      <c r="EP5" s="155"/>
      <c r="EQ5" s="155"/>
      <c r="ER5" s="155"/>
      <c r="ES5" s="155"/>
      <c r="ET5" s="155"/>
      <c r="EU5" s="155"/>
      <c r="EV5" s="155"/>
      <c r="EW5" s="155"/>
      <c r="EX5" s="155"/>
      <c r="EY5" s="155"/>
      <c r="EZ5" s="155"/>
      <c r="FA5" s="155"/>
      <c r="FB5" s="155"/>
      <c r="FC5" s="155"/>
      <c r="FD5" s="155"/>
      <c r="FE5" s="155"/>
      <c r="FF5" s="155"/>
      <c r="FG5" s="155"/>
      <c r="FH5" s="155"/>
      <c r="FI5" s="155"/>
      <c r="FJ5" s="155"/>
      <c r="FK5" s="155"/>
      <c r="FL5" s="155"/>
      <c r="FM5" s="155"/>
      <c r="FN5" s="155"/>
      <c r="FO5" s="155"/>
      <c r="FP5" s="155"/>
      <c r="FQ5" s="155"/>
      <c r="FR5" s="155"/>
      <c r="FS5" s="155"/>
      <c r="FT5" s="155"/>
      <c r="FU5" s="155"/>
      <c r="FV5" s="155"/>
      <c r="FW5" s="155"/>
      <c r="FX5" s="155"/>
      <c r="FY5" s="155"/>
      <c r="FZ5" s="155"/>
      <c r="GA5" s="155"/>
      <c r="GB5" s="155"/>
      <c r="GC5" s="155"/>
      <c r="GD5" s="155"/>
      <c r="GE5" s="155"/>
      <c r="GF5" s="155"/>
      <c r="GG5" s="155"/>
      <c r="GH5" s="155"/>
      <c r="GI5" s="155"/>
      <c r="GJ5" s="155"/>
      <c r="GK5" s="155"/>
      <c r="GL5" s="155"/>
      <c r="GM5" s="155"/>
      <c r="GN5" s="155"/>
      <c r="GO5" s="155"/>
      <c r="GP5" s="155"/>
      <c r="GQ5" s="155"/>
      <c r="GR5" s="155"/>
      <c r="GS5" s="155"/>
      <c r="GT5" s="155"/>
      <c r="GU5" s="155"/>
      <c r="GV5" s="155"/>
      <c r="GW5" s="155"/>
      <c r="GX5" s="155"/>
      <c r="GY5" s="155"/>
      <c r="GZ5" s="155"/>
      <c r="HA5" s="155"/>
      <c r="HB5" s="155"/>
      <c r="HC5" s="155"/>
      <c r="HD5" s="155"/>
      <c r="HE5" s="155"/>
      <c r="HF5" s="155"/>
      <c r="HG5" s="155"/>
      <c r="HH5" s="155"/>
      <c r="HI5" s="155"/>
      <c r="HJ5" s="155"/>
      <c r="HK5" s="155"/>
      <c r="HL5" s="155"/>
      <c r="HM5" s="155"/>
      <c r="HN5" s="155"/>
      <c r="HO5" s="155"/>
      <c r="HP5" s="155"/>
      <c r="HQ5" s="155"/>
      <c r="HR5" s="155"/>
      <c r="HS5" s="155"/>
      <c r="HT5" s="155"/>
      <c r="HU5" s="155"/>
      <c r="HV5" s="155"/>
      <c r="HW5" s="155"/>
      <c r="HX5" s="155"/>
      <c r="HY5" s="155"/>
      <c r="HZ5" s="155"/>
      <c r="IA5" s="155"/>
      <c r="IB5" s="155"/>
      <c r="IC5" s="155"/>
      <c r="ID5" s="155"/>
      <c r="IE5" s="155"/>
      <c r="IF5" s="155"/>
      <c r="IG5" s="155"/>
      <c r="IH5" s="155"/>
      <c r="II5" s="155"/>
      <c r="IJ5" s="155"/>
      <c r="IK5" s="155"/>
      <c r="IL5" s="155"/>
      <c r="IM5" s="155"/>
      <c r="IN5" s="155"/>
      <c r="IO5" s="155"/>
      <c r="IP5" s="155"/>
      <c r="IQ5" s="155"/>
      <c r="IR5" s="155"/>
      <c r="IS5" s="155"/>
      <c r="IT5" s="155"/>
      <c r="IU5" s="155"/>
      <c r="IV5" s="155"/>
      <c r="IW5" s="155"/>
      <c r="IX5" s="155"/>
      <c r="IY5" s="155"/>
      <c r="IZ5" s="155"/>
      <c r="JA5" s="155"/>
      <c r="JB5" s="155"/>
      <c r="JC5" s="155"/>
      <c r="JD5" s="155"/>
      <c r="JE5" s="155"/>
      <c r="JF5" s="155"/>
      <c r="JG5" s="155"/>
      <c r="JH5" s="155"/>
      <c r="JI5" s="155"/>
      <c r="JJ5" s="155"/>
      <c r="JK5" s="155"/>
      <c r="JL5" s="155"/>
      <c r="JM5" s="155"/>
      <c r="JN5" s="155"/>
      <c r="JO5" s="155"/>
      <c r="JP5" s="155"/>
      <c r="JQ5" s="155"/>
      <c r="JR5" s="155"/>
      <c r="JS5" s="155"/>
      <c r="JT5" s="155"/>
      <c r="JU5" s="155"/>
      <c r="JV5" s="155"/>
      <c r="JW5" s="155"/>
      <c r="JX5" s="155"/>
      <c r="JY5" s="155"/>
      <c r="JZ5" s="155"/>
      <c r="KA5" s="155"/>
      <c r="KB5" s="155"/>
      <c r="KC5" s="155"/>
      <c r="KD5" s="155"/>
      <c r="KE5" s="155"/>
      <c r="KF5" s="155"/>
      <c r="KG5" s="155"/>
      <c r="KH5" s="155"/>
      <c r="KI5" s="155"/>
      <c r="KJ5" s="155"/>
      <c r="KK5" s="155"/>
      <c r="KL5" s="155"/>
      <c r="KM5" s="155"/>
      <c r="KN5" s="155"/>
      <c r="KO5" s="155"/>
      <c r="KP5" s="155"/>
      <c r="KQ5" s="155"/>
      <c r="KR5" s="155"/>
      <c r="KS5" s="155"/>
      <c r="KT5" s="155"/>
      <c r="KU5" s="155"/>
      <c r="KV5" s="155"/>
      <c r="KW5" s="155"/>
      <c r="KX5" s="155"/>
      <c r="KY5" s="155"/>
      <c r="KZ5" s="155"/>
      <c r="LA5" s="155"/>
      <c r="LB5" s="155"/>
      <c r="LC5" s="155"/>
      <c r="LD5" s="155"/>
      <c r="LE5" s="155"/>
      <c r="LF5" s="155"/>
      <c r="LG5" s="155"/>
      <c r="LH5" s="155"/>
      <c r="LI5" s="155"/>
      <c r="LJ5" s="155"/>
      <c r="LK5" s="155"/>
      <c r="LL5" s="155"/>
      <c r="LM5" s="155"/>
      <c r="LN5" s="155"/>
      <c r="LO5" s="155"/>
      <c r="LP5" s="155"/>
      <c r="LQ5" s="155"/>
      <c r="LR5" s="155"/>
      <c r="LS5" s="155"/>
      <c r="LT5" s="155"/>
      <c r="LU5" s="155"/>
      <c r="LV5" s="155"/>
      <c r="LW5" s="155"/>
      <c r="LX5" s="155"/>
      <c r="LY5" s="155"/>
      <c r="LZ5" s="155"/>
      <c r="MA5" s="155"/>
      <c r="MB5" s="155"/>
      <c r="MC5" s="155"/>
      <c r="MD5" s="155"/>
      <c r="ME5" s="155"/>
      <c r="MF5" s="155"/>
      <c r="MG5" s="155"/>
      <c r="MH5" s="155"/>
      <c r="MI5" s="155"/>
      <c r="MJ5" s="155"/>
      <c r="MK5" s="155"/>
      <c r="ML5" s="155"/>
      <c r="MM5" s="155"/>
      <c r="MN5" s="155"/>
      <c r="MO5" s="155"/>
      <c r="MP5" s="155"/>
      <c r="MQ5" s="155"/>
      <c r="MR5" s="155"/>
      <c r="MS5" s="155"/>
      <c r="MT5" s="155"/>
      <c r="MU5" s="155"/>
      <c r="MV5" s="155"/>
      <c r="MW5" s="155"/>
      <c r="MX5" s="155"/>
      <c r="MY5" s="155"/>
      <c r="MZ5" s="155"/>
      <c r="NA5" s="155"/>
      <c r="NB5" s="155"/>
      <c r="NC5" s="155"/>
      <c r="ND5" s="155"/>
      <c r="NE5" s="155"/>
      <c r="NF5" s="155"/>
      <c r="NG5" s="155"/>
      <c r="NH5" s="155"/>
      <c r="NI5" s="155"/>
      <c r="NJ5" s="155"/>
      <c r="NK5" s="155"/>
      <c r="NL5" s="155"/>
      <c r="NM5" s="155"/>
      <c r="NN5" s="155"/>
      <c r="NO5" s="155"/>
      <c r="NP5" s="155"/>
      <c r="NQ5" s="155"/>
      <c r="NR5" s="155"/>
      <c r="NS5" s="155"/>
      <c r="NT5" s="155"/>
      <c r="NU5" s="155"/>
      <c r="NV5" s="155"/>
      <c r="NW5" s="155"/>
      <c r="NX5" s="155"/>
      <c r="NY5" s="155"/>
      <c r="NZ5" s="155"/>
      <c r="OA5" s="155"/>
      <c r="OB5" s="155"/>
      <c r="OC5" s="155"/>
      <c r="OD5" s="155"/>
      <c r="OE5" s="155"/>
      <c r="OF5" s="155"/>
      <c r="OG5" s="155"/>
      <c r="OH5" s="155"/>
      <c r="OI5" s="155"/>
      <c r="OJ5" s="155"/>
      <c r="OK5" s="155"/>
      <c r="OL5" s="155"/>
      <c r="OM5" s="155"/>
      <c r="ON5" s="155"/>
      <c r="OO5" s="155"/>
      <c r="OP5" s="155"/>
      <c r="OQ5" s="155"/>
      <c r="OR5" s="155"/>
      <c r="OS5" s="155"/>
      <c r="OT5" s="155"/>
      <c r="OU5" s="155"/>
      <c r="OV5" s="155"/>
      <c r="OW5" s="155"/>
      <c r="OX5" s="155"/>
      <c r="OY5" s="155"/>
      <c r="OZ5" s="155"/>
      <c r="PA5" s="155"/>
      <c r="PB5" s="155"/>
      <c r="PC5" s="155"/>
      <c r="PD5" s="155"/>
      <c r="PE5" s="155"/>
      <c r="PF5" s="155"/>
      <c r="PG5" s="155"/>
      <c r="PH5" s="13"/>
      <c r="PI5" s="13"/>
      <c r="PJ5" s="13"/>
      <c r="PK5" s="13"/>
      <c r="PL5" s="13"/>
      <c r="PM5" s="13"/>
      <c r="PN5" s="13"/>
      <c r="PO5" s="13"/>
      <c r="PP5" s="13"/>
      <c r="PQ5" s="13"/>
      <c r="PR5" s="13"/>
      <c r="PS5" s="13"/>
      <c r="PT5" s="13"/>
      <c r="PU5" s="13"/>
      <c r="PV5" s="13"/>
      <c r="PW5" s="13"/>
      <c r="PX5" s="13"/>
      <c r="PY5" s="13"/>
      <c r="PZ5" s="13"/>
      <c r="QA5" s="13"/>
      <c r="QB5" s="13"/>
      <c r="QC5" s="13"/>
      <c r="QD5" s="13"/>
      <c r="QE5" s="13"/>
      <c r="QF5" s="13"/>
      <c r="QG5" s="13"/>
      <c r="QH5" s="13"/>
      <c r="QI5" s="13"/>
    </row>
    <row r="6" spans="1:493" s="10" customFormat="1" ht="27" customHeight="1">
      <c r="A6" s="157"/>
      <c r="B6" s="157"/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  <c r="O6" s="157"/>
      <c r="P6" s="157"/>
      <c r="Q6" s="157"/>
      <c r="R6" s="157"/>
      <c r="S6" s="157"/>
      <c r="T6" s="157"/>
      <c r="U6" s="157"/>
      <c r="V6" s="157"/>
      <c r="W6" s="157"/>
      <c r="X6" s="157"/>
      <c r="Y6" s="157"/>
      <c r="Z6" s="157"/>
      <c r="AA6" s="157"/>
      <c r="AB6" s="157"/>
      <c r="AC6" s="157"/>
      <c r="AD6" s="157"/>
      <c r="AE6" s="157"/>
      <c r="AF6" s="157"/>
      <c r="AG6" s="157"/>
      <c r="AH6" s="157"/>
      <c r="AI6" s="157"/>
      <c r="AJ6" s="157"/>
      <c r="AK6" s="157"/>
      <c r="AL6" s="157"/>
      <c r="AM6" s="157"/>
      <c r="AN6" s="157"/>
      <c r="AO6" s="157"/>
      <c r="AP6" s="157"/>
      <c r="AQ6" s="157"/>
      <c r="AR6" s="157"/>
      <c r="AS6" s="157"/>
      <c r="AT6" s="157"/>
      <c r="AU6" s="157"/>
      <c r="AV6" s="157"/>
      <c r="AW6" s="157"/>
      <c r="AX6" s="157"/>
      <c r="AY6" s="157"/>
      <c r="AZ6" s="157"/>
      <c r="BA6" s="157"/>
      <c r="BB6" s="157"/>
      <c r="BC6" s="157"/>
      <c r="BD6" s="157"/>
      <c r="BE6" s="157"/>
      <c r="BF6" s="157"/>
      <c r="BG6" s="157"/>
      <c r="BH6" s="157"/>
      <c r="BI6" s="157"/>
      <c r="BJ6" s="157"/>
      <c r="BK6" s="157"/>
      <c r="BL6" s="157"/>
      <c r="BM6" s="157"/>
      <c r="BN6" s="157"/>
      <c r="BO6" s="157"/>
      <c r="BP6" s="157"/>
      <c r="BQ6" s="157"/>
      <c r="BR6" s="157"/>
      <c r="BS6" s="157"/>
      <c r="BT6" s="157"/>
      <c r="BU6" s="157"/>
      <c r="BV6" s="157"/>
      <c r="BW6" s="157"/>
      <c r="BX6" s="157"/>
      <c r="BY6" s="157"/>
      <c r="BZ6" s="157"/>
      <c r="CA6" s="157"/>
      <c r="CB6" s="157"/>
      <c r="CC6" s="157"/>
      <c r="CD6" s="157"/>
      <c r="CE6" s="157"/>
      <c r="CF6" s="157"/>
      <c r="CG6" s="157"/>
      <c r="CH6" s="157"/>
      <c r="CI6" s="157"/>
      <c r="CJ6" s="157"/>
      <c r="CK6" s="157"/>
      <c r="CL6" s="157"/>
      <c r="CM6" s="157"/>
      <c r="CN6" s="157"/>
      <c r="CO6" s="157"/>
      <c r="CP6" s="157"/>
      <c r="CQ6" s="157"/>
      <c r="CR6" s="157"/>
      <c r="CS6" s="157"/>
      <c r="CT6" s="157"/>
      <c r="CU6" s="157"/>
      <c r="CV6" s="157"/>
      <c r="CW6" s="157"/>
      <c r="CX6" s="157"/>
      <c r="CY6" s="157"/>
      <c r="CZ6" s="157"/>
      <c r="DA6" s="157"/>
      <c r="DB6" s="157"/>
      <c r="DC6" s="157"/>
      <c r="DD6" s="157"/>
      <c r="DE6" s="157"/>
      <c r="DF6" s="157"/>
      <c r="DG6" s="157"/>
      <c r="DH6" s="157"/>
      <c r="DI6" s="157"/>
      <c r="DJ6" s="157"/>
      <c r="DK6" s="157"/>
      <c r="DL6" s="157"/>
      <c r="DM6" s="157"/>
      <c r="DN6" s="157"/>
      <c r="DO6" s="157"/>
      <c r="DP6" s="157"/>
      <c r="DQ6" s="157"/>
      <c r="DR6" s="157"/>
      <c r="DS6" s="157"/>
      <c r="DT6" s="157"/>
      <c r="DU6" s="157"/>
      <c r="DV6" s="157"/>
      <c r="DW6" s="157"/>
      <c r="DX6" s="157"/>
      <c r="DY6" s="157"/>
      <c r="DZ6" s="157"/>
      <c r="EA6" s="157"/>
      <c r="EB6" s="157"/>
      <c r="EC6" s="157"/>
      <c r="ED6" s="157"/>
      <c r="EE6" s="157"/>
      <c r="EF6" s="157"/>
      <c r="EG6" s="157"/>
      <c r="EH6" s="157"/>
      <c r="EI6" s="157"/>
      <c r="EJ6" s="157"/>
      <c r="EK6" s="157"/>
      <c r="EL6" s="157"/>
      <c r="EM6" s="157"/>
      <c r="EN6" s="157"/>
      <c r="EO6" s="157"/>
      <c r="EP6" s="157"/>
      <c r="EQ6" s="157"/>
      <c r="ER6" s="157"/>
      <c r="ES6" s="157"/>
      <c r="ET6" s="157"/>
      <c r="EU6" s="157"/>
      <c r="EV6" s="157"/>
      <c r="EW6" s="157"/>
      <c r="EX6" s="157"/>
      <c r="EY6" s="157"/>
      <c r="EZ6" s="157"/>
      <c r="FA6" s="157"/>
      <c r="FB6" s="157"/>
      <c r="FC6" s="157"/>
      <c r="FD6" s="157"/>
      <c r="FE6" s="157"/>
      <c r="FF6" s="157"/>
      <c r="FG6" s="157"/>
      <c r="FH6" s="157"/>
      <c r="FI6" s="157"/>
      <c r="FJ6" s="157"/>
      <c r="FK6" s="157"/>
      <c r="FL6" s="157"/>
      <c r="FM6" s="157"/>
      <c r="FN6" s="157"/>
      <c r="FO6" s="157"/>
      <c r="FP6" s="157"/>
      <c r="FQ6" s="157"/>
      <c r="FR6" s="157"/>
      <c r="FS6" s="157"/>
      <c r="FT6" s="157"/>
      <c r="FU6" s="157"/>
      <c r="FV6" s="157"/>
      <c r="FW6" s="157"/>
      <c r="FX6" s="157"/>
      <c r="FY6" s="157"/>
      <c r="FZ6" s="157"/>
      <c r="GA6" s="157"/>
      <c r="GB6" s="157"/>
      <c r="GC6" s="157"/>
      <c r="GD6" s="157"/>
      <c r="GE6" s="157"/>
      <c r="GF6" s="157"/>
      <c r="GG6" s="157"/>
      <c r="GH6" s="157"/>
      <c r="GI6" s="157"/>
      <c r="GJ6" s="157"/>
      <c r="GK6" s="157"/>
      <c r="GL6" s="157"/>
      <c r="GM6" s="157"/>
      <c r="GN6" s="157"/>
      <c r="GO6" s="157"/>
      <c r="GP6" s="157"/>
      <c r="GQ6" s="157"/>
      <c r="GR6" s="157"/>
      <c r="GS6" s="157"/>
      <c r="GT6" s="157"/>
      <c r="GU6" s="157"/>
      <c r="GV6" s="157"/>
      <c r="GW6" s="157"/>
      <c r="GX6" s="157"/>
      <c r="GY6" s="157"/>
      <c r="GZ6" s="157"/>
      <c r="HA6" s="157"/>
      <c r="HB6" s="157"/>
      <c r="HC6" s="157"/>
      <c r="HD6" s="157"/>
      <c r="HE6" s="157"/>
      <c r="HF6" s="157"/>
      <c r="HG6" s="157"/>
      <c r="HH6" s="157"/>
      <c r="HI6" s="157"/>
      <c r="HJ6" s="157"/>
      <c r="HK6" s="157"/>
      <c r="HL6" s="157"/>
      <c r="HM6" s="157"/>
      <c r="HN6" s="157"/>
      <c r="HO6" s="157"/>
      <c r="HP6" s="157"/>
      <c r="HQ6" s="157"/>
      <c r="HR6" s="157"/>
      <c r="HS6" s="157"/>
      <c r="HT6" s="157"/>
      <c r="HU6" s="157"/>
      <c r="HV6" s="157"/>
      <c r="HW6" s="157"/>
      <c r="HX6" s="157"/>
      <c r="HY6" s="157"/>
      <c r="HZ6" s="157"/>
      <c r="IA6" s="157"/>
      <c r="IB6" s="157"/>
      <c r="IC6" s="157"/>
      <c r="ID6" s="157"/>
      <c r="IE6" s="157"/>
      <c r="IF6" s="157"/>
      <c r="IG6" s="157"/>
      <c r="IH6" s="157"/>
      <c r="II6" s="157"/>
      <c r="IJ6" s="157"/>
      <c r="IK6" s="157"/>
      <c r="IL6" s="157"/>
      <c r="IM6" s="157"/>
      <c r="IN6" s="157"/>
      <c r="IO6" s="157"/>
      <c r="IP6" s="157"/>
      <c r="IQ6" s="157"/>
      <c r="IR6" s="157"/>
      <c r="IS6" s="157"/>
      <c r="IT6" s="157"/>
      <c r="IU6" s="157"/>
      <c r="IV6" s="157"/>
      <c r="IW6" s="157"/>
      <c r="IX6" s="157"/>
      <c r="IY6" s="157"/>
      <c r="IZ6" s="157"/>
      <c r="JA6" s="157"/>
      <c r="JB6" s="157"/>
      <c r="JC6" s="157"/>
      <c r="JD6" s="157"/>
      <c r="JE6" s="157"/>
      <c r="JF6" s="157"/>
      <c r="JG6" s="157"/>
      <c r="JH6" s="157"/>
      <c r="JI6" s="157"/>
      <c r="JJ6" s="157"/>
      <c r="JK6" s="157"/>
      <c r="JL6" s="157"/>
      <c r="JM6" s="157"/>
      <c r="JN6" s="157"/>
      <c r="JO6" s="157"/>
      <c r="JP6" s="157"/>
      <c r="JQ6" s="157"/>
      <c r="JR6" s="157"/>
      <c r="JS6" s="157"/>
      <c r="JT6" s="157"/>
      <c r="JU6" s="157"/>
      <c r="JV6" s="157"/>
      <c r="JW6" s="157"/>
      <c r="JX6" s="157"/>
      <c r="JY6" s="157"/>
      <c r="JZ6" s="157"/>
      <c r="KA6" s="157"/>
      <c r="KB6" s="157"/>
      <c r="KC6" s="157"/>
      <c r="KD6" s="157"/>
      <c r="KE6" s="157"/>
      <c r="KF6" s="157"/>
      <c r="KG6" s="157"/>
      <c r="KH6" s="157"/>
      <c r="KI6" s="157"/>
      <c r="KJ6" s="157"/>
      <c r="KK6" s="157"/>
      <c r="KL6" s="157"/>
      <c r="KM6" s="157"/>
      <c r="KN6" s="157"/>
      <c r="KO6" s="157"/>
      <c r="KP6" s="157"/>
      <c r="KQ6" s="157"/>
      <c r="KR6" s="157"/>
      <c r="KS6" s="157"/>
      <c r="KT6" s="157"/>
      <c r="KU6" s="157"/>
      <c r="KV6" s="157"/>
      <c r="KW6" s="157"/>
      <c r="KX6" s="157"/>
      <c r="KY6" s="157"/>
      <c r="KZ6" s="157"/>
      <c r="LA6" s="157"/>
      <c r="LB6" s="157"/>
      <c r="LC6" s="157"/>
      <c r="LD6" s="157"/>
      <c r="LE6" s="157"/>
      <c r="LF6" s="157"/>
      <c r="LG6" s="157"/>
      <c r="LH6" s="157"/>
      <c r="LI6" s="157"/>
      <c r="LJ6" s="157"/>
      <c r="LK6" s="157"/>
      <c r="LL6" s="157"/>
      <c r="LM6" s="157"/>
      <c r="LN6" s="157"/>
      <c r="LO6" s="157"/>
      <c r="LP6" s="157"/>
      <c r="LQ6" s="157"/>
      <c r="LR6" s="157"/>
      <c r="LS6" s="157"/>
      <c r="LT6" s="157"/>
      <c r="LU6" s="157"/>
      <c r="LV6" s="157"/>
      <c r="LW6" s="157"/>
      <c r="LX6" s="157"/>
      <c r="LY6" s="157"/>
      <c r="LZ6" s="157"/>
      <c r="MA6" s="157"/>
      <c r="MB6" s="157"/>
      <c r="MC6" s="157"/>
      <c r="MD6" s="157"/>
      <c r="ME6" s="157"/>
      <c r="MF6" s="157"/>
      <c r="MG6" s="157"/>
      <c r="MH6" s="157"/>
      <c r="MI6" s="157"/>
      <c r="MJ6" s="157"/>
      <c r="MK6" s="157"/>
      <c r="ML6" s="157"/>
      <c r="MM6" s="157"/>
      <c r="MN6" s="157"/>
      <c r="MO6" s="157"/>
      <c r="MP6" s="157"/>
      <c r="MQ6" s="157"/>
      <c r="MR6" s="157"/>
      <c r="MS6" s="157"/>
      <c r="MT6" s="157"/>
      <c r="MU6" s="157"/>
      <c r="MV6" s="157"/>
      <c r="MW6" s="157"/>
      <c r="MX6" s="157"/>
      <c r="MY6" s="157"/>
      <c r="MZ6" s="157"/>
      <c r="NA6" s="157"/>
      <c r="NB6" s="157"/>
      <c r="NC6" s="157"/>
      <c r="ND6" s="157"/>
      <c r="NE6" s="157"/>
      <c r="NF6" s="157"/>
      <c r="NG6" s="157"/>
      <c r="NH6" s="157"/>
      <c r="NI6" s="157"/>
      <c r="NJ6" s="157"/>
      <c r="NK6" s="157"/>
      <c r="NL6" s="157"/>
      <c r="NM6" s="157"/>
      <c r="NN6" s="157"/>
      <c r="NO6" s="157"/>
      <c r="NP6" s="157"/>
      <c r="NQ6" s="157"/>
      <c r="NR6" s="157"/>
      <c r="NS6" s="157"/>
      <c r="NT6" s="157"/>
      <c r="NU6" s="157"/>
      <c r="NV6" s="157"/>
      <c r="NW6" s="157"/>
      <c r="NX6" s="157"/>
      <c r="NY6" s="157"/>
      <c r="NZ6" s="157"/>
      <c r="OA6" s="157"/>
      <c r="OB6" s="157"/>
      <c r="OC6" s="157"/>
      <c r="OD6" s="157"/>
      <c r="OE6" s="157"/>
      <c r="OF6" s="157"/>
      <c r="OG6" s="157"/>
      <c r="OH6" s="157"/>
      <c r="OI6" s="157"/>
      <c r="OJ6" s="157"/>
      <c r="OK6" s="157"/>
      <c r="OL6" s="157"/>
      <c r="OM6" s="157"/>
      <c r="ON6" s="157"/>
      <c r="OO6" s="157"/>
      <c r="OP6" s="157"/>
      <c r="OQ6" s="157"/>
      <c r="OR6" s="157"/>
      <c r="OS6" s="157"/>
      <c r="OT6" s="157"/>
      <c r="OU6" s="157"/>
      <c r="OV6" s="157"/>
      <c r="OW6" s="157"/>
      <c r="OX6" s="157"/>
      <c r="OY6" s="157"/>
      <c r="OZ6" s="157"/>
      <c r="PA6" s="157"/>
      <c r="PB6" s="157"/>
      <c r="PC6" s="157"/>
      <c r="PD6" s="157"/>
      <c r="PE6" s="157"/>
      <c r="PF6" s="157"/>
      <c r="PG6" s="157"/>
      <c r="PH6" s="14"/>
      <c r="PI6" s="14"/>
      <c r="PJ6" s="14"/>
      <c r="PK6" s="14"/>
      <c r="PL6" s="14"/>
      <c r="PM6" s="14"/>
      <c r="PN6" s="14"/>
      <c r="PO6" s="14"/>
      <c r="PP6" s="14"/>
      <c r="PQ6" s="14"/>
      <c r="PR6" s="14"/>
      <c r="PS6" s="14"/>
      <c r="PT6" s="14"/>
      <c r="PU6" s="14"/>
      <c r="PV6" s="14"/>
      <c r="PW6" s="14"/>
      <c r="PX6" s="14"/>
      <c r="PY6" s="14"/>
      <c r="PZ6" s="14"/>
      <c r="QA6" s="14"/>
      <c r="QB6" s="14"/>
      <c r="QC6" s="14"/>
      <c r="QD6" s="14"/>
      <c r="QE6" s="14"/>
      <c r="QF6" s="14"/>
      <c r="QG6" s="14"/>
      <c r="QH6" s="14"/>
      <c r="QI6" s="14"/>
    </row>
    <row r="7" spans="1:493" s="10" customFormat="1" ht="15" customHeight="1">
      <c r="A7" s="15"/>
      <c r="B7" s="15"/>
      <c r="C7" s="3"/>
      <c r="D7" s="15"/>
      <c r="E7" s="15"/>
      <c r="F7" s="15"/>
      <c r="G7" s="16"/>
      <c r="H7" s="16"/>
      <c r="I7" s="151" t="s">
        <v>2</v>
      </c>
      <c r="J7" s="151"/>
      <c r="K7" s="151"/>
      <c r="L7" s="151"/>
      <c r="M7" s="151"/>
      <c r="N7" s="151"/>
      <c r="O7" s="151"/>
      <c r="P7" s="151"/>
      <c r="Q7" s="151"/>
      <c r="R7" s="151"/>
      <c r="S7" s="151"/>
      <c r="T7" s="151"/>
      <c r="U7" s="151"/>
      <c r="V7" s="151"/>
      <c r="W7" s="151"/>
      <c r="X7" s="151"/>
      <c r="Y7" s="151"/>
      <c r="Z7" s="151"/>
      <c r="AA7" s="151"/>
      <c r="AB7" s="151"/>
      <c r="AC7" s="151"/>
      <c r="AD7" s="151"/>
      <c r="AE7" s="151"/>
      <c r="AF7" s="151"/>
      <c r="AG7" s="151"/>
      <c r="AH7" s="151"/>
      <c r="AI7" s="55"/>
      <c r="AJ7" s="148" t="s">
        <v>3</v>
      </c>
      <c r="AK7" s="148"/>
      <c r="AL7" s="148"/>
      <c r="AM7" s="148"/>
      <c r="AN7" s="148"/>
      <c r="AO7" s="148"/>
      <c r="AP7" s="148"/>
      <c r="AQ7" s="148"/>
      <c r="AR7" s="148"/>
      <c r="AS7" s="148"/>
      <c r="AT7" s="148"/>
      <c r="AU7" s="148"/>
      <c r="AV7" s="148"/>
      <c r="AW7" s="148"/>
      <c r="AX7" s="148"/>
      <c r="AY7" s="148"/>
      <c r="AZ7" s="148"/>
      <c r="BA7" s="148"/>
      <c r="BB7" s="148"/>
      <c r="BC7" s="148"/>
      <c r="BD7" s="148"/>
      <c r="BE7" s="148"/>
      <c r="BF7" s="148"/>
      <c r="BG7" s="148"/>
      <c r="BH7" s="148"/>
      <c r="BI7" s="148"/>
      <c r="BJ7" s="59"/>
      <c r="BK7" s="152" t="s">
        <v>4</v>
      </c>
      <c r="BL7" s="152"/>
      <c r="BM7" s="152"/>
      <c r="BN7" s="152"/>
      <c r="BO7" s="152"/>
      <c r="BP7" s="152"/>
      <c r="BQ7" s="152"/>
      <c r="BR7" s="152"/>
      <c r="BS7" s="152"/>
      <c r="BT7" s="152"/>
      <c r="BU7" s="152"/>
      <c r="BV7" s="152"/>
      <c r="BW7" s="152"/>
      <c r="BX7" s="152"/>
      <c r="BY7" s="152"/>
      <c r="BZ7" s="152"/>
      <c r="CA7" s="152"/>
      <c r="CB7" s="152"/>
      <c r="CC7" s="152"/>
      <c r="CD7" s="152"/>
      <c r="CE7" s="152"/>
      <c r="CF7" s="152"/>
      <c r="CG7" s="152"/>
      <c r="CH7" s="152"/>
      <c r="CI7" s="152"/>
      <c r="CJ7" s="152"/>
      <c r="CK7" s="17"/>
      <c r="CL7" s="153" t="s">
        <v>5</v>
      </c>
      <c r="CM7" s="153"/>
      <c r="CN7" s="153"/>
      <c r="CO7" s="153"/>
      <c r="CP7" s="153"/>
      <c r="CQ7" s="153"/>
      <c r="CR7" s="153"/>
      <c r="CS7" s="153"/>
      <c r="CT7" s="153"/>
      <c r="CU7" s="153"/>
      <c r="CV7" s="153"/>
      <c r="CW7" s="153"/>
      <c r="CX7" s="153"/>
      <c r="CY7" s="153"/>
      <c r="CZ7" s="153"/>
      <c r="DA7" s="153"/>
      <c r="DB7" s="153"/>
      <c r="DC7" s="153"/>
      <c r="DD7" s="153"/>
      <c r="DE7" s="153"/>
      <c r="DF7" s="153"/>
      <c r="DG7" s="153"/>
      <c r="DH7" s="153"/>
      <c r="DI7" s="153"/>
      <c r="DJ7" s="153"/>
      <c r="DK7" s="153"/>
      <c r="DL7" s="18"/>
      <c r="DM7" s="154" t="s">
        <v>6</v>
      </c>
      <c r="DN7" s="154"/>
      <c r="DO7" s="154"/>
      <c r="DP7" s="154"/>
      <c r="DQ7" s="154"/>
      <c r="DR7" s="154"/>
      <c r="DS7" s="154"/>
      <c r="DT7" s="154"/>
      <c r="DU7" s="154"/>
      <c r="DV7" s="154"/>
      <c r="DW7" s="154"/>
      <c r="DX7" s="154"/>
      <c r="DY7" s="154"/>
      <c r="DZ7" s="154"/>
      <c r="EA7" s="154"/>
      <c r="EB7" s="154"/>
      <c r="EC7" s="154"/>
      <c r="ED7" s="154"/>
      <c r="EE7" s="154"/>
      <c r="EF7" s="154"/>
      <c r="EG7" s="154"/>
      <c r="EH7" s="154"/>
      <c r="EI7" s="154"/>
      <c r="EJ7" s="154"/>
      <c r="EK7" s="154"/>
      <c r="EL7" s="154"/>
      <c r="EM7" s="17"/>
      <c r="EN7" s="145" t="s">
        <v>7</v>
      </c>
      <c r="EO7" s="145"/>
      <c r="EP7" s="145"/>
      <c r="EQ7" s="145"/>
      <c r="ER7" s="145"/>
      <c r="ES7" s="145"/>
      <c r="ET7" s="145"/>
      <c r="EU7" s="145"/>
      <c r="EV7" s="145"/>
      <c r="EW7" s="145"/>
      <c r="EX7" s="145"/>
      <c r="EY7" s="145"/>
      <c r="EZ7" s="145"/>
      <c r="FA7" s="145"/>
      <c r="FB7" s="145"/>
      <c r="FC7" s="145"/>
      <c r="FD7" s="145"/>
      <c r="FE7" s="145"/>
      <c r="FF7" s="145"/>
      <c r="FG7" s="145"/>
      <c r="FH7" s="145"/>
      <c r="FI7" s="145"/>
      <c r="FJ7" s="145"/>
      <c r="FK7" s="145"/>
      <c r="FL7" s="145"/>
      <c r="FM7" s="145"/>
      <c r="FN7" s="18"/>
      <c r="FO7" s="146" t="s">
        <v>8</v>
      </c>
      <c r="FP7" s="146"/>
      <c r="FQ7" s="146"/>
      <c r="FR7" s="146"/>
      <c r="FS7" s="146"/>
      <c r="FT7" s="146"/>
      <c r="FU7" s="146"/>
      <c r="FV7" s="146"/>
      <c r="FW7" s="146"/>
      <c r="FX7" s="146"/>
      <c r="FY7" s="146"/>
      <c r="FZ7" s="146"/>
      <c r="GA7" s="146"/>
      <c r="GB7" s="146"/>
      <c r="GC7" s="146"/>
      <c r="GD7" s="146"/>
      <c r="GE7" s="146"/>
      <c r="GF7" s="146"/>
      <c r="GG7" s="146"/>
      <c r="GH7" s="146"/>
      <c r="GI7" s="146"/>
      <c r="GJ7" s="146"/>
      <c r="GK7" s="146"/>
      <c r="GL7" s="146"/>
      <c r="GM7" s="146"/>
      <c r="GN7" s="146"/>
      <c r="GO7" s="18"/>
      <c r="GP7" s="147" t="s">
        <v>9</v>
      </c>
      <c r="GQ7" s="147"/>
      <c r="GR7" s="147"/>
      <c r="GS7" s="147"/>
      <c r="GT7" s="147"/>
      <c r="GU7" s="147"/>
      <c r="GV7" s="147"/>
      <c r="GW7" s="147"/>
      <c r="GX7" s="147"/>
      <c r="GY7" s="147"/>
      <c r="GZ7" s="147"/>
      <c r="HA7" s="147"/>
      <c r="HB7" s="147"/>
      <c r="HC7" s="147"/>
      <c r="HD7" s="147"/>
      <c r="HE7" s="147"/>
      <c r="HF7" s="147"/>
      <c r="HG7" s="147"/>
      <c r="HH7" s="147"/>
      <c r="HI7" s="147"/>
      <c r="HJ7" s="147"/>
      <c r="HK7" s="147"/>
      <c r="HL7" s="147"/>
      <c r="HM7" s="147"/>
      <c r="HN7" s="147"/>
      <c r="HO7" s="147"/>
      <c r="HP7" s="18"/>
      <c r="HQ7" s="148" t="s">
        <v>10</v>
      </c>
      <c r="HR7" s="148"/>
      <c r="HS7" s="148"/>
      <c r="HT7" s="148"/>
      <c r="HU7" s="148"/>
      <c r="HV7" s="148"/>
      <c r="HW7" s="148"/>
      <c r="HX7" s="148"/>
      <c r="HY7" s="148"/>
      <c r="HZ7" s="148"/>
      <c r="IA7" s="148"/>
      <c r="IB7" s="148"/>
      <c r="IC7" s="148"/>
      <c r="ID7" s="148"/>
      <c r="IE7" s="148"/>
      <c r="IF7" s="148"/>
      <c r="IG7" s="148"/>
      <c r="IH7" s="148"/>
      <c r="II7" s="148"/>
      <c r="IJ7" s="148"/>
      <c r="IK7" s="148"/>
      <c r="IL7" s="148"/>
      <c r="IM7" s="148"/>
      <c r="IN7" s="148"/>
      <c r="IO7" s="148"/>
      <c r="IP7" s="148"/>
      <c r="IQ7" s="51"/>
      <c r="IR7" s="51"/>
      <c r="IS7" s="51"/>
      <c r="IT7" s="51"/>
      <c r="IU7" s="51"/>
      <c r="IV7" s="51"/>
      <c r="IW7" s="19"/>
      <c r="IX7" s="19"/>
      <c r="IY7" s="59"/>
      <c r="IZ7" s="149" t="s">
        <v>11</v>
      </c>
      <c r="JA7" s="149"/>
      <c r="JB7" s="149"/>
      <c r="JC7" s="149"/>
      <c r="JD7" s="149"/>
      <c r="JE7" s="149"/>
      <c r="JF7" s="149"/>
      <c r="JG7" s="149"/>
      <c r="JH7" s="149"/>
      <c r="JI7" s="149"/>
      <c r="JJ7" s="149"/>
      <c r="JK7" s="149"/>
      <c r="JL7" s="149"/>
      <c r="JM7" s="149"/>
      <c r="JN7" s="149"/>
      <c r="JO7" s="149"/>
      <c r="JP7" s="149"/>
      <c r="JQ7" s="149"/>
      <c r="JR7" s="149"/>
      <c r="JS7" s="149"/>
      <c r="JT7" s="149"/>
      <c r="JU7" s="149"/>
      <c r="JV7" s="149"/>
      <c r="JW7" s="149"/>
      <c r="JX7" s="149"/>
      <c r="JY7" s="149"/>
      <c r="JZ7" s="19"/>
      <c r="KA7" s="142" t="s">
        <v>12</v>
      </c>
      <c r="KB7" s="142"/>
      <c r="KC7" s="142"/>
      <c r="KD7" s="142"/>
      <c r="KE7" s="142"/>
      <c r="KF7" s="142"/>
      <c r="KG7" s="142"/>
      <c r="KH7" s="142"/>
      <c r="KI7" s="142"/>
      <c r="KJ7" s="142"/>
      <c r="KK7" s="142"/>
      <c r="KL7" s="142"/>
      <c r="KM7" s="142"/>
      <c r="KN7" s="142"/>
      <c r="KO7" s="142"/>
      <c r="KP7" s="142"/>
      <c r="KQ7" s="142"/>
      <c r="KR7" s="142"/>
      <c r="KS7" s="142"/>
      <c r="KT7" s="142"/>
      <c r="KU7" s="142"/>
      <c r="KV7" s="142"/>
      <c r="KW7" s="142"/>
      <c r="KX7" s="142"/>
      <c r="KY7" s="142"/>
      <c r="KZ7" s="142"/>
      <c r="LA7" s="19"/>
      <c r="LB7" s="142"/>
      <c r="LC7" s="142"/>
      <c r="LD7" s="142"/>
      <c r="LE7" s="142"/>
      <c r="LF7" s="142"/>
      <c r="LG7" s="142"/>
      <c r="LH7" s="142"/>
      <c r="LI7" s="142"/>
      <c r="LJ7" s="142"/>
      <c r="LK7" s="142"/>
      <c r="LL7" s="142"/>
      <c r="LM7" s="142"/>
      <c r="LN7" s="142"/>
      <c r="LO7" s="142"/>
      <c r="LP7" s="142"/>
      <c r="LQ7" s="142"/>
      <c r="LR7" s="142"/>
      <c r="LS7" s="142"/>
      <c r="LT7" s="142"/>
      <c r="LU7" s="142"/>
      <c r="LV7" s="142"/>
      <c r="LW7" s="142"/>
      <c r="LX7" s="142"/>
      <c r="LY7" s="142"/>
      <c r="LZ7" s="142"/>
      <c r="MA7" s="142"/>
      <c r="MB7" s="52"/>
      <c r="MC7" s="19"/>
      <c r="MD7" s="150" t="s">
        <v>13</v>
      </c>
      <c r="ME7" s="150"/>
      <c r="MF7" s="150"/>
      <c r="MG7" s="150"/>
      <c r="MH7" s="150"/>
      <c r="MI7" s="150"/>
      <c r="MJ7" s="150"/>
      <c r="MK7" s="150"/>
      <c r="ML7" s="150"/>
      <c r="MM7" s="150"/>
      <c r="MN7" s="150"/>
      <c r="MO7" s="150"/>
      <c r="MP7" s="150"/>
      <c r="MQ7" s="150"/>
      <c r="MR7" s="150"/>
      <c r="MS7" s="150"/>
      <c r="MT7" s="150"/>
      <c r="MU7" s="150"/>
      <c r="MV7" s="150"/>
      <c r="MW7" s="150"/>
      <c r="MX7" s="150"/>
      <c r="MY7" s="150"/>
      <c r="MZ7" s="150"/>
      <c r="NA7" s="150"/>
      <c r="NB7" s="150"/>
      <c r="NC7" s="150"/>
      <c r="ND7" s="19"/>
      <c r="NE7" s="143" t="s">
        <v>13</v>
      </c>
      <c r="NF7" s="143"/>
      <c r="NG7" s="143"/>
      <c r="NH7" s="143"/>
      <c r="NI7" s="143"/>
      <c r="NJ7" s="143"/>
      <c r="NK7" s="143"/>
      <c r="NL7" s="143"/>
      <c r="NM7" s="143"/>
      <c r="NN7" s="143"/>
      <c r="NO7" s="143"/>
      <c r="NP7" s="143"/>
      <c r="NQ7" s="143"/>
      <c r="NR7" s="143"/>
      <c r="NS7" s="143"/>
      <c r="NT7" s="143"/>
      <c r="NU7" s="143"/>
      <c r="NV7" s="143"/>
      <c r="NW7" s="143"/>
      <c r="NX7" s="143"/>
      <c r="NY7" s="143"/>
      <c r="NZ7" s="143"/>
      <c r="OA7" s="143"/>
      <c r="OB7" s="143"/>
      <c r="OC7" s="143"/>
      <c r="OD7" s="143"/>
      <c r="OE7" s="143"/>
      <c r="OF7" s="143"/>
      <c r="OG7" s="19"/>
      <c r="OH7" s="144" t="s">
        <v>14</v>
      </c>
      <c r="OI7" s="144"/>
      <c r="OJ7" s="144"/>
      <c r="OK7" s="144"/>
      <c r="OL7" s="144"/>
      <c r="OM7" s="144"/>
      <c r="ON7" s="144"/>
      <c r="OO7" s="144"/>
      <c r="OP7" s="144"/>
      <c r="OQ7" s="144"/>
      <c r="OR7" s="144"/>
      <c r="OS7" s="144"/>
      <c r="OT7" s="144"/>
      <c r="OU7" s="144"/>
      <c r="OV7" s="144"/>
      <c r="OW7" s="144"/>
      <c r="OX7" s="144"/>
      <c r="OY7" s="144"/>
      <c r="OZ7" s="144"/>
      <c r="PA7" s="144"/>
      <c r="PB7" s="144"/>
      <c r="PC7" s="144"/>
      <c r="PD7" s="144"/>
      <c r="PE7" s="144"/>
      <c r="PF7" s="144"/>
      <c r="PG7" s="144"/>
      <c r="PH7" s="19"/>
      <c r="PI7" s="158" t="s">
        <v>15</v>
      </c>
      <c r="PJ7" s="158"/>
      <c r="PK7" s="158"/>
      <c r="PL7" s="158"/>
      <c r="PM7" s="158"/>
      <c r="PN7" s="158"/>
      <c r="PO7" s="158"/>
      <c r="PP7" s="158"/>
      <c r="PQ7" s="158"/>
      <c r="PR7" s="158"/>
      <c r="PS7" s="158"/>
      <c r="PT7" s="158"/>
      <c r="PU7" s="158"/>
      <c r="PV7" s="158"/>
      <c r="PW7" s="158"/>
      <c r="PX7" s="158"/>
      <c r="PY7" s="158"/>
      <c r="PZ7" s="158"/>
      <c r="QA7" s="158"/>
      <c r="QB7" s="158"/>
      <c r="QC7" s="158"/>
      <c r="QD7" s="158"/>
      <c r="QE7" s="158"/>
      <c r="QF7" s="158"/>
      <c r="QG7" s="158"/>
      <c r="QH7" s="158"/>
      <c r="QI7" s="19"/>
      <c r="QJ7" s="159" t="s">
        <v>16</v>
      </c>
      <c r="QK7" s="159"/>
      <c r="QL7" s="159"/>
      <c r="QM7" s="159"/>
      <c r="QN7" s="159"/>
      <c r="QO7" s="159"/>
      <c r="QP7" s="159"/>
      <c r="QQ7" s="159"/>
      <c r="QR7" s="159"/>
      <c r="QS7" s="159"/>
      <c r="QT7" s="159"/>
      <c r="QU7" s="159"/>
      <c r="QV7" s="159"/>
      <c r="QW7" s="159"/>
      <c r="QX7" s="159"/>
      <c r="QY7" s="159"/>
      <c r="QZ7" s="159"/>
      <c r="RA7" s="159"/>
      <c r="RB7" s="159"/>
      <c r="RC7" s="159"/>
      <c r="RD7" s="159"/>
      <c r="RE7" s="159"/>
      <c r="RF7" s="159"/>
      <c r="RG7" s="159"/>
      <c r="RH7" s="159"/>
      <c r="RI7" s="159"/>
      <c r="RJ7" s="164" t="s">
        <v>17</v>
      </c>
      <c r="RK7" s="160" t="s">
        <v>18</v>
      </c>
      <c r="RL7" s="160" t="s">
        <v>19</v>
      </c>
      <c r="RM7" s="160" t="s">
        <v>20</v>
      </c>
      <c r="RN7" s="160" t="s">
        <v>21</v>
      </c>
      <c r="RO7" s="163" t="s">
        <v>205</v>
      </c>
      <c r="RP7" s="160" t="s">
        <v>22</v>
      </c>
      <c r="RQ7" s="160" t="s">
        <v>18</v>
      </c>
      <c r="RR7" s="160" t="s">
        <v>19</v>
      </c>
      <c r="RS7" s="160" t="s">
        <v>20</v>
      </c>
      <c r="RT7" s="160" t="s">
        <v>21</v>
      </c>
      <c r="RU7" s="162" t="s">
        <v>206</v>
      </c>
      <c r="RV7" s="161" t="s">
        <v>23</v>
      </c>
      <c r="RW7" s="2"/>
    </row>
    <row r="8" spans="1:493" s="10" customFormat="1" ht="81.5" customHeight="1">
      <c r="A8" s="20" t="s">
        <v>24</v>
      </c>
      <c r="B8" s="20" t="s">
        <v>25</v>
      </c>
      <c r="C8" s="20" t="s">
        <v>26</v>
      </c>
      <c r="D8" s="20" t="s">
        <v>27</v>
      </c>
      <c r="E8" s="20" t="s">
        <v>28</v>
      </c>
      <c r="F8" s="20" t="s">
        <v>29</v>
      </c>
      <c r="G8" s="20" t="s">
        <v>30</v>
      </c>
      <c r="H8" s="20" t="s">
        <v>24</v>
      </c>
      <c r="I8" s="58" t="s">
        <v>51</v>
      </c>
      <c r="J8" s="58" t="s">
        <v>52</v>
      </c>
      <c r="K8" s="58" t="s">
        <v>53</v>
      </c>
      <c r="L8" s="58" t="s">
        <v>54</v>
      </c>
      <c r="M8" s="58" t="s">
        <v>55</v>
      </c>
      <c r="N8" s="58" t="s">
        <v>56</v>
      </c>
      <c r="O8" s="58" t="s">
        <v>57</v>
      </c>
      <c r="P8" s="58" t="s">
        <v>58</v>
      </c>
      <c r="Q8" s="58" t="s">
        <v>59</v>
      </c>
      <c r="R8" s="58" t="s">
        <v>60</v>
      </c>
      <c r="S8" s="58" t="s">
        <v>61</v>
      </c>
      <c r="T8" s="58" t="s">
        <v>62</v>
      </c>
      <c r="U8" s="58" t="s">
        <v>63</v>
      </c>
      <c r="V8" s="58" t="s">
        <v>64</v>
      </c>
      <c r="W8" s="58" t="s">
        <v>65</v>
      </c>
      <c r="X8" s="58" t="s">
        <v>66</v>
      </c>
      <c r="Y8" s="58" t="s">
        <v>67</v>
      </c>
      <c r="Z8" s="58" t="s">
        <v>68</v>
      </c>
      <c r="AA8" s="58" t="s">
        <v>69</v>
      </c>
      <c r="AB8" s="58" t="s">
        <v>70</v>
      </c>
      <c r="AC8" s="58" t="s">
        <v>71</v>
      </c>
      <c r="AD8" s="58" t="s">
        <v>72</v>
      </c>
      <c r="AE8" s="58" t="s">
        <v>73</v>
      </c>
      <c r="AF8" s="58" t="s">
        <v>74</v>
      </c>
      <c r="AG8" s="58" t="s">
        <v>75</v>
      </c>
      <c r="AH8" s="58" t="s">
        <v>76</v>
      </c>
      <c r="AI8" s="56" t="s">
        <v>24</v>
      </c>
      <c r="AJ8" s="58" t="s">
        <v>51</v>
      </c>
      <c r="AK8" s="58" t="s">
        <v>52</v>
      </c>
      <c r="AL8" s="58" t="s">
        <v>53</v>
      </c>
      <c r="AM8" s="58" t="s">
        <v>54</v>
      </c>
      <c r="AN8" s="58" t="s">
        <v>55</v>
      </c>
      <c r="AO8" s="58" t="s">
        <v>56</v>
      </c>
      <c r="AP8" s="58" t="s">
        <v>57</v>
      </c>
      <c r="AQ8" s="58" t="s">
        <v>58</v>
      </c>
      <c r="AR8" s="58" t="s">
        <v>59</v>
      </c>
      <c r="AS8" s="58" t="s">
        <v>60</v>
      </c>
      <c r="AT8" s="58" t="s">
        <v>61</v>
      </c>
      <c r="AU8" s="58" t="s">
        <v>62</v>
      </c>
      <c r="AV8" s="58" t="s">
        <v>63</v>
      </c>
      <c r="AW8" s="58" t="s">
        <v>64</v>
      </c>
      <c r="AX8" s="58" t="s">
        <v>65</v>
      </c>
      <c r="AY8" s="58" t="s">
        <v>66</v>
      </c>
      <c r="AZ8" s="58" t="s">
        <v>67</v>
      </c>
      <c r="BA8" s="58" t="s">
        <v>68</v>
      </c>
      <c r="BB8" s="58" t="s">
        <v>69</v>
      </c>
      <c r="BC8" s="58" t="s">
        <v>70</v>
      </c>
      <c r="BD8" s="58" t="s">
        <v>71</v>
      </c>
      <c r="BE8" s="58" t="s">
        <v>72</v>
      </c>
      <c r="BF8" s="58" t="s">
        <v>73</v>
      </c>
      <c r="BG8" s="58" t="s">
        <v>74</v>
      </c>
      <c r="BH8" s="58" t="s">
        <v>75</v>
      </c>
      <c r="BI8" s="58" t="s">
        <v>76</v>
      </c>
      <c r="BJ8" s="20" t="s">
        <v>24</v>
      </c>
      <c r="BK8" s="58" t="s">
        <v>51</v>
      </c>
      <c r="BL8" s="58" t="s">
        <v>52</v>
      </c>
      <c r="BM8" s="58" t="s">
        <v>53</v>
      </c>
      <c r="BN8" s="58" t="s">
        <v>54</v>
      </c>
      <c r="BO8" s="58" t="s">
        <v>55</v>
      </c>
      <c r="BP8" s="58" t="s">
        <v>56</v>
      </c>
      <c r="BQ8" s="58" t="s">
        <v>57</v>
      </c>
      <c r="BR8" s="58" t="s">
        <v>58</v>
      </c>
      <c r="BS8" s="58" t="s">
        <v>59</v>
      </c>
      <c r="BT8" s="58" t="s">
        <v>60</v>
      </c>
      <c r="BU8" s="58" t="s">
        <v>61</v>
      </c>
      <c r="BV8" s="58" t="s">
        <v>62</v>
      </c>
      <c r="BW8" s="58" t="s">
        <v>63</v>
      </c>
      <c r="BX8" s="58" t="s">
        <v>64</v>
      </c>
      <c r="BY8" s="58" t="s">
        <v>65</v>
      </c>
      <c r="BZ8" s="58" t="s">
        <v>66</v>
      </c>
      <c r="CA8" s="58" t="s">
        <v>67</v>
      </c>
      <c r="CB8" s="58" t="s">
        <v>68</v>
      </c>
      <c r="CC8" s="58" t="s">
        <v>69</v>
      </c>
      <c r="CD8" s="58" t="s">
        <v>70</v>
      </c>
      <c r="CE8" s="58" t="s">
        <v>71</v>
      </c>
      <c r="CF8" s="58" t="s">
        <v>72</v>
      </c>
      <c r="CG8" s="58" t="s">
        <v>73</v>
      </c>
      <c r="CH8" s="58" t="s">
        <v>74</v>
      </c>
      <c r="CI8" s="58" t="s">
        <v>75</v>
      </c>
      <c r="CJ8" s="58" t="s">
        <v>76</v>
      </c>
      <c r="CK8" s="20" t="s">
        <v>24</v>
      </c>
      <c r="CL8" s="58" t="s">
        <v>51</v>
      </c>
      <c r="CM8" s="58" t="s">
        <v>52</v>
      </c>
      <c r="CN8" s="58" t="s">
        <v>53</v>
      </c>
      <c r="CO8" s="58" t="s">
        <v>54</v>
      </c>
      <c r="CP8" s="58" t="s">
        <v>55</v>
      </c>
      <c r="CQ8" s="58" t="s">
        <v>56</v>
      </c>
      <c r="CR8" s="58" t="s">
        <v>57</v>
      </c>
      <c r="CS8" s="58" t="s">
        <v>58</v>
      </c>
      <c r="CT8" s="58" t="s">
        <v>59</v>
      </c>
      <c r="CU8" s="58" t="s">
        <v>60</v>
      </c>
      <c r="CV8" s="58" t="s">
        <v>61</v>
      </c>
      <c r="CW8" s="58" t="s">
        <v>62</v>
      </c>
      <c r="CX8" s="58" t="s">
        <v>63</v>
      </c>
      <c r="CY8" s="58" t="s">
        <v>64</v>
      </c>
      <c r="CZ8" s="58" t="s">
        <v>65</v>
      </c>
      <c r="DA8" s="58" t="s">
        <v>66</v>
      </c>
      <c r="DB8" s="58" t="s">
        <v>67</v>
      </c>
      <c r="DC8" s="58" t="s">
        <v>68</v>
      </c>
      <c r="DD8" s="58" t="s">
        <v>69</v>
      </c>
      <c r="DE8" s="58" t="s">
        <v>70</v>
      </c>
      <c r="DF8" s="58" t="s">
        <v>71</v>
      </c>
      <c r="DG8" s="58" t="s">
        <v>72</v>
      </c>
      <c r="DH8" s="58" t="s">
        <v>73</v>
      </c>
      <c r="DI8" s="58" t="s">
        <v>74</v>
      </c>
      <c r="DJ8" s="58" t="s">
        <v>75</v>
      </c>
      <c r="DK8" s="58" t="s">
        <v>76</v>
      </c>
      <c r="DL8" s="20" t="s">
        <v>24</v>
      </c>
      <c r="DM8" s="58" t="s">
        <v>51</v>
      </c>
      <c r="DN8" s="58" t="s">
        <v>52</v>
      </c>
      <c r="DO8" s="58" t="s">
        <v>53</v>
      </c>
      <c r="DP8" s="58" t="s">
        <v>54</v>
      </c>
      <c r="DQ8" s="58" t="s">
        <v>55</v>
      </c>
      <c r="DR8" s="58" t="s">
        <v>56</v>
      </c>
      <c r="DS8" s="58" t="s">
        <v>57</v>
      </c>
      <c r="DT8" s="58" t="s">
        <v>58</v>
      </c>
      <c r="DU8" s="58" t="s">
        <v>59</v>
      </c>
      <c r="DV8" s="58" t="s">
        <v>60</v>
      </c>
      <c r="DW8" s="58" t="s">
        <v>61</v>
      </c>
      <c r="DX8" s="58" t="s">
        <v>62</v>
      </c>
      <c r="DY8" s="58" t="s">
        <v>63</v>
      </c>
      <c r="DZ8" s="58" t="s">
        <v>64</v>
      </c>
      <c r="EA8" s="58" t="s">
        <v>65</v>
      </c>
      <c r="EB8" s="58" t="s">
        <v>66</v>
      </c>
      <c r="EC8" s="58" t="s">
        <v>67</v>
      </c>
      <c r="ED8" s="58" t="s">
        <v>68</v>
      </c>
      <c r="EE8" s="58" t="s">
        <v>69</v>
      </c>
      <c r="EF8" s="58" t="s">
        <v>70</v>
      </c>
      <c r="EG8" s="58" t="s">
        <v>71</v>
      </c>
      <c r="EH8" s="58" t="s">
        <v>72</v>
      </c>
      <c r="EI8" s="58" t="s">
        <v>73</v>
      </c>
      <c r="EJ8" s="58" t="s">
        <v>74</v>
      </c>
      <c r="EK8" s="58" t="s">
        <v>75</v>
      </c>
      <c r="EL8" s="58" t="s">
        <v>76</v>
      </c>
      <c r="EM8" s="20" t="s">
        <v>24</v>
      </c>
      <c r="EN8" s="58" t="s">
        <v>51</v>
      </c>
      <c r="EO8" s="58" t="s">
        <v>52</v>
      </c>
      <c r="EP8" s="58" t="s">
        <v>53</v>
      </c>
      <c r="EQ8" s="58" t="s">
        <v>54</v>
      </c>
      <c r="ER8" s="58" t="s">
        <v>55</v>
      </c>
      <c r="ES8" s="58" t="s">
        <v>56</v>
      </c>
      <c r="ET8" s="58" t="s">
        <v>57</v>
      </c>
      <c r="EU8" s="58" t="s">
        <v>58</v>
      </c>
      <c r="EV8" s="58" t="s">
        <v>59</v>
      </c>
      <c r="EW8" s="58" t="s">
        <v>60</v>
      </c>
      <c r="EX8" s="58" t="s">
        <v>61</v>
      </c>
      <c r="EY8" s="58" t="s">
        <v>62</v>
      </c>
      <c r="EZ8" s="58" t="s">
        <v>63</v>
      </c>
      <c r="FA8" s="58" t="s">
        <v>64</v>
      </c>
      <c r="FB8" s="58" t="s">
        <v>65</v>
      </c>
      <c r="FC8" s="58" t="s">
        <v>66</v>
      </c>
      <c r="FD8" s="58" t="s">
        <v>67</v>
      </c>
      <c r="FE8" s="58" t="s">
        <v>68</v>
      </c>
      <c r="FF8" s="58" t="s">
        <v>69</v>
      </c>
      <c r="FG8" s="58" t="s">
        <v>70</v>
      </c>
      <c r="FH8" s="58" t="s">
        <v>71</v>
      </c>
      <c r="FI8" s="58" t="s">
        <v>72</v>
      </c>
      <c r="FJ8" s="58" t="s">
        <v>73</v>
      </c>
      <c r="FK8" s="58" t="s">
        <v>74</v>
      </c>
      <c r="FL8" s="58" t="s">
        <v>75</v>
      </c>
      <c r="FM8" s="58" t="s">
        <v>76</v>
      </c>
      <c r="FN8" s="20" t="s">
        <v>24</v>
      </c>
      <c r="FO8" s="58" t="s">
        <v>51</v>
      </c>
      <c r="FP8" s="58" t="s">
        <v>52</v>
      </c>
      <c r="FQ8" s="58" t="s">
        <v>53</v>
      </c>
      <c r="FR8" s="58" t="s">
        <v>54</v>
      </c>
      <c r="FS8" s="58" t="s">
        <v>55</v>
      </c>
      <c r="FT8" s="58" t="s">
        <v>56</v>
      </c>
      <c r="FU8" s="58" t="s">
        <v>57</v>
      </c>
      <c r="FV8" s="58" t="s">
        <v>58</v>
      </c>
      <c r="FW8" s="58" t="s">
        <v>59</v>
      </c>
      <c r="FX8" s="58" t="s">
        <v>60</v>
      </c>
      <c r="FY8" s="58" t="s">
        <v>61</v>
      </c>
      <c r="FZ8" s="58" t="s">
        <v>62</v>
      </c>
      <c r="GA8" s="58" t="s">
        <v>63</v>
      </c>
      <c r="GB8" s="58" t="s">
        <v>64</v>
      </c>
      <c r="GC8" s="58" t="s">
        <v>65</v>
      </c>
      <c r="GD8" s="58" t="s">
        <v>66</v>
      </c>
      <c r="GE8" s="58" t="s">
        <v>67</v>
      </c>
      <c r="GF8" s="58" t="s">
        <v>68</v>
      </c>
      <c r="GG8" s="58" t="s">
        <v>69</v>
      </c>
      <c r="GH8" s="58" t="s">
        <v>70</v>
      </c>
      <c r="GI8" s="58" t="s">
        <v>71</v>
      </c>
      <c r="GJ8" s="58" t="s">
        <v>72</v>
      </c>
      <c r="GK8" s="58" t="s">
        <v>73</v>
      </c>
      <c r="GL8" s="58" t="s">
        <v>74</v>
      </c>
      <c r="GM8" s="58" t="s">
        <v>75</v>
      </c>
      <c r="GN8" s="58" t="s">
        <v>76</v>
      </c>
      <c r="GO8" s="20" t="s">
        <v>24</v>
      </c>
      <c r="GP8" s="58" t="s">
        <v>51</v>
      </c>
      <c r="GQ8" s="58" t="s">
        <v>52</v>
      </c>
      <c r="GR8" s="58" t="s">
        <v>53</v>
      </c>
      <c r="GS8" s="58" t="s">
        <v>54</v>
      </c>
      <c r="GT8" s="58" t="s">
        <v>55</v>
      </c>
      <c r="GU8" s="58" t="s">
        <v>56</v>
      </c>
      <c r="GV8" s="58" t="s">
        <v>57</v>
      </c>
      <c r="GW8" s="58" t="s">
        <v>58</v>
      </c>
      <c r="GX8" s="58" t="s">
        <v>59</v>
      </c>
      <c r="GY8" s="58" t="s">
        <v>60</v>
      </c>
      <c r="GZ8" s="58" t="s">
        <v>61</v>
      </c>
      <c r="HA8" s="58" t="s">
        <v>62</v>
      </c>
      <c r="HB8" s="58" t="s">
        <v>63</v>
      </c>
      <c r="HC8" s="58" t="s">
        <v>64</v>
      </c>
      <c r="HD8" s="58" t="s">
        <v>65</v>
      </c>
      <c r="HE8" s="58" t="s">
        <v>66</v>
      </c>
      <c r="HF8" s="58" t="s">
        <v>67</v>
      </c>
      <c r="HG8" s="58" t="s">
        <v>68</v>
      </c>
      <c r="HH8" s="58" t="s">
        <v>69</v>
      </c>
      <c r="HI8" s="58" t="s">
        <v>70</v>
      </c>
      <c r="HJ8" s="58" t="s">
        <v>71</v>
      </c>
      <c r="HK8" s="58" t="s">
        <v>72</v>
      </c>
      <c r="HL8" s="58" t="s">
        <v>73</v>
      </c>
      <c r="HM8" s="58" t="s">
        <v>74</v>
      </c>
      <c r="HN8" s="58" t="s">
        <v>75</v>
      </c>
      <c r="HO8" s="58" t="s">
        <v>76</v>
      </c>
      <c r="HP8" s="20" t="s">
        <v>24</v>
      </c>
      <c r="HQ8" s="58" t="s">
        <v>51</v>
      </c>
      <c r="HR8" s="58" t="s">
        <v>52</v>
      </c>
      <c r="HS8" s="58" t="s">
        <v>53</v>
      </c>
      <c r="HT8" s="58" t="s">
        <v>54</v>
      </c>
      <c r="HU8" s="58" t="s">
        <v>55</v>
      </c>
      <c r="HV8" s="58" t="s">
        <v>56</v>
      </c>
      <c r="HW8" s="58" t="s">
        <v>57</v>
      </c>
      <c r="HX8" s="58" t="s">
        <v>58</v>
      </c>
      <c r="HY8" s="58" t="s">
        <v>59</v>
      </c>
      <c r="HZ8" s="58" t="s">
        <v>60</v>
      </c>
      <c r="IA8" s="58" t="s">
        <v>61</v>
      </c>
      <c r="IB8" s="58" t="s">
        <v>62</v>
      </c>
      <c r="IC8" s="58" t="s">
        <v>63</v>
      </c>
      <c r="ID8" s="58" t="s">
        <v>64</v>
      </c>
      <c r="IE8" s="58" t="s">
        <v>65</v>
      </c>
      <c r="IF8" s="58" t="s">
        <v>66</v>
      </c>
      <c r="IG8" s="58" t="s">
        <v>67</v>
      </c>
      <c r="IH8" s="58" t="s">
        <v>68</v>
      </c>
      <c r="II8" s="58" t="s">
        <v>69</v>
      </c>
      <c r="IJ8" s="58" t="s">
        <v>70</v>
      </c>
      <c r="IK8" s="58" t="s">
        <v>71</v>
      </c>
      <c r="IL8" s="58" t="s">
        <v>72</v>
      </c>
      <c r="IM8" s="58" t="s">
        <v>73</v>
      </c>
      <c r="IN8" s="58" t="s">
        <v>74</v>
      </c>
      <c r="IO8" s="58" t="s">
        <v>75</v>
      </c>
      <c r="IP8" s="58" t="s">
        <v>76</v>
      </c>
      <c r="IQ8" s="21" t="s">
        <v>31</v>
      </c>
      <c r="IR8" s="21" t="s">
        <v>31</v>
      </c>
      <c r="IS8" s="21" t="s">
        <v>32</v>
      </c>
      <c r="IT8" s="21" t="s">
        <v>33</v>
      </c>
      <c r="IU8" s="21" t="s">
        <v>214</v>
      </c>
      <c r="IV8" s="21" t="s">
        <v>215</v>
      </c>
      <c r="IW8" s="22" t="s">
        <v>34</v>
      </c>
      <c r="IX8" s="22" t="s">
        <v>35</v>
      </c>
      <c r="IY8" s="20" t="s">
        <v>24</v>
      </c>
      <c r="IZ8" s="58" t="s">
        <v>51</v>
      </c>
      <c r="JA8" s="58" t="s">
        <v>52</v>
      </c>
      <c r="JB8" s="58" t="s">
        <v>53</v>
      </c>
      <c r="JC8" s="58" t="s">
        <v>54</v>
      </c>
      <c r="JD8" s="58" t="s">
        <v>55</v>
      </c>
      <c r="JE8" s="58" t="s">
        <v>56</v>
      </c>
      <c r="JF8" s="58" t="s">
        <v>57</v>
      </c>
      <c r="JG8" s="58" t="s">
        <v>58</v>
      </c>
      <c r="JH8" s="58" t="s">
        <v>59</v>
      </c>
      <c r="JI8" s="58" t="s">
        <v>60</v>
      </c>
      <c r="JJ8" s="58" t="s">
        <v>61</v>
      </c>
      <c r="JK8" s="58" t="s">
        <v>62</v>
      </c>
      <c r="JL8" s="58" t="s">
        <v>63</v>
      </c>
      <c r="JM8" s="58" t="s">
        <v>64</v>
      </c>
      <c r="JN8" s="58" t="s">
        <v>65</v>
      </c>
      <c r="JO8" s="58" t="s">
        <v>66</v>
      </c>
      <c r="JP8" s="58" t="s">
        <v>67</v>
      </c>
      <c r="JQ8" s="58" t="s">
        <v>68</v>
      </c>
      <c r="JR8" s="58" t="s">
        <v>69</v>
      </c>
      <c r="JS8" s="58" t="s">
        <v>70</v>
      </c>
      <c r="JT8" s="58" t="s">
        <v>71</v>
      </c>
      <c r="JU8" s="58" t="s">
        <v>72</v>
      </c>
      <c r="JV8" s="58" t="s">
        <v>73</v>
      </c>
      <c r="JW8" s="58" t="s">
        <v>74</v>
      </c>
      <c r="JX8" s="58" t="s">
        <v>75</v>
      </c>
      <c r="JY8" s="58" t="s">
        <v>76</v>
      </c>
      <c r="JZ8" s="20" t="s">
        <v>24</v>
      </c>
      <c r="KA8" s="58" t="s">
        <v>51</v>
      </c>
      <c r="KB8" s="58" t="s">
        <v>52</v>
      </c>
      <c r="KC8" s="58" t="s">
        <v>53</v>
      </c>
      <c r="KD8" s="58" t="s">
        <v>54</v>
      </c>
      <c r="KE8" s="58" t="s">
        <v>55</v>
      </c>
      <c r="KF8" s="58" t="s">
        <v>56</v>
      </c>
      <c r="KG8" s="58" t="s">
        <v>57</v>
      </c>
      <c r="KH8" s="58" t="s">
        <v>58</v>
      </c>
      <c r="KI8" s="58" t="s">
        <v>59</v>
      </c>
      <c r="KJ8" s="58" t="s">
        <v>60</v>
      </c>
      <c r="KK8" s="58" t="s">
        <v>61</v>
      </c>
      <c r="KL8" s="58" t="s">
        <v>62</v>
      </c>
      <c r="KM8" s="58" t="s">
        <v>63</v>
      </c>
      <c r="KN8" s="58" t="s">
        <v>64</v>
      </c>
      <c r="KO8" s="58" t="s">
        <v>65</v>
      </c>
      <c r="KP8" s="58" t="s">
        <v>66</v>
      </c>
      <c r="KQ8" s="58" t="s">
        <v>67</v>
      </c>
      <c r="KR8" s="58" t="s">
        <v>68</v>
      </c>
      <c r="KS8" s="58" t="s">
        <v>69</v>
      </c>
      <c r="KT8" s="58" t="s">
        <v>70</v>
      </c>
      <c r="KU8" s="58" t="s">
        <v>71</v>
      </c>
      <c r="KV8" s="58" t="s">
        <v>72</v>
      </c>
      <c r="KW8" s="58" t="s">
        <v>73</v>
      </c>
      <c r="KX8" s="58" t="s">
        <v>74</v>
      </c>
      <c r="KY8" s="58" t="s">
        <v>75</v>
      </c>
      <c r="KZ8" s="58" t="s">
        <v>76</v>
      </c>
      <c r="LA8" s="20" t="s">
        <v>24</v>
      </c>
      <c r="LB8" s="58" t="s">
        <v>51</v>
      </c>
      <c r="LC8" s="58" t="s">
        <v>52</v>
      </c>
      <c r="LD8" s="58" t="s">
        <v>53</v>
      </c>
      <c r="LE8" s="58" t="s">
        <v>54</v>
      </c>
      <c r="LF8" s="58" t="s">
        <v>55</v>
      </c>
      <c r="LG8" s="58" t="s">
        <v>56</v>
      </c>
      <c r="LH8" s="58" t="s">
        <v>57</v>
      </c>
      <c r="LI8" s="58" t="s">
        <v>58</v>
      </c>
      <c r="LJ8" s="58" t="s">
        <v>59</v>
      </c>
      <c r="LK8" s="58" t="s">
        <v>60</v>
      </c>
      <c r="LL8" s="58" t="s">
        <v>61</v>
      </c>
      <c r="LM8" s="58" t="s">
        <v>62</v>
      </c>
      <c r="LN8" s="58" t="s">
        <v>63</v>
      </c>
      <c r="LO8" s="58" t="s">
        <v>64</v>
      </c>
      <c r="LP8" s="58" t="s">
        <v>65</v>
      </c>
      <c r="LQ8" s="58" t="s">
        <v>66</v>
      </c>
      <c r="LR8" s="58" t="s">
        <v>67</v>
      </c>
      <c r="LS8" s="58" t="s">
        <v>68</v>
      </c>
      <c r="LT8" s="58" t="s">
        <v>69</v>
      </c>
      <c r="LU8" s="58" t="s">
        <v>70</v>
      </c>
      <c r="LV8" s="58" t="s">
        <v>71</v>
      </c>
      <c r="LW8" s="58" t="s">
        <v>72</v>
      </c>
      <c r="LX8" s="58" t="s">
        <v>73</v>
      </c>
      <c r="LY8" s="58" t="s">
        <v>74</v>
      </c>
      <c r="LZ8" s="58" t="s">
        <v>75</v>
      </c>
      <c r="MA8" s="58" t="s">
        <v>76</v>
      </c>
      <c r="MB8" s="23" t="s">
        <v>36</v>
      </c>
      <c r="MC8" s="20" t="s">
        <v>24</v>
      </c>
      <c r="MD8" s="58" t="s">
        <v>51</v>
      </c>
      <c r="ME8" s="58" t="s">
        <v>52</v>
      </c>
      <c r="MF8" s="58" t="s">
        <v>53</v>
      </c>
      <c r="MG8" s="58" t="s">
        <v>54</v>
      </c>
      <c r="MH8" s="58" t="s">
        <v>55</v>
      </c>
      <c r="MI8" s="58" t="s">
        <v>56</v>
      </c>
      <c r="MJ8" s="58" t="s">
        <v>57</v>
      </c>
      <c r="MK8" s="58" t="s">
        <v>58</v>
      </c>
      <c r="ML8" s="58" t="s">
        <v>59</v>
      </c>
      <c r="MM8" s="58" t="s">
        <v>60</v>
      </c>
      <c r="MN8" s="58" t="s">
        <v>61</v>
      </c>
      <c r="MO8" s="58" t="s">
        <v>62</v>
      </c>
      <c r="MP8" s="58" t="s">
        <v>63</v>
      </c>
      <c r="MQ8" s="58" t="s">
        <v>64</v>
      </c>
      <c r="MR8" s="58" t="s">
        <v>65</v>
      </c>
      <c r="MS8" s="58" t="s">
        <v>66</v>
      </c>
      <c r="MT8" s="58" t="s">
        <v>67</v>
      </c>
      <c r="MU8" s="58" t="s">
        <v>68</v>
      </c>
      <c r="MV8" s="58" t="s">
        <v>69</v>
      </c>
      <c r="MW8" s="58" t="s">
        <v>70</v>
      </c>
      <c r="MX8" s="58" t="s">
        <v>71</v>
      </c>
      <c r="MY8" s="58" t="s">
        <v>72</v>
      </c>
      <c r="MZ8" s="58" t="s">
        <v>73</v>
      </c>
      <c r="NA8" s="58" t="s">
        <v>74</v>
      </c>
      <c r="NB8" s="58" t="s">
        <v>75</v>
      </c>
      <c r="NC8" s="58" t="s">
        <v>76</v>
      </c>
      <c r="ND8" s="20" t="s">
        <v>24</v>
      </c>
      <c r="NE8" s="58" t="s">
        <v>51</v>
      </c>
      <c r="NF8" s="58" t="s">
        <v>52</v>
      </c>
      <c r="NG8" s="58" t="s">
        <v>53</v>
      </c>
      <c r="NH8" s="58" t="s">
        <v>54</v>
      </c>
      <c r="NI8" s="58" t="s">
        <v>55</v>
      </c>
      <c r="NJ8" s="58" t="s">
        <v>56</v>
      </c>
      <c r="NK8" s="58" t="s">
        <v>57</v>
      </c>
      <c r="NL8" s="58" t="s">
        <v>58</v>
      </c>
      <c r="NM8" s="58" t="s">
        <v>59</v>
      </c>
      <c r="NN8" s="58" t="s">
        <v>60</v>
      </c>
      <c r="NO8" s="58" t="s">
        <v>61</v>
      </c>
      <c r="NP8" s="58" t="s">
        <v>62</v>
      </c>
      <c r="NQ8" s="58" t="s">
        <v>63</v>
      </c>
      <c r="NR8" s="58" t="s">
        <v>64</v>
      </c>
      <c r="NS8" s="58" t="s">
        <v>65</v>
      </c>
      <c r="NT8" s="58" t="s">
        <v>66</v>
      </c>
      <c r="NU8" s="58" t="s">
        <v>67</v>
      </c>
      <c r="NV8" s="58" t="s">
        <v>68</v>
      </c>
      <c r="NW8" s="58" t="s">
        <v>69</v>
      </c>
      <c r="NX8" s="58" t="s">
        <v>70</v>
      </c>
      <c r="NY8" s="58" t="s">
        <v>71</v>
      </c>
      <c r="NZ8" s="58" t="s">
        <v>72</v>
      </c>
      <c r="OA8" s="58" t="s">
        <v>73</v>
      </c>
      <c r="OB8" s="58" t="s">
        <v>74</v>
      </c>
      <c r="OC8" s="58" t="s">
        <v>75</v>
      </c>
      <c r="OD8" s="58" t="s">
        <v>76</v>
      </c>
      <c r="OE8" s="58"/>
      <c r="OF8" s="58"/>
      <c r="OG8" s="20" t="s">
        <v>24</v>
      </c>
      <c r="OH8" s="58" t="s">
        <v>51</v>
      </c>
      <c r="OI8" s="58" t="s">
        <v>52</v>
      </c>
      <c r="OJ8" s="58" t="s">
        <v>53</v>
      </c>
      <c r="OK8" s="58" t="s">
        <v>54</v>
      </c>
      <c r="OL8" s="58" t="s">
        <v>55</v>
      </c>
      <c r="OM8" s="58" t="s">
        <v>56</v>
      </c>
      <c r="ON8" s="58" t="s">
        <v>57</v>
      </c>
      <c r="OO8" s="58" t="s">
        <v>58</v>
      </c>
      <c r="OP8" s="58" t="s">
        <v>59</v>
      </c>
      <c r="OQ8" s="58" t="s">
        <v>60</v>
      </c>
      <c r="OR8" s="58" t="s">
        <v>61</v>
      </c>
      <c r="OS8" s="58" t="s">
        <v>62</v>
      </c>
      <c r="OT8" s="58" t="s">
        <v>63</v>
      </c>
      <c r="OU8" s="58" t="s">
        <v>64</v>
      </c>
      <c r="OV8" s="58" t="s">
        <v>65</v>
      </c>
      <c r="OW8" s="58" t="s">
        <v>66</v>
      </c>
      <c r="OX8" s="58" t="s">
        <v>67</v>
      </c>
      <c r="OY8" s="58" t="s">
        <v>68</v>
      </c>
      <c r="OZ8" s="58" t="s">
        <v>69</v>
      </c>
      <c r="PA8" s="58" t="s">
        <v>70</v>
      </c>
      <c r="PB8" s="58" t="s">
        <v>71</v>
      </c>
      <c r="PC8" s="58" t="s">
        <v>72</v>
      </c>
      <c r="PD8" s="58" t="s">
        <v>73</v>
      </c>
      <c r="PE8" s="58" t="s">
        <v>74</v>
      </c>
      <c r="PF8" s="58" t="s">
        <v>75</v>
      </c>
      <c r="PG8" s="58" t="s">
        <v>76</v>
      </c>
      <c r="PH8" s="20" t="s">
        <v>24</v>
      </c>
      <c r="PI8" s="58" t="s">
        <v>51</v>
      </c>
      <c r="PJ8" s="58" t="s">
        <v>52</v>
      </c>
      <c r="PK8" s="58" t="s">
        <v>53</v>
      </c>
      <c r="PL8" s="58" t="s">
        <v>54</v>
      </c>
      <c r="PM8" s="58" t="s">
        <v>55</v>
      </c>
      <c r="PN8" s="58" t="s">
        <v>56</v>
      </c>
      <c r="PO8" s="58" t="s">
        <v>57</v>
      </c>
      <c r="PP8" s="58" t="s">
        <v>58</v>
      </c>
      <c r="PQ8" s="58" t="s">
        <v>59</v>
      </c>
      <c r="PR8" s="58" t="s">
        <v>60</v>
      </c>
      <c r="PS8" s="58" t="s">
        <v>61</v>
      </c>
      <c r="PT8" s="58" t="s">
        <v>62</v>
      </c>
      <c r="PU8" s="58" t="s">
        <v>63</v>
      </c>
      <c r="PV8" s="58" t="s">
        <v>64</v>
      </c>
      <c r="PW8" s="58" t="s">
        <v>65</v>
      </c>
      <c r="PX8" s="58" t="s">
        <v>66</v>
      </c>
      <c r="PY8" s="58" t="s">
        <v>67</v>
      </c>
      <c r="PZ8" s="58" t="s">
        <v>68</v>
      </c>
      <c r="QA8" s="58" t="s">
        <v>69</v>
      </c>
      <c r="QB8" s="58" t="s">
        <v>70</v>
      </c>
      <c r="QC8" s="58" t="s">
        <v>71</v>
      </c>
      <c r="QD8" s="58" t="s">
        <v>72</v>
      </c>
      <c r="QE8" s="58" t="s">
        <v>73</v>
      </c>
      <c r="QF8" s="58" t="s">
        <v>74</v>
      </c>
      <c r="QG8" s="58" t="s">
        <v>75</v>
      </c>
      <c r="QH8" s="58" t="s">
        <v>76</v>
      </c>
      <c r="QI8" s="20" t="s">
        <v>24</v>
      </c>
      <c r="QJ8" s="58" t="s">
        <v>51</v>
      </c>
      <c r="QK8" s="58" t="s">
        <v>52</v>
      </c>
      <c r="QL8" s="58" t="s">
        <v>53</v>
      </c>
      <c r="QM8" s="58" t="s">
        <v>54</v>
      </c>
      <c r="QN8" s="58" t="s">
        <v>55</v>
      </c>
      <c r="QO8" s="58" t="s">
        <v>56</v>
      </c>
      <c r="QP8" s="58" t="s">
        <v>57</v>
      </c>
      <c r="QQ8" s="58" t="s">
        <v>58</v>
      </c>
      <c r="QR8" s="58" t="s">
        <v>59</v>
      </c>
      <c r="QS8" s="58" t="s">
        <v>60</v>
      </c>
      <c r="QT8" s="58" t="s">
        <v>61</v>
      </c>
      <c r="QU8" s="58" t="s">
        <v>62</v>
      </c>
      <c r="QV8" s="58" t="s">
        <v>63</v>
      </c>
      <c r="QW8" s="58" t="s">
        <v>64</v>
      </c>
      <c r="QX8" s="58" t="s">
        <v>65</v>
      </c>
      <c r="QY8" s="58" t="s">
        <v>66</v>
      </c>
      <c r="QZ8" s="58" t="s">
        <v>67</v>
      </c>
      <c r="RA8" s="58" t="s">
        <v>68</v>
      </c>
      <c r="RB8" s="58" t="s">
        <v>69</v>
      </c>
      <c r="RC8" s="58" t="s">
        <v>70</v>
      </c>
      <c r="RD8" s="58" t="s">
        <v>71</v>
      </c>
      <c r="RE8" s="58" t="s">
        <v>72</v>
      </c>
      <c r="RF8" s="58" t="s">
        <v>73</v>
      </c>
      <c r="RG8" s="58" t="s">
        <v>74</v>
      </c>
      <c r="RH8" s="58" t="s">
        <v>75</v>
      </c>
      <c r="RI8" s="58" t="s">
        <v>76</v>
      </c>
      <c r="RJ8" s="164"/>
      <c r="RK8" s="160"/>
      <c r="RL8" s="160"/>
      <c r="RM8" s="160"/>
      <c r="RN8" s="160"/>
      <c r="RO8" s="163"/>
      <c r="RP8" s="160"/>
      <c r="RQ8" s="160"/>
      <c r="RR8" s="160"/>
      <c r="RS8" s="160"/>
      <c r="RT8" s="160"/>
      <c r="RU8" s="162"/>
      <c r="RV8" s="161"/>
      <c r="RW8" s="20" t="s">
        <v>24</v>
      </c>
      <c r="RX8" s="20" t="s">
        <v>211</v>
      </c>
      <c r="RY8" s="20" t="s">
        <v>212</v>
      </c>
    </row>
    <row r="9" spans="1:493" ht="38.25" customHeight="1">
      <c r="A9" s="49"/>
      <c r="B9" s="67" t="s">
        <v>77</v>
      </c>
      <c r="C9" s="68" t="s">
        <v>78</v>
      </c>
      <c r="D9" s="67" t="s">
        <v>79</v>
      </c>
      <c r="E9" s="69" t="s">
        <v>80</v>
      </c>
      <c r="F9" s="70">
        <v>14</v>
      </c>
      <c r="G9" s="24">
        <v>50275926.026666716</v>
      </c>
      <c r="H9" s="53">
        <v>1</v>
      </c>
      <c r="I9" s="104" t="s">
        <v>37</v>
      </c>
      <c r="J9" s="104" t="s">
        <v>37</v>
      </c>
      <c r="K9" s="104" t="s">
        <v>37</v>
      </c>
      <c r="L9" s="104" t="s">
        <v>37</v>
      </c>
      <c r="M9" s="104" t="s">
        <v>37</v>
      </c>
      <c r="N9" s="104" t="s">
        <v>37</v>
      </c>
      <c r="O9" s="104" t="s">
        <v>37</v>
      </c>
      <c r="P9" s="104" t="s">
        <v>37</v>
      </c>
      <c r="Q9" s="104" t="s">
        <v>37</v>
      </c>
      <c r="R9" s="104" t="s">
        <v>37</v>
      </c>
      <c r="S9" s="104" t="s">
        <v>37</v>
      </c>
      <c r="T9" s="104" t="s">
        <v>37</v>
      </c>
      <c r="U9" s="104" t="s">
        <v>37</v>
      </c>
      <c r="V9" s="104" t="s">
        <v>37</v>
      </c>
      <c r="W9" s="113">
        <v>44242795.799999997</v>
      </c>
      <c r="X9" s="104" t="s">
        <v>37</v>
      </c>
      <c r="Y9" s="104" t="s">
        <v>37</v>
      </c>
      <c r="Z9" s="104" t="s">
        <v>37</v>
      </c>
      <c r="AA9" s="104" t="s">
        <v>37</v>
      </c>
      <c r="AB9" s="113">
        <v>49441882</v>
      </c>
      <c r="AC9" s="104" t="s">
        <v>37</v>
      </c>
      <c r="AD9" s="104" t="s">
        <v>37</v>
      </c>
      <c r="AE9" s="104" t="s">
        <v>37</v>
      </c>
      <c r="AF9" s="104" t="s">
        <v>37</v>
      </c>
      <c r="AG9" s="104" t="s">
        <v>37</v>
      </c>
      <c r="AH9" s="104" t="s">
        <v>37</v>
      </c>
      <c r="AI9" s="57">
        <v>1</v>
      </c>
      <c r="AJ9" s="25" t="str">
        <f t="shared" ref="AJ9:AJ40" si="0">IF(I9="NC","NC",IF(I9&lt;=$G9,I9,""))</f>
        <v>NC</v>
      </c>
      <c r="AK9" s="25" t="str">
        <f t="shared" ref="AK9:AK40" si="1">IF(J9="NC","NC",IF(J9&lt;=$G9,J9,""))</f>
        <v>NC</v>
      </c>
      <c r="AL9" s="25" t="str">
        <f t="shared" ref="AL9:AL40" si="2">IF(K9="NC","NC",IF(K9&lt;=$G9,K9,""))</f>
        <v>NC</v>
      </c>
      <c r="AM9" s="25" t="str">
        <f t="shared" ref="AM9:AM40" si="3">IF(L9="NC","NC",IF(L9&lt;=$G9,L9,""))</f>
        <v>NC</v>
      </c>
      <c r="AN9" s="25" t="str">
        <f t="shared" ref="AN9:AN40" si="4">IF(M9="NC","NC",IF(M9&lt;=$G9,M9,""))</f>
        <v>NC</v>
      </c>
      <c r="AO9" s="25" t="str">
        <f t="shared" ref="AO9:AO40" si="5">IF(N9="NC","NC",IF(N9&lt;=$G9,N9,""))</f>
        <v>NC</v>
      </c>
      <c r="AP9" s="25" t="str">
        <f t="shared" ref="AP9:AP40" si="6">IF(O9="NC","NC",IF(O9&lt;=$G9,O9,""))</f>
        <v>NC</v>
      </c>
      <c r="AQ9" s="25" t="str">
        <f t="shared" ref="AQ9:AQ40" si="7">IF(P9="NC","NC",IF(P9&lt;=$G9,P9,""))</f>
        <v>NC</v>
      </c>
      <c r="AR9" s="25" t="str">
        <f t="shared" ref="AR9:AR40" si="8">IF(Q9="NC","NC",IF(Q9&lt;=$G9,Q9,""))</f>
        <v>NC</v>
      </c>
      <c r="AS9" s="25" t="str">
        <f t="shared" ref="AS9:AS40" si="9">IF(R9="NC","NC",IF(R9&lt;=$G9,R9,""))</f>
        <v>NC</v>
      </c>
      <c r="AT9" s="25" t="str">
        <f t="shared" ref="AT9:AT40" si="10">IF(S9="NC","NC",IF(S9&lt;=$G9,S9,""))</f>
        <v>NC</v>
      </c>
      <c r="AU9" s="25" t="str">
        <f t="shared" ref="AU9:AU40" si="11">IF(T9="NC","NC",IF(T9&lt;=$G9,T9,""))</f>
        <v>NC</v>
      </c>
      <c r="AV9" s="25" t="str">
        <f t="shared" ref="AV9:AV40" si="12">IF(U9="NC","NC",IF(U9&lt;=$G9,U9,""))</f>
        <v>NC</v>
      </c>
      <c r="AW9" s="25" t="str">
        <f t="shared" ref="AW9:AW40" si="13">IF(V9="NC","NC",IF(V9&lt;=$G9,V9,""))</f>
        <v>NC</v>
      </c>
      <c r="AX9" s="25">
        <f t="shared" ref="AX9:AX40" si="14">IF(W9="NC","NC",IF(W9&lt;=$G9,W9,""))</f>
        <v>44242795.799999997</v>
      </c>
      <c r="AY9" s="25" t="str">
        <f t="shared" ref="AY9:AY40" si="15">IF(X9="NC","NC",IF(X9&lt;=$G9,X9,""))</f>
        <v>NC</v>
      </c>
      <c r="AZ9" s="25" t="str">
        <f t="shared" ref="AZ9:AZ40" si="16">IF(Y9="NC","NC",IF(Y9&lt;=$G9,Y9,""))</f>
        <v>NC</v>
      </c>
      <c r="BA9" s="25" t="str">
        <f t="shared" ref="BA9:BA40" si="17">IF(Z9="NC","NC",IF(Z9&lt;=$G9,Z9,""))</f>
        <v>NC</v>
      </c>
      <c r="BB9" s="25" t="str">
        <f t="shared" ref="BB9:BB40" si="18">IF(AA9="NC","NC",IF(AA9&lt;=$G9,AA9,""))</f>
        <v>NC</v>
      </c>
      <c r="BC9" s="25">
        <f t="shared" ref="BC9:BC40" si="19">IF(AB9="NC","NC",IF(AB9&lt;=$G9,AB9,""))</f>
        <v>49441882</v>
      </c>
      <c r="BD9" s="25" t="str">
        <f t="shared" ref="BD9:BD40" si="20">IF(AC9="NC","NC",IF(AC9&lt;=$G9,AC9,""))</f>
        <v>NC</v>
      </c>
      <c r="BE9" s="25" t="str">
        <f t="shared" ref="BE9:BE40" si="21">IF(AD9="NC","NC",IF(AD9&lt;=$G9,AD9,""))</f>
        <v>NC</v>
      </c>
      <c r="BF9" s="25" t="str">
        <f t="shared" ref="BF9:BF40" si="22">IF(AE9="NC","NC",IF(AE9&lt;=$G9,AE9,""))</f>
        <v>NC</v>
      </c>
      <c r="BG9" s="25" t="str">
        <f t="shared" ref="BG9:BG40" si="23">IF(AF9="NC","NC",IF(AF9&lt;=$G9,AF9,""))</f>
        <v>NC</v>
      </c>
      <c r="BH9" s="25" t="str">
        <f t="shared" ref="BH9:BH40" si="24">IF(AG9="NC","NC",IF(AG9&lt;=$G9,AG9,""))</f>
        <v>NC</v>
      </c>
      <c r="BI9" s="25" t="str">
        <f t="shared" ref="BI9:BI40" si="25">IF(AH9="NC","NC",IF(AH9&lt;=$G9,AH9,""))</f>
        <v>NC</v>
      </c>
      <c r="BJ9" s="53">
        <v>1</v>
      </c>
      <c r="BK9" s="122" t="s">
        <v>38</v>
      </c>
      <c r="BL9" s="122" t="s">
        <v>38</v>
      </c>
      <c r="BM9" s="122" t="s">
        <v>38</v>
      </c>
      <c r="BN9" s="122" t="s">
        <v>38</v>
      </c>
      <c r="BO9" s="122" t="s">
        <v>38</v>
      </c>
      <c r="BP9" s="122" t="s">
        <v>38</v>
      </c>
      <c r="BQ9" s="122" t="s">
        <v>38</v>
      </c>
      <c r="BR9" s="122" t="s">
        <v>38</v>
      </c>
      <c r="BS9" s="122" t="s">
        <v>38</v>
      </c>
      <c r="BT9" s="122" t="s">
        <v>38</v>
      </c>
      <c r="BU9" s="122" t="s">
        <v>38</v>
      </c>
      <c r="BV9" s="122" t="s">
        <v>38</v>
      </c>
      <c r="BW9" s="122" t="s">
        <v>38</v>
      </c>
      <c r="BX9" s="122" t="s">
        <v>38</v>
      </c>
      <c r="BY9" s="124" t="s">
        <v>39</v>
      </c>
      <c r="BZ9" s="122" t="s">
        <v>38</v>
      </c>
      <c r="CA9" s="122" t="s">
        <v>38</v>
      </c>
      <c r="CB9" s="122" t="s">
        <v>38</v>
      </c>
      <c r="CC9" s="122" t="s">
        <v>38</v>
      </c>
      <c r="CD9" s="124" t="s">
        <v>38</v>
      </c>
      <c r="CE9" s="122" t="s">
        <v>38</v>
      </c>
      <c r="CF9" s="122" t="s">
        <v>38</v>
      </c>
      <c r="CG9" s="122" t="s">
        <v>38</v>
      </c>
      <c r="CH9" s="122" t="s">
        <v>38</v>
      </c>
      <c r="CI9" s="122" t="s">
        <v>38</v>
      </c>
      <c r="CJ9" s="122" t="s">
        <v>38</v>
      </c>
      <c r="CK9" s="53">
        <v>1</v>
      </c>
      <c r="CL9" s="122" t="s">
        <v>39</v>
      </c>
      <c r="CM9" s="122" t="s">
        <v>38</v>
      </c>
      <c r="CN9" s="122" t="s">
        <v>39</v>
      </c>
      <c r="CO9" s="122" t="s">
        <v>39</v>
      </c>
      <c r="CP9" s="122" t="s">
        <v>39</v>
      </c>
      <c r="CQ9" s="122" t="s">
        <v>39</v>
      </c>
      <c r="CR9" s="122" t="s">
        <v>39</v>
      </c>
      <c r="CS9" s="122" t="s">
        <v>39</v>
      </c>
      <c r="CT9" s="122" t="s">
        <v>39</v>
      </c>
      <c r="CU9" s="122" t="s">
        <v>39</v>
      </c>
      <c r="CV9" s="122" t="s">
        <v>39</v>
      </c>
      <c r="CW9" s="122" t="s">
        <v>39</v>
      </c>
      <c r="CX9" s="122" t="s">
        <v>39</v>
      </c>
      <c r="CY9" s="122" t="s">
        <v>39</v>
      </c>
      <c r="CZ9" s="131" t="s">
        <v>39</v>
      </c>
      <c r="DA9" s="122" t="s">
        <v>39</v>
      </c>
      <c r="DB9" s="122" t="s">
        <v>39</v>
      </c>
      <c r="DC9" s="122" t="s">
        <v>39</v>
      </c>
      <c r="DD9" s="122" t="s">
        <v>39</v>
      </c>
      <c r="DE9" s="131" t="s">
        <v>39</v>
      </c>
      <c r="DF9" s="122" t="s">
        <v>39</v>
      </c>
      <c r="DG9" s="122" t="s">
        <v>39</v>
      </c>
      <c r="DH9" s="122" t="s">
        <v>38</v>
      </c>
      <c r="DI9" s="122" t="s">
        <v>38</v>
      </c>
      <c r="DJ9" s="122" t="s">
        <v>38</v>
      </c>
      <c r="DK9" s="122" t="s">
        <v>39</v>
      </c>
      <c r="DL9" s="53">
        <v>1</v>
      </c>
      <c r="DM9" s="122" t="s">
        <v>39</v>
      </c>
      <c r="DN9" s="122" t="s">
        <v>38</v>
      </c>
      <c r="DO9" s="122" t="s">
        <v>39</v>
      </c>
      <c r="DP9" s="122" t="s">
        <v>39</v>
      </c>
      <c r="DQ9" s="122" t="s">
        <v>39</v>
      </c>
      <c r="DR9" s="122" t="s">
        <v>39</v>
      </c>
      <c r="DS9" s="122" t="s">
        <v>39</v>
      </c>
      <c r="DT9" s="122" t="s">
        <v>39</v>
      </c>
      <c r="DU9" s="122" t="s">
        <v>39</v>
      </c>
      <c r="DV9" s="122" t="s">
        <v>39</v>
      </c>
      <c r="DW9" s="122" t="s">
        <v>39</v>
      </c>
      <c r="DX9" s="122" t="s">
        <v>39</v>
      </c>
      <c r="DY9" s="122" t="s">
        <v>39</v>
      </c>
      <c r="DZ9" s="122" t="s">
        <v>39</v>
      </c>
      <c r="EA9" s="117" t="s">
        <v>39</v>
      </c>
      <c r="EB9" s="122" t="s">
        <v>39</v>
      </c>
      <c r="EC9" s="122" t="s">
        <v>39</v>
      </c>
      <c r="ED9" s="122" t="s">
        <v>39</v>
      </c>
      <c r="EE9" s="122" t="s">
        <v>39</v>
      </c>
      <c r="EF9" s="117" t="s">
        <v>39</v>
      </c>
      <c r="EG9" s="122" t="s">
        <v>39</v>
      </c>
      <c r="EH9" s="122" t="s">
        <v>39</v>
      </c>
      <c r="EI9" s="122" t="s">
        <v>38</v>
      </c>
      <c r="EJ9" s="122" t="s">
        <v>38</v>
      </c>
      <c r="EK9" s="122" t="s">
        <v>39</v>
      </c>
      <c r="EL9" s="122" t="s">
        <v>39</v>
      </c>
      <c r="EM9" s="53">
        <v>1</v>
      </c>
      <c r="EN9" s="26" t="str">
        <f t="shared" ref="EN9:EN40" si="26">IF(BK9="NO CUMPLE","NO CUMPLE",IF(CL9="NO CUMPLE","NO CUMPLE",IF(DM9="NO CUMPLE","NO CUMPLE",IF(DM9="CUMPLE","CUMPLE"))))</f>
        <v>NO CUMPLE</v>
      </c>
      <c r="EO9" s="26" t="str">
        <f t="shared" ref="EO9:EO40" si="27">IF(BL9="NO CUMPLE","NO CUMPLE",IF(CM9="NO CUMPLE","NO CUMPLE",IF(DN9="NO CUMPLE","NO CUMPLE",IF(DN9="CUMPLE","CUMPLE"))))</f>
        <v>NO CUMPLE</v>
      </c>
      <c r="EP9" s="26" t="str">
        <f t="shared" ref="EP9:EP40" si="28">IF(BM9="NO CUMPLE","NO CUMPLE",IF(CN9="NO CUMPLE","NO CUMPLE",IF(DO9="NO CUMPLE","NO CUMPLE",IF(DO9="CUMPLE","CUMPLE"))))</f>
        <v>NO CUMPLE</v>
      </c>
      <c r="EQ9" s="26" t="str">
        <f t="shared" ref="EQ9:EQ40" si="29">IF(BN9="NO CUMPLE","NO CUMPLE",IF(CO9="NO CUMPLE","NO CUMPLE",IF(DP9="NO CUMPLE","NO CUMPLE",IF(DP9="CUMPLE","CUMPLE"))))</f>
        <v>NO CUMPLE</v>
      </c>
      <c r="ER9" s="26" t="str">
        <f t="shared" ref="ER9:ER40" si="30">IF(BO9="NO CUMPLE","NO CUMPLE",IF(CP9="NO CUMPLE","NO CUMPLE",IF(DQ9="NO CUMPLE","NO CUMPLE",IF(DQ9="CUMPLE","CUMPLE"))))</f>
        <v>NO CUMPLE</v>
      </c>
      <c r="ES9" s="26" t="str">
        <f t="shared" ref="ES9:ES40" si="31">IF(BP9="NO CUMPLE","NO CUMPLE",IF(CQ9="NO CUMPLE","NO CUMPLE",IF(DR9="NO CUMPLE","NO CUMPLE",IF(DR9="CUMPLE","CUMPLE"))))</f>
        <v>NO CUMPLE</v>
      </c>
      <c r="ET9" s="26" t="str">
        <f t="shared" ref="ET9:ET40" si="32">IF(BQ9="NO CUMPLE","NO CUMPLE",IF(CR9="NO CUMPLE","NO CUMPLE",IF(DS9="NO CUMPLE","NO CUMPLE",IF(DS9="CUMPLE","CUMPLE"))))</f>
        <v>NO CUMPLE</v>
      </c>
      <c r="EU9" s="26" t="str">
        <f t="shared" ref="EU9:EU40" si="33">IF(BR9="NO CUMPLE","NO CUMPLE",IF(CS9="NO CUMPLE","NO CUMPLE",IF(DT9="NO CUMPLE","NO CUMPLE",IF(DT9="CUMPLE","CUMPLE"))))</f>
        <v>NO CUMPLE</v>
      </c>
      <c r="EV9" s="26" t="str">
        <f t="shared" ref="EV9:EV40" si="34">IF(BS9="NO CUMPLE","NO CUMPLE",IF(CT9="NO CUMPLE","NO CUMPLE",IF(DU9="NO CUMPLE","NO CUMPLE",IF(DU9="CUMPLE","CUMPLE"))))</f>
        <v>NO CUMPLE</v>
      </c>
      <c r="EW9" s="26" t="str">
        <f t="shared" ref="EW9:EW40" si="35">IF(BT9="NO CUMPLE","NO CUMPLE",IF(CU9="NO CUMPLE","NO CUMPLE",IF(DV9="NO CUMPLE","NO CUMPLE",IF(DV9="CUMPLE","CUMPLE"))))</f>
        <v>NO CUMPLE</v>
      </c>
      <c r="EX9" s="26" t="str">
        <f t="shared" ref="EX9:EX40" si="36">IF(BU9="NO CUMPLE","NO CUMPLE",IF(CV9="NO CUMPLE","NO CUMPLE",IF(DW9="NO CUMPLE","NO CUMPLE",IF(DW9="CUMPLE","CUMPLE"))))</f>
        <v>NO CUMPLE</v>
      </c>
      <c r="EY9" s="26" t="str">
        <f t="shared" ref="EY9:EY40" si="37">IF(BV9="NO CUMPLE","NO CUMPLE",IF(CW9="NO CUMPLE","NO CUMPLE",IF(DX9="NO CUMPLE","NO CUMPLE",IF(DX9="CUMPLE","CUMPLE"))))</f>
        <v>NO CUMPLE</v>
      </c>
      <c r="EZ9" s="26" t="str">
        <f t="shared" ref="EZ9:EZ40" si="38">IF(BW9="NO CUMPLE","NO CUMPLE",IF(CX9="NO CUMPLE","NO CUMPLE",IF(DY9="NO CUMPLE","NO CUMPLE",IF(DY9="CUMPLE","CUMPLE"))))</f>
        <v>NO CUMPLE</v>
      </c>
      <c r="FA9" s="26" t="str">
        <f t="shared" ref="FA9:FA40" si="39">IF(BX9="NO CUMPLE","NO CUMPLE",IF(CY9="NO CUMPLE","NO CUMPLE",IF(DZ9="NO CUMPLE","NO CUMPLE",IF(DZ9="CUMPLE","CUMPLE"))))</f>
        <v>NO CUMPLE</v>
      </c>
      <c r="FB9" s="26" t="str">
        <f t="shared" ref="FB9:FB40" si="40">IF(BY9="NO CUMPLE","NO CUMPLE",IF(CZ9="NO CUMPLE","NO CUMPLE",IF(EA9="NO CUMPLE","NO CUMPLE",IF(EA9="CUMPLE","CUMPLE"))))</f>
        <v>CUMPLE</v>
      </c>
      <c r="FC9" s="26" t="str">
        <f t="shared" ref="FC9:FC40" si="41">IF(BZ9="NO CUMPLE","NO CUMPLE",IF(DA9="NO CUMPLE","NO CUMPLE",IF(EB9="NO CUMPLE","NO CUMPLE",IF(EB9="CUMPLE","CUMPLE"))))</f>
        <v>NO CUMPLE</v>
      </c>
      <c r="FD9" s="26" t="str">
        <f t="shared" ref="FD9:FD40" si="42">IF(CA9="NO CUMPLE","NO CUMPLE",IF(DB9="NO CUMPLE","NO CUMPLE",IF(EC9="NO CUMPLE","NO CUMPLE",IF(EC9="CUMPLE","CUMPLE"))))</f>
        <v>NO CUMPLE</v>
      </c>
      <c r="FE9" s="26" t="str">
        <f t="shared" ref="FE9:FE40" si="43">IF(CB9="NO CUMPLE","NO CUMPLE",IF(DC9="NO CUMPLE","NO CUMPLE",IF(ED9="NO CUMPLE","NO CUMPLE",IF(ED9="CUMPLE","CUMPLE"))))</f>
        <v>NO CUMPLE</v>
      </c>
      <c r="FF9" s="26" t="str">
        <f t="shared" ref="FF9:FF40" si="44">IF(CC9="NO CUMPLE","NO CUMPLE",IF(DD9="NO CUMPLE","NO CUMPLE",IF(EE9="NO CUMPLE","NO CUMPLE",IF(EE9="CUMPLE","CUMPLE"))))</f>
        <v>NO CUMPLE</v>
      </c>
      <c r="FG9" s="26" t="str">
        <f t="shared" ref="FG9:FG40" si="45">IF(CD9="NO CUMPLE","NO CUMPLE",IF(DE9="NO CUMPLE","NO CUMPLE",IF(EF9="NO CUMPLE","NO CUMPLE",IF(EF9="CUMPLE","CUMPLE"))))</f>
        <v>NO CUMPLE</v>
      </c>
      <c r="FH9" s="26" t="str">
        <f t="shared" ref="FH9:FH40" si="46">IF(CE9="NO CUMPLE","NO CUMPLE",IF(DF9="NO CUMPLE","NO CUMPLE",IF(EG9="NO CUMPLE","NO CUMPLE",IF(EG9="CUMPLE","CUMPLE"))))</f>
        <v>NO CUMPLE</v>
      </c>
      <c r="FI9" s="26" t="str">
        <f t="shared" ref="FI9:FI40" si="47">IF(CF9="NO CUMPLE","NO CUMPLE",IF(DG9="NO CUMPLE","NO CUMPLE",IF(EH9="NO CUMPLE","NO CUMPLE",IF(EH9="CUMPLE","CUMPLE"))))</f>
        <v>NO CUMPLE</v>
      </c>
      <c r="FJ9" s="26" t="str">
        <f t="shared" ref="FJ9:FJ40" si="48">IF(CG9="NO CUMPLE","NO CUMPLE",IF(DH9="NO CUMPLE","NO CUMPLE",IF(EI9="NO CUMPLE","NO CUMPLE",IF(EI9="CUMPLE","CUMPLE"))))</f>
        <v>NO CUMPLE</v>
      </c>
      <c r="FK9" s="26" t="str">
        <f t="shared" ref="FK9:FK40" si="49">IF(CH9="NO CUMPLE","NO CUMPLE",IF(DI9="NO CUMPLE","NO CUMPLE",IF(EJ9="NO CUMPLE","NO CUMPLE",IF(EJ9="CUMPLE","CUMPLE"))))</f>
        <v>NO CUMPLE</v>
      </c>
      <c r="FL9" s="26" t="str">
        <f t="shared" ref="FL9:FL40" si="50">IF(CI9="NO CUMPLE","NO CUMPLE",IF(DJ9="NO CUMPLE","NO CUMPLE",IF(EK9="NO CUMPLE","NO CUMPLE",IF(EK9="CUMPLE","CUMPLE"))))</f>
        <v>NO CUMPLE</v>
      </c>
      <c r="FM9" s="26" t="str">
        <f t="shared" ref="FM9:FM40" si="51">IF(CJ9="NO CUMPLE","NO CUMPLE",IF(DK9="NO CUMPLE","NO CUMPLE",IF(EL9="NO CUMPLE","NO CUMPLE",IF(EL9="CUMPLE","CUMPLE"))))</f>
        <v>NO CUMPLE</v>
      </c>
      <c r="FN9" s="53">
        <v>1</v>
      </c>
      <c r="FO9" s="116" t="s">
        <v>37</v>
      </c>
      <c r="FP9" s="116" t="s">
        <v>37</v>
      </c>
      <c r="FQ9" s="116" t="s">
        <v>37</v>
      </c>
      <c r="FR9" s="116" t="s">
        <v>37</v>
      </c>
      <c r="FS9" s="116" t="s">
        <v>37</v>
      </c>
      <c r="FT9" s="116" t="s">
        <v>37</v>
      </c>
      <c r="FU9" s="116" t="s">
        <v>37</v>
      </c>
      <c r="FV9" s="116" t="s">
        <v>37</v>
      </c>
      <c r="FW9" s="116" t="s">
        <v>37</v>
      </c>
      <c r="FX9" s="116" t="s">
        <v>37</v>
      </c>
      <c r="FY9" s="116" t="s">
        <v>37</v>
      </c>
      <c r="FZ9" s="116" t="s">
        <v>37</v>
      </c>
      <c r="GA9" s="116" t="s">
        <v>37</v>
      </c>
      <c r="GB9" s="116" t="s">
        <v>37</v>
      </c>
      <c r="GC9" s="120" t="s">
        <v>39</v>
      </c>
      <c r="GD9" s="116" t="s">
        <v>37</v>
      </c>
      <c r="GE9" s="116" t="s">
        <v>37</v>
      </c>
      <c r="GF9" s="116" t="s">
        <v>37</v>
      </c>
      <c r="GG9" s="116" t="s">
        <v>37</v>
      </c>
      <c r="GH9" s="124" t="s">
        <v>39</v>
      </c>
      <c r="GI9" s="116" t="s">
        <v>37</v>
      </c>
      <c r="GJ9" s="116" t="s">
        <v>37</v>
      </c>
      <c r="GK9" s="116" t="s">
        <v>37</v>
      </c>
      <c r="GL9" s="116" t="s">
        <v>37</v>
      </c>
      <c r="GM9" s="116" t="s">
        <v>37</v>
      </c>
      <c r="GN9" s="116" t="s">
        <v>37</v>
      </c>
      <c r="GO9" s="53">
        <v>1</v>
      </c>
      <c r="GP9" s="116" t="s">
        <v>37</v>
      </c>
      <c r="GQ9" s="116" t="s">
        <v>37</v>
      </c>
      <c r="GR9" s="116" t="s">
        <v>37</v>
      </c>
      <c r="GS9" s="116" t="s">
        <v>37</v>
      </c>
      <c r="GT9" s="116" t="s">
        <v>37</v>
      </c>
      <c r="GU9" s="116" t="s">
        <v>37</v>
      </c>
      <c r="GV9" s="116" t="s">
        <v>37</v>
      </c>
      <c r="GW9" s="116" t="s">
        <v>37</v>
      </c>
      <c r="GX9" s="116" t="s">
        <v>37</v>
      </c>
      <c r="GY9" s="116" t="s">
        <v>37</v>
      </c>
      <c r="GZ9" s="116" t="s">
        <v>37</v>
      </c>
      <c r="HA9" s="116" t="s">
        <v>37</v>
      </c>
      <c r="HB9" s="116" t="s">
        <v>37</v>
      </c>
      <c r="HC9" s="116" t="s">
        <v>37</v>
      </c>
      <c r="HD9" s="131" t="s">
        <v>39</v>
      </c>
      <c r="HE9" s="116" t="s">
        <v>37</v>
      </c>
      <c r="HF9" s="116" t="s">
        <v>37</v>
      </c>
      <c r="HG9" s="116" t="s">
        <v>37</v>
      </c>
      <c r="HH9" s="116" t="s">
        <v>37</v>
      </c>
      <c r="HI9" s="131" t="s">
        <v>39</v>
      </c>
      <c r="HJ9" s="116" t="s">
        <v>37</v>
      </c>
      <c r="HK9" s="116" t="s">
        <v>37</v>
      </c>
      <c r="HL9" s="116" t="s">
        <v>37</v>
      </c>
      <c r="HM9" s="116" t="s">
        <v>37</v>
      </c>
      <c r="HN9" s="116" t="s">
        <v>37</v>
      </c>
      <c r="HO9" s="116" t="s">
        <v>37</v>
      </c>
      <c r="HP9" s="53">
        <v>1</v>
      </c>
      <c r="HQ9" s="25" t="str">
        <f t="shared" ref="HQ9:HQ40" si="52">IF(EN9="NO CUMPLE","",IF(FO9="NO CUMPLE","",IF(GP9="NO CUMPLE","",IF(FO9="NC","",IF(GP9="CUMPLE",I9)))))</f>
        <v/>
      </c>
      <c r="HR9" s="25" t="str">
        <f t="shared" ref="HR9:HR40" si="53">IF(EO9="NO CUMPLE","",IF(FP9="NO CUMPLE","",IF(GQ9="NO CUMPLE","",IF(FP9="NC","",IF(GQ9="CUMPLE",J9)))))</f>
        <v/>
      </c>
      <c r="HS9" s="25" t="str">
        <f t="shared" ref="HS9:HS40" si="54">IF(EP9="NO CUMPLE","",IF(FQ9="NO CUMPLE","",IF(GR9="NO CUMPLE","",IF(FQ9="NC","",IF(GR9="CUMPLE",K9)))))</f>
        <v/>
      </c>
      <c r="HT9" s="25" t="str">
        <f t="shared" ref="HT9:HT40" si="55">IF(EQ9="NO CUMPLE","",IF(FR9="NO CUMPLE","",IF(GS9="NO CUMPLE","",IF(FR9="NC","",IF(GS9="CUMPLE",L9)))))</f>
        <v/>
      </c>
      <c r="HU9" s="25" t="str">
        <f t="shared" ref="HU9:HU40" si="56">IF(ER9="NO CUMPLE","",IF(FS9="NO CUMPLE","",IF(GT9="NO CUMPLE","",IF(FS9="NC","",IF(GT9="CUMPLE",M9)))))</f>
        <v/>
      </c>
      <c r="HV9" s="25" t="str">
        <f t="shared" ref="HV9:HV40" si="57">IF(ES9="NO CUMPLE","",IF(FT9="NO CUMPLE","",IF(GU9="NO CUMPLE","",IF(FT9="NC","",IF(GU9="CUMPLE",N9)))))</f>
        <v/>
      </c>
      <c r="HW9" s="25" t="str">
        <f t="shared" ref="HW9:HW40" si="58">IF(ET9="NO CUMPLE","",IF(FU9="NO CUMPLE","",IF(GV9="NO CUMPLE","",IF(FU9="NC","",IF(GV9="CUMPLE",O9)))))</f>
        <v/>
      </c>
      <c r="HX9" s="25" t="str">
        <f t="shared" ref="HX9:HX40" si="59">IF(EU9="NO CUMPLE","",IF(FV9="NO CUMPLE","",IF(GW9="NO CUMPLE","",IF(FV9="NC","",IF(GW9="CUMPLE",P9)))))</f>
        <v/>
      </c>
      <c r="HY9" s="25" t="str">
        <f t="shared" ref="HY9:HY40" si="60">IF(EV9="NO CUMPLE","",IF(FW9="NO CUMPLE","",IF(GX9="NO CUMPLE","",IF(FW9="NC","",IF(GX9="CUMPLE",Q9)))))</f>
        <v/>
      </c>
      <c r="HZ9" s="25" t="str">
        <f t="shared" ref="HZ9:HZ40" si="61">IF(EW9="NO CUMPLE","",IF(FX9="NO CUMPLE","",IF(GY9="NO CUMPLE","",IF(FX9="NC","",IF(GY9="CUMPLE",R9)))))</f>
        <v/>
      </c>
      <c r="IA9" s="25" t="str">
        <f t="shared" ref="IA9:IA40" si="62">IF(EX9="NO CUMPLE","",IF(FY9="NO CUMPLE","",IF(GZ9="NO CUMPLE","",IF(FY9="NC","",IF(GZ9="CUMPLE",S9)))))</f>
        <v/>
      </c>
      <c r="IB9" s="25" t="str">
        <f t="shared" ref="IB9:IB40" si="63">IF(EY9="NO CUMPLE","",IF(FZ9="NO CUMPLE","",IF(HA9="NO CUMPLE","",IF(FZ9="NC","",IF(HA9="CUMPLE",T9)))))</f>
        <v/>
      </c>
      <c r="IC9" s="25" t="str">
        <f t="shared" ref="IC9:IC40" si="64">IF(EZ9="NO CUMPLE","",IF(GA9="NO CUMPLE","",IF(HB9="NO CUMPLE","",IF(GA9="NC","",IF(HB9="CUMPLE",U9)))))</f>
        <v/>
      </c>
      <c r="ID9" s="25" t="str">
        <f t="shared" ref="ID9:ID40" si="65">IF(FA9="NO CUMPLE","",IF(GB9="NO CUMPLE","",IF(HC9="NO CUMPLE","",IF(GB9="NC","",IF(HC9="CUMPLE",V9)))))</f>
        <v/>
      </c>
      <c r="IE9" s="25">
        <f t="shared" ref="IE9:IE40" si="66">IF(FB9="NO CUMPLE","",IF(GC9="NO CUMPLE","",IF(HD9="NO CUMPLE","",IF(GC9="NC","",IF(HD9="CUMPLE",W9)))))</f>
        <v>44242795.799999997</v>
      </c>
      <c r="IF9" s="25" t="str">
        <f t="shared" ref="IF9:IF40" si="67">IF(FC9="NO CUMPLE","",IF(GD9="NO CUMPLE","",IF(HE9="NO CUMPLE","",IF(GD9="NC","",IF(HE9="CUMPLE",X9)))))</f>
        <v/>
      </c>
      <c r="IG9" s="25" t="str">
        <f t="shared" ref="IG9:IG40" si="68">IF(FD9="NO CUMPLE","",IF(GE9="NO CUMPLE","",IF(HF9="NO CUMPLE","",IF(GE9="NC","",IF(HF9="CUMPLE",Y9)))))</f>
        <v/>
      </c>
      <c r="IH9" s="25" t="str">
        <f t="shared" ref="IH9:IH40" si="69">IF(FE9="NO CUMPLE","",IF(GF9="NO CUMPLE","",IF(HG9="NO CUMPLE","",IF(GF9="NC","",IF(HG9="CUMPLE",Z9)))))</f>
        <v/>
      </c>
      <c r="II9" s="25" t="str">
        <f t="shared" ref="II9:II40" si="70">IF(FF9="NO CUMPLE","",IF(GG9="NO CUMPLE","",IF(HH9="NO CUMPLE","",IF(GG9="NC","",IF(HH9="CUMPLE",AA9)))))</f>
        <v/>
      </c>
      <c r="IJ9" s="25" t="str">
        <f t="shared" ref="IJ9:IJ40" si="71">IF(FG9="NO CUMPLE","",IF(GH9="NO CUMPLE","",IF(HI9="NO CUMPLE","",IF(GH9="NC","",IF(HI9="CUMPLE",AB9)))))</f>
        <v/>
      </c>
      <c r="IK9" s="25" t="str">
        <f t="shared" ref="IK9:IK40" si="72">IF(FH9="NO CUMPLE","",IF(GI9="NO CUMPLE","",IF(HJ9="NO CUMPLE","",IF(GI9="NC","",IF(HJ9="CUMPLE",AC9)))))</f>
        <v/>
      </c>
      <c r="IL9" s="25" t="str">
        <f t="shared" ref="IL9:IL40" si="73">IF(FI9="NO CUMPLE","",IF(GJ9="NO CUMPLE","",IF(HK9="NO CUMPLE","",IF(GJ9="NC","",IF(HK9="CUMPLE",AD9)))))</f>
        <v/>
      </c>
      <c r="IM9" s="25" t="str">
        <f t="shared" ref="IM9:IM40" si="74">IF(FJ9="NO CUMPLE","",IF(GK9="NO CUMPLE","",IF(HL9="NO CUMPLE","",IF(GK9="NC","",IF(HL9="CUMPLE",AE9)))))</f>
        <v/>
      </c>
      <c r="IN9" s="25" t="str">
        <f t="shared" ref="IN9:IN40" si="75">IF(FK9="NO CUMPLE","",IF(GL9="NO CUMPLE","",IF(HM9="NO CUMPLE","",IF(GL9="NC","",IF(HM9="CUMPLE",AF9)))))</f>
        <v/>
      </c>
      <c r="IO9" s="25" t="str">
        <f t="shared" ref="IO9:IO40" si="76">IF(FL9="NO CUMPLE","",IF(GM9="NO CUMPLE","",IF(HN9="NO CUMPLE","",IF(GM9="NC","",IF(HN9="CUMPLE",AG9)))))</f>
        <v/>
      </c>
      <c r="IP9" s="25" t="str">
        <f t="shared" ref="IP9:IP40" si="77">IF(FM9="NO CUMPLE","",IF(GN9="NO CUMPLE","",IF(HO9="NO CUMPLE","",IF(GN9="NC","",IF(HO9="CUMPLE",AH9)))))</f>
        <v/>
      </c>
      <c r="IQ9" s="25">
        <v>50275926.026666716</v>
      </c>
      <c r="IR9" s="25">
        <v>50275926.026666716</v>
      </c>
      <c r="IS9" s="27">
        <f t="shared" ref="IS9:IS40" si="78">COUNT(HQ9:IP9)</f>
        <v>1</v>
      </c>
      <c r="IT9" s="27">
        <f>IF(IS9=0,"",ROUNDUP(IS9/3,0))</f>
        <v>1</v>
      </c>
      <c r="IU9" s="27">
        <f t="array" ref="IU9">IF(IT9=0,"",PRODUCT(IF(ISNUMBER(HQ9:IP9),HQ9:IP9,1)))</f>
        <v>44242795.799999997</v>
      </c>
      <c r="IV9" s="27">
        <f>IF(IS9=0,"",IU9*(G9^IT9))</f>
        <v>2224347528853720.8</v>
      </c>
      <c r="IW9" s="28">
        <f>IF(IS9=0,"",IV9^(1/(IS9+IT9)))</f>
        <v>47162988.972855829</v>
      </c>
      <c r="IX9" s="29">
        <f>IFERROR(IW9*0.15/40,"")</f>
        <v>176861.20864820934</v>
      </c>
      <c r="IY9" s="53">
        <v>1</v>
      </c>
      <c r="IZ9" s="30" t="str">
        <f t="shared" ref="IZ9:IZ40" si="79">IF(HQ9="","",(HQ9*100)/$IX9)</f>
        <v/>
      </c>
      <c r="JA9" s="30" t="str">
        <f t="shared" ref="JA9:JA40" si="80">IF(HR9="","",(HR9*100)/$IX9)</f>
        <v/>
      </c>
      <c r="JB9" s="30" t="str">
        <f t="shared" ref="JB9:JB40" si="81">IF(HS9="","",(HS9*100)/$IX9)</f>
        <v/>
      </c>
      <c r="JC9" s="30" t="str">
        <f t="shared" ref="JC9:JC40" si="82">IF(HT9="","",(HT9*100)/$IX9)</f>
        <v/>
      </c>
      <c r="JD9" s="30" t="str">
        <f t="shared" ref="JD9:JD40" si="83">IF(HU9="","",(HU9*100)/$IX9)</f>
        <v/>
      </c>
      <c r="JE9" s="30" t="str">
        <f t="shared" ref="JE9:JE40" si="84">IF(HV9="","",(HV9*100)/$IX9)</f>
        <v/>
      </c>
      <c r="JF9" s="30" t="str">
        <f t="shared" ref="JF9:JF40" si="85">IF(HW9="","",(HW9*100)/$IX9)</f>
        <v/>
      </c>
      <c r="JG9" s="30" t="str">
        <f t="shared" ref="JG9:JG40" si="86">IF(HX9="","",(HX9*100)/$IX9)</f>
        <v/>
      </c>
      <c r="JH9" s="30" t="str">
        <f t="shared" ref="JH9:JH40" si="87">IF(HY9="","",(HY9*100)/$IX9)</f>
        <v/>
      </c>
      <c r="JI9" s="30" t="str">
        <f t="shared" ref="JI9:JI40" si="88">IF(HZ9="","",(HZ9*100)/$IX9)</f>
        <v/>
      </c>
      <c r="JJ9" s="30" t="str">
        <f t="shared" ref="JJ9:JJ40" si="89">IF(IA9="","",(IA9*100)/$IX9)</f>
        <v/>
      </c>
      <c r="JK9" s="30" t="str">
        <f t="shared" ref="JK9:JK40" si="90">IF(IB9="","",(IB9*100)/$IX9)</f>
        <v/>
      </c>
      <c r="JL9" s="30" t="str">
        <f t="shared" ref="JL9:JL40" si="91">IF(IC9="","",(IC9*100)/$IX9)</f>
        <v/>
      </c>
      <c r="JM9" s="30" t="str">
        <f t="shared" ref="JM9:JM40" si="92">IF(ID9="","",(ID9*100)/$IX9)</f>
        <v/>
      </c>
      <c r="JN9" s="30">
        <f t="shared" ref="JN9:JN40" si="93">IF(IE9="","",(IE9*100)/$IX9)</f>
        <v>25015.545318364497</v>
      </c>
      <c r="JO9" s="30" t="str">
        <f t="shared" ref="JO9:JO40" si="94">IF(IF9="","",(IF9*100)/$IX9)</f>
        <v/>
      </c>
      <c r="JP9" s="30" t="str">
        <f t="shared" ref="JP9:JP40" si="95">IF(IG9="","",(IG9*100)/$IX9)</f>
        <v/>
      </c>
      <c r="JQ9" s="30" t="str">
        <f t="shared" ref="JQ9:JQ40" si="96">IF(IH9="","",(IH9*100)/$IX9)</f>
        <v/>
      </c>
      <c r="JR9" s="30" t="str">
        <f t="shared" ref="JR9:JR40" si="97">IF(II9="","",(II9*100)/$IX9)</f>
        <v/>
      </c>
      <c r="JS9" s="30" t="str">
        <f t="shared" ref="JS9:JS40" si="98">IF(IJ9="","",(IJ9*100)/$IX9)</f>
        <v/>
      </c>
      <c r="JT9" s="30" t="str">
        <f t="shared" ref="JT9:JT40" si="99">IF(IK9="","",(IK9*100)/$IX9)</f>
        <v/>
      </c>
      <c r="JU9" s="30" t="str">
        <f t="shared" ref="JU9:JU40" si="100">IF(IL9="","",(IL9*100)/$IX9)</f>
        <v/>
      </c>
      <c r="JV9" s="30" t="str">
        <f t="shared" ref="JV9:JV40" si="101">IF(IM9="","",(IM9*100)/$IX9)</f>
        <v/>
      </c>
      <c r="JW9" s="30" t="str">
        <f t="shared" ref="JW9:JW40" si="102">IF(IN9="","",(IN9*100)/$IX9)</f>
        <v/>
      </c>
      <c r="JX9" s="30" t="str">
        <f t="shared" ref="JX9:JX40" si="103">IF(IO9="","",(IO9*100)/$IX9)</f>
        <v/>
      </c>
      <c r="JY9" s="30" t="str">
        <f t="shared" ref="JY9:JY40" si="104">IF(IP9="","",(IP9*100)/$IX9)</f>
        <v/>
      </c>
      <c r="JZ9" s="53">
        <v>1</v>
      </c>
      <c r="KA9" s="31" t="str">
        <f t="shared" ref="KA9:KA40" si="105">IF(IZ9="","",ABS(HQ9-$IW9))</f>
        <v/>
      </c>
      <c r="KB9" s="31" t="str">
        <f t="shared" ref="KB9:KB40" si="106">IF(JA9="","",ABS(HR9-$IW9))</f>
        <v/>
      </c>
      <c r="KC9" s="31" t="str">
        <f t="shared" ref="KC9:KC40" si="107">IF(JB9="","",ABS(HS9-$IW9))</f>
        <v/>
      </c>
      <c r="KD9" s="31" t="str">
        <f t="shared" ref="KD9:KD40" si="108">IF(JC9="","",ABS(HT9-$IW9))</f>
        <v/>
      </c>
      <c r="KE9" s="31" t="str">
        <f t="shared" ref="KE9:KE40" si="109">IF(JD9="","",ABS(HU9-$IW9))</f>
        <v/>
      </c>
      <c r="KF9" s="31" t="str">
        <f t="shared" ref="KF9:KF40" si="110">IF(JE9="","",ABS(HV9-$IW9))</f>
        <v/>
      </c>
      <c r="KG9" s="31" t="str">
        <f t="shared" ref="KG9:KG40" si="111">IF(JF9="","",ABS(HW9-$IW9))</f>
        <v/>
      </c>
      <c r="KH9" s="31" t="str">
        <f t="shared" ref="KH9:KH40" si="112">IF(JG9="","",ABS(HX9-$IW9))</f>
        <v/>
      </c>
      <c r="KI9" s="31" t="str">
        <f t="shared" ref="KI9:KI40" si="113">IF(JH9="","",ABS(HY9-$IW9))</f>
        <v/>
      </c>
      <c r="KJ9" s="31" t="str">
        <f t="shared" ref="KJ9:KJ40" si="114">IF(JI9="","",ABS(HZ9-$IW9))</f>
        <v/>
      </c>
      <c r="KK9" s="31" t="str">
        <f t="shared" ref="KK9:KK40" si="115">IF(JJ9="","",ABS(IA9-$IW9))</f>
        <v/>
      </c>
      <c r="KL9" s="31" t="str">
        <f t="shared" ref="KL9:KL40" si="116">IF(JK9="","",ABS(IB9-$IW9))</f>
        <v/>
      </c>
      <c r="KM9" s="31" t="str">
        <f t="shared" ref="KM9:KM40" si="117">IF(JL9="","",ABS(IC9-$IW9))</f>
        <v/>
      </c>
      <c r="KN9" s="31" t="str">
        <f t="shared" ref="KN9:KN40" si="118">IF(JM9="","",ABS(ID9-$IW9))</f>
        <v/>
      </c>
      <c r="KO9" s="31">
        <f t="shared" ref="KO9:KO40" si="119">IF(JN9="","",ABS(IE9-$IW9))</f>
        <v>2920193.1728558317</v>
      </c>
      <c r="KP9" s="31" t="str">
        <f t="shared" ref="KP9:KP40" si="120">IF(JO9="","",ABS(IF9-$IW9))</f>
        <v/>
      </c>
      <c r="KQ9" s="31" t="str">
        <f t="shared" ref="KQ9:KQ40" si="121">IF(JP9="","",ABS(IG9-$IW9))</f>
        <v/>
      </c>
      <c r="KR9" s="31" t="str">
        <f t="shared" ref="KR9:KR40" si="122">IF(JQ9="","",ABS(IH9-$IW9))</f>
        <v/>
      </c>
      <c r="KS9" s="31" t="str">
        <f t="shared" ref="KS9:KS40" si="123">IF(JR9="","",ABS(II9-$IW9))</f>
        <v/>
      </c>
      <c r="KT9" s="31" t="str">
        <f t="shared" ref="KT9:KT40" si="124">IF(JS9="","",ABS(IJ9-$IW9))</f>
        <v/>
      </c>
      <c r="KU9" s="31" t="str">
        <f t="shared" ref="KU9:KU40" si="125">IF(JT9="","",ABS(IK9-$IW9))</f>
        <v/>
      </c>
      <c r="KV9" s="31" t="str">
        <f t="shared" ref="KV9:KV40" si="126">IF(JU9="","",ABS(IL9-$IW9))</f>
        <v/>
      </c>
      <c r="KW9" s="31" t="str">
        <f t="shared" ref="KW9:KW40" si="127">IF(JV9="","",ABS(IM9-$IW9))</f>
        <v/>
      </c>
      <c r="KX9" s="31" t="str">
        <f t="shared" ref="KX9:KX40" si="128">IF(JW9="","",ABS(IN9-$IW9))</f>
        <v/>
      </c>
      <c r="KY9" s="31" t="str">
        <f t="shared" ref="KY9:KY40" si="129">IF(JX9="","",ABS(IO9-$IW9))</f>
        <v/>
      </c>
      <c r="KZ9" s="31" t="str">
        <f t="shared" ref="KZ9:KZ40" si="130">IF(JY9="","",ABS(IP9-$IW9))</f>
        <v/>
      </c>
      <c r="LA9" s="53">
        <v>1</v>
      </c>
      <c r="LB9" s="32" t="str">
        <f t="shared" ref="LB9:LB40" si="131">IF(KA9="","",IF(KA9=$IX9,100,((KA9*100)/$IX9)))</f>
        <v/>
      </c>
      <c r="LC9" s="32" t="str">
        <f t="shared" ref="LC9:LC40" si="132">IF(KB9="","",IF(KB9=$IX9,100,((KB9*100)/$IX9)))</f>
        <v/>
      </c>
      <c r="LD9" s="32" t="str">
        <f t="shared" ref="LD9:LD40" si="133">IF(KC9="","",IF(KC9=$IX9,100,((KC9*100)/$IX9)))</f>
        <v/>
      </c>
      <c r="LE9" s="32" t="str">
        <f t="shared" ref="LE9:LE40" si="134">IF(KD9="","",IF(KD9=$IX9,100,((KD9*100)/$IX9)))</f>
        <v/>
      </c>
      <c r="LF9" s="32" t="str">
        <f t="shared" ref="LF9:LF40" si="135">IF(KE9="","",IF(KE9=$IX9,100,((KE9*100)/$IX9)))</f>
        <v/>
      </c>
      <c r="LG9" s="32" t="str">
        <f t="shared" ref="LG9:LG40" si="136">IF(KF9="","",IF(KF9=$IX9,100,((KF9*100)/$IX9)))</f>
        <v/>
      </c>
      <c r="LH9" s="32" t="str">
        <f t="shared" ref="LH9:LH40" si="137">IF(KG9="","",IF(KG9=$IX9,100,((KG9*100)/$IX9)))</f>
        <v/>
      </c>
      <c r="LI9" s="32" t="str">
        <f t="shared" ref="LI9:LI40" si="138">IF(KH9="","",IF(KH9=$IX9,100,((KH9*100)/$IX9)))</f>
        <v/>
      </c>
      <c r="LJ9" s="32" t="str">
        <f t="shared" ref="LJ9:LJ40" si="139">IF(KI9="","",IF(KI9=$IX9,100,((KI9*100)/$IX9)))</f>
        <v/>
      </c>
      <c r="LK9" s="32" t="str">
        <f t="shared" ref="LK9:LK40" si="140">IF(KJ9="","",IF(KJ9=$IX9,100,((KJ9*100)/$IX9)))</f>
        <v/>
      </c>
      <c r="LL9" s="32" t="str">
        <f t="shared" ref="LL9:LL40" si="141">IF(KK9="","",IF(KK9=$IX9,100,((KK9*100)/$IX9)))</f>
        <v/>
      </c>
      <c r="LM9" s="32" t="str">
        <f t="shared" ref="LM9:LM40" si="142">IF(KL9="","",IF(KL9=$IX9,100,((KL9*100)/$IX9)))</f>
        <v/>
      </c>
      <c r="LN9" s="32" t="str">
        <f t="shared" ref="LN9:LN40" si="143">IF(KM9="","",IF(KM9=$IX9,100,((KM9*100)/$IX9)))</f>
        <v/>
      </c>
      <c r="LO9" s="32" t="str">
        <f t="shared" ref="LO9:LO40" si="144">IF(KN9="","",IF(KN9=$IX9,100,((KN9*100)/$IX9)))</f>
        <v/>
      </c>
      <c r="LP9" s="32">
        <f t="shared" ref="LP9:LP40" si="145">IF(KO9="","",IF(KO9=$IX9,100,((KO9*100)/$IX9)))</f>
        <v>1651.1213483021718</v>
      </c>
      <c r="LQ9" s="32" t="str">
        <f t="shared" ref="LQ9:LQ40" si="146">IF(KP9="","",IF(KP9=$IX9,100,((KP9*100)/$IX9)))</f>
        <v/>
      </c>
      <c r="LR9" s="32" t="str">
        <f t="shared" ref="LR9:LR40" si="147">IF(KQ9="","",IF(KQ9=$IX9,100,((KQ9*100)/$IX9)))</f>
        <v/>
      </c>
      <c r="LS9" s="32" t="str">
        <f t="shared" ref="LS9:LS40" si="148">IF(KR9="","",IF(KR9=$IX9,100,((KR9*100)/$IX9)))</f>
        <v/>
      </c>
      <c r="LT9" s="32" t="str">
        <f t="shared" ref="LT9:LT40" si="149">IF(KS9="","",IF(KS9=$IX9,100,((KS9*100)/$IX9)))</f>
        <v/>
      </c>
      <c r="LU9" s="32" t="str">
        <f t="shared" ref="LU9:LU40" si="150">IF(KT9="","",IF(KT9=$IX9,100,((KT9*100)/$IX9)))</f>
        <v/>
      </c>
      <c r="LV9" s="32" t="str">
        <f t="shared" ref="LV9:LV40" si="151">IF(KU9="","",IF(KU9=$IX9,100,((KU9*100)/$IX9)))</f>
        <v/>
      </c>
      <c r="LW9" s="32" t="str">
        <f t="shared" ref="LW9:LW40" si="152">IF(KV9="","",IF(KV9=$IX9,100,((KV9*100)/$IX9)))</f>
        <v/>
      </c>
      <c r="LX9" s="32" t="str">
        <f t="shared" ref="LX9:LX40" si="153">IF(KW9="","",IF(KW9=$IX9,100,((KW9*100)/$IX9)))</f>
        <v/>
      </c>
      <c r="LY9" s="32" t="str">
        <f t="shared" ref="LY9:LY40" si="154">IF(KX9="","",IF(KX9=$IX9,100,((KX9*100)/$IX9)))</f>
        <v/>
      </c>
      <c r="LZ9" s="32" t="str">
        <f t="shared" ref="LZ9:LZ40" si="155">IF(KY9="","",IF(KY9=$IX9,100,((KY9*100)/$IX9)))</f>
        <v/>
      </c>
      <c r="MA9" s="32" t="str">
        <f t="shared" ref="MA9:MA40" si="156">IF(KZ9="","",IF(KZ9=$IX9,100,((KZ9*100)/$IX9)))</f>
        <v/>
      </c>
      <c r="MB9" s="50">
        <f t="shared" ref="MB9:MB40" si="157">MIN(LB9:MA9)</f>
        <v>1651.1213483021718</v>
      </c>
      <c r="MC9" s="53">
        <v>1</v>
      </c>
      <c r="MD9" s="140" t="str">
        <f t="shared" ref="MD9:MD40" si="158">IF(HQ9="","",(1-ABS(($IW9-HQ9)/$IW9))*40)</f>
        <v/>
      </c>
      <c r="ME9" s="140" t="str">
        <f t="shared" ref="ME9:ME40" si="159">IF(HR9="","",(1-ABS(($IW9-HR9)/$IW9))*40)</f>
        <v/>
      </c>
      <c r="MF9" s="140" t="str">
        <f t="shared" ref="MF9:MF40" si="160">IF(HS9="","",(1-ABS(($IW9-HS9)/$IW9))*40)</f>
        <v/>
      </c>
      <c r="MG9" s="140" t="str">
        <f t="shared" ref="MG9:MG40" si="161">IF(HT9="","",(1-ABS(($IW9-HT9)/$IW9))*40)</f>
        <v/>
      </c>
      <c r="MH9" s="140" t="str">
        <f t="shared" ref="MH9:MH40" si="162">IF(HU9="","",(1-ABS(($IW9-HU9)/$IW9))*40)</f>
        <v/>
      </c>
      <c r="MI9" s="140" t="str">
        <f t="shared" ref="MI9:MI40" si="163">IF(HV9="","",(1-ABS(($IW9-HV9)/$IW9))*40)</f>
        <v/>
      </c>
      <c r="MJ9" s="140" t="str">
        <f t="shared" ref="MJ9:MJ40" si="164">IF(HW9="","",(1-ABS(($IW9-HW9)/$IW9))*40)</f>
        <v/>
      </c>
      <c r="MK9" s="140" t="str">
        <f t="shared" ref="MK9:MK40" si="165">IF(HX9="","",(1-ABS(($IW9-HX9)/$IW9))*40)</f>
        <v/>
      </c>
      <c r="ML9" s="140" t="str">
        <f t="shared" ref="ML9:ML40" si="166">IF(HY9="","",(1-ABS(($IW9-HY9)/$IW9))*40)</f>
        <v/>
      </c>
      <c r="MM9" s="140" t="str">
        <f t="shared" ref="MM9:MM40" si="167">IF(HZ9="","",(1-ABS(($IW9-HZ9)/$IW9))*40)</f>
        <v/>
      </c>
      <c r="MN9" s="140" t="str">
        <f t="shared" ref="MN9:MN40" si="168">IF(IA9="","",(1-ABS(($IW9-IA9)/$IW9))*40)</f>
        <v/>
      </c>
      <c r="MO9" s="140" t="str">
        <f t="shared" ref="MO9:MO40" si="169">IF(IB9="","",(1-ABS(($IW9-IB9)/$IW9))*40)</f>
        <v/>
      </c>
      <c r="MP9" s="140" t="str">
        <f t="shared" ref="MP9:MP40" si="170">IF(IC9="","",(1-ABS(($IW9-IC9)/$IW9))*40)</f>
        <v/>
      </c>
      <c r="MQ9" s="140" t="str">
        <f t="shared" ref="MQ9:MQ40" si="171">IF(ID9="","",(1-ABS(($IW9-ID9)/$IW9))*40)</f>
        <v/>
      </c>
      <c r="MR9" s="140">
        <f t="shared" ref="MR9:MR40" si="172">IF(IE9="","",(1-ABS(($IW9-IE9)/$IW9))*40)</f>
        <v>37.523317977546739</v>
      </c>
      <c r="MS9" s="140" t="str">
        <f t="shared" ref="MS9:MS40" si="173">IF(IF9="","",(1-ABS(($IW9-IF9)/$IW9))*40)</f>
        <v/>
      </c>
      <c r="MT9" s="140" t="str">
        <f t="shared" ref="MT9:MT40" si="174">IF(IG9="","",(1-ABS(($IW9-IG9)/$IW9))*40)</f>
        <v/>
      </c>
      <c r="MU9" s="140" t="str">
        <f t="shared" ref="MU9:MU40" si="175">IF(IH9="","",(1-ABS(($IW9-IH9)/$IW9))*40)</f>
        <v/>
      </c>
      <c r="MV9" s="140" t="str">
        <f t="shared" ref="MV9:MV40" si="176">IF(II9="","",(1-ABS(($IW9-II9)/$IW9))*40)</f>
        <v/>
      </c>
      <c r="MW9" s="140" t="str">
        <f t="shared" ref="MW9:MW40" si="177">IF(IJ9="","",(1-ABS(($IW9-IJ9)/$IW9))*40)</f>
        <v/>
      </c>
      <c r="MX9" s="140" t="str">
        <f t="shared" ref="MX9:MX40" si="178">IF(IK9="","",(1-ABS(($IW9-IK9)/$IW9))*40)</f>
        <v/>
      </c>
      <c r="MY9" s="140" t="str">
        <f t="shared" ref="MY9:MY40" si="179">IF(IL9="","",(1-ABS(($IW9-IL9)/$IW9))*40)</f>
        <v/>
      </c>
      <c r="MZ9" s="140" t="str">
        <f t="shared" ref="MZ9:MZ40" si="180">IF(IM9="","",(1-ABS(($IW9-IM9)/$IW9))*40)</f>
        <v/>
      </c>
      <c r="NA9" s="140" t="str">
        <f t="shared" ref="NA9:NA40" si="181">IF(IN9="","",(1-ABS(($IW9-IN9)/$IW9))*40)</f>
        <v/>
      </c>
      <c r="NB9" s="140" t="str">
        <f t="shared" ref="NB9:NB40" si="182">IF(IO9="","",(1-ABS(($IW9-IO9)/$IW9))*40)</f>
        <v/>
      </c>
      <c r="NC9" s="140" t="str">
        <f t="shared" ref="NC9:NC40" si="183">IF(IP9="","",(1-ABS(($IW9-IP9)/$IW9))*40)</f>
        <v/>
      </c>
      <c r="ND9" s="53">
        <v>1</v>
      </c>
      <c r="NE9" s="33" t="str">
        <f t="shared" ref="NE9:NE40" si="184">IF(HQ9="","",(1-ABS(($IW9-HQ9)/$IW9))*40)</f>
        <v/>
      </c>
      <c r="NF9" s="33" t="str">
        <f t="shared" ref="NF9:NO11" si="185">IF(LC9="","",IF(LC9=$MB9,40,(($MB9/LC9)*40)))</f>
        <v/>
      </c>
      <c r="NG9" s="33" t="str">
        <f t="shared" si="185"/>
        <v/>
      </c>
      <c r="NH9" s="33" t="str">
        <f t="shared" si="185"/>
        <v/>
      </c>
      <c r="NI9" s="33" t="str">
        <f t="shared" si="185"/>
        <v/>
      </c>
      <c r="NJ9" s="33" t="str">
        <f t="shared" si="185"/>
        <v/>
      </c>
      <c r="NK9" s="33" t="str">
        <f t="shared" si="185"/>
        <v/>
      </c>
      <c r="NL9" s="33" t="str">
        <f t="shared" si="185"/>
        <v/>
      </c>
      <c r="NM9" s="33" t="str">
        <f t="shared" si="185"/>
        <v/>
      </c>
      <c r="NN9" s="33" t="str">
        <f t="shared" si="185"/>
        <v/>
      </c>
      <c r="NO9" s="33" t="str">
        <f t="shared" si="185"/>
        <v/>
      </c>
      <c r="NP9" s="33" t="str">
        <f t="shared" ref="NP9:NY11" si="186">IF(LM9="","",IF(LM9=$MB9,40,(($MB9/LM9)*40)))</f>
        <v/>
      </c>
      <c r="NQ9" s="33" t="str">
        <f t="shared" si="186"/>
        <v/>
      </c>
      <c r="NR9" s="33" t="str">
        <f t="shared" si="186"/>
        <v/>
      </c>
      <c r="NS9" s="33">
        <f t="shared" si="186"/>
        <v>40</v>
      </c>
      <c r="NT9" s="33" t="str">
        <f t="shared" si="186"/>
        <v/>
      </c>
      <c r="NU9" s="33" t="str">
        <f t="shared" si="186"/>
        <v/>
      </c>
      <c r="NV9" s="33" t="str">
        <f t="shared" si="186"/>
        <v/>
      </c>
      <c r="NW9" s="33" t="str">
        <f t="shared" si="186"/>
        <v/>
      </c>
      <c r="NX9" s="33" t="str">
        <f t="shared" si="186"/>
        <v/>
      </c>
      <c r="NY9" s="33" t="str">
        <f t="shared" si="186"/>
        <v/>
      </c>
      <c r="NZ9" s="33" t="str">
        <f t="shared" ref="NZ9:OD11" si="187">IF(LW9="","",IF(LW9=$MB9,40,(($MB9/LW9)*40)))</f>
        <v/>
      </c>
      <c r="OA9" s="33" t="str">
        <f t="shared" si="187"/>
        <v/>
      </c>
      <c r="OB9" s="33" t="str">
        <f t="shared" si="187"/>
        <v/>
      </c>
      <c r="OC9" s="33" t="str">
        <f t="shared" si="187"/>
        <v/>
      </c>
      <c r="OD9" s="33" t="str">
        <f t="shared" si="187"/>
        <v/>
      </c>
      <c r="OE9" s="33" t="e">
        <f>IF(#REF!="","",IF(#REF!=$MB9,40,(($MB9/#REF!)*40)))</f>
        <v>#REF!</v>
      </c>
      <c r="OF9" s="33" t="e">
        <f>IF(#REF!="","",IF(#REF!=$MB9,40,(($MB9/#REF!)*40)))</f>
        <v>#REF!</v>
      </c>
      <c r="OG9" s="53">
        <v>1</v>
      </c>
      <c r="OH9" s="116"/>
      <c r="OI9" s="116"/>
      <c r="OJ9" s="116"/>
      <c r="OK9" s="116"/>
      <c r="OL9" s="116"/>
      <c r="OM9" s="116"/>
      <c r="ON9" s="116"/>
      <c r="OO9" s="116"/>
      <c r="OP9" s="116"/>
      <c r="OQ9" s="116"/>
      <c r="OR9" s="116"/>
      <c r="OS9" s="116"/>
      <c r="OT9" s="116"/>
      <c r="OU9" s="116"/>
      <c r="OV9" s="124">
        <v>72</v>
      </c>
      <c r="OW9" s="116"/>
      <c r="OX9" s="116"/>
      <c r="OY9" s="116"/>
      <c r="OZ9" s="116"/>
      <c r="PA9" s="117">
        <v>72</v>
      </c>
      <c r="PB9" s="116"/>
      <c r="PC9" s="116"/>
      <c r="PD9" s="116"/>
      <c r="PE9" s="116"/>
      <c r="PF9" s="116"/>
      <c r="PG9" s="116"/>
      <c r="PH9" s="53">
        <v>1</v>
      </c>
      <c r="PI9" s="126">
        <f>IF(OH9&lt;36,0,IF(OH9&gt;=72,60,IF(OH9&gt;=66,40,IF(OH9&gt;=60,30,IF(OH9&gt;=48,20,IF(OH9&gt;=36,10,0))))))</f>
        <v>0</v>
      </c>
      <c r="PJ9" s="126">
        <f t="shared" ref="PJ9:QH19" si="188">IF(OI9&lt;36,0,IF(OI9&gt;=72,60,IF(OI9&gt;=66,40,IF(OI9&gt;=60,30,IF(OI9&gt;=48,20,IF(OI9&gt;=36,10,0))))))</f>
        <v>0</v>
      </c>
      <c r="PK9" s="126">
        <f t="shared" si="188"/>
        <v>0</v>
      </c>
      <c r="PL9" s="126">
        <f t="shared" si="188"/>
        <v>0</v>
      </c>
      <c r="PM9" s="126">
        <f t="shared" si="188"/>
        <v>0</v>
      </c>
      <c r="PN9" s="126">
        <f t="shared" si="188"/>
        <v>0</v>
      </c>
      <c r="PO9" s="126">
        <f t="shared" si="188"/>
        <v>0</v>
      </c>
      <c r="PP9" s="126">
        <f t="shared" si="188"/>
        <v>0</v>
      </c>
      <c r="PQ9" s="126">
        <f t="shared" si="188"/>
        <v>0</v>
      </c>
      <c r="PR9" s="126">
        <f t="shared" si="188"/>
        <v>0</v>
      </c>
      <c r="PS9" s="126">
        <f t="shared" si="188"/>
        <v>0</v>
      </c>
      <c r="PT9" s="126">
        <f t="shared" si="188"/>
        <v>0</v>
      </c>
      <c r="PU9" s="126">
        <f t="shared" si="188"/>
        <v>0</v>
      </c>
      <c r="PV9" s="126">
        <f t="shared" si="188"/>
        <v>0</v>
      </c>
      <c r="PW9" s="126">
        <f t="shared" si="188"/>
        <v>60</v>
      </c>
      <c r="PX9" s="126">
        <f t="shared" si="188"/>
        <v>0</v>
      </c>
      <c r="PY9" s="126">
        <f t="shared" si="188"/>
        <v>0</v>
      </c>
      <c r="PZ9" s="126">
        <f t="shared" si="188"/>
        <v>0</v>
      </c>
      <c r="QA9" s="126">
        <f t="shared" si="188"/>
        <v>0</v>
      </c>
      <c r="QB9" s="126">
        <f t="shared" si="188"/>
        <v>60</v>
      </c>
      <c r="QC9" s="126">
        <f t="shared" si="188"/>
        <v>0</v>
      </c>
      <c r="QD9" s="126">
        <f t="shared" si="188"/>
        <v>0</v>
      </c>
      <c r="QE9" s="126">
        <f t="shared" si="188"/>
        <v>0</v>
      </c>
      <c r="QF9" s="126">
        <f t="shared" si="188"/>
        <v>0</v>
      </c>
      <c r="QG9" s="126">
        <f t="shared" si="188"/>
        <v>0</v>
      </c>
      <c r="QH9" s="126">
        <f t="shared" si="188"/>
        <v>0</v>
      </c>
      <c r="QI9" s="53">
        <v>1</v>
      </c>
      <c r="QJ9" s="34" t="str">
        <f>IF(MD9="","",(PI9+MD9))</f>
        <v/>
      </c>
      <c r="QK9" s="34" t="str">
        <f t="shared" ref="QK9:RI19" si="189">IF(ME9="","",(PJ9+ME9))</f>
        <v/>
      </c>
      <c r="QL9" s="34" t="str">
        <f t="shared" si="189"/>
        <v/>
      </c>
      <c r="QM9" s="34" t="str">
        <f t="shared" si="189"/>
        <v/>
      </c>
      <c r="QN9" s="34" t="str">
        <f t="shared" si="189"/>
        <v/>
      </c>
      <c r="QO9" s="34" t="str">
        <f t="shared" si="189"/>
        <v/>
      </c>
      <c r="QP9" s="34" t="str">
        <f t="shared" si="189"/>
        <v/>
      </c>
      <c r="QQ9" s="34" t="str">
        <f t="shared" si="189"/>
        <v/>
      </c>
      <c r="QR9" s="34" t="str">
        <f t="shared" si="189"/>
        <v/>
      </c>
      <c r="QS9" s="34" t="str">
        <f t="shared" si="189"/>
        <v/>
      </c>
      <c r="QT9" s="34" t="str">
        <f t="shared" si="189"/>
        <v/>
      </c>
      <c r="QU9" s="34" t="str">
        <f t="shared" si="189"/>
        <v/>
      </c>
      <c r="QV9" s="34" t="str">
        <f t="shared" si="189"/>
        <v/>
      </c>
      <c r="QW9" s="34" t="str">
        <f t="shared" si="189"/>
        <v/>
      </c>
      <c r="QX9" s="34">
        <f t="shared" si="189"/>
        <v>97.523317977546739</v>
      </c>
      <c r="QY9" s="34" t="str">
        <f t="shared" si="189"/>
        <v/>
      </c>
      <c r="QZ9" s="34" t="str">
        <f t="shared" si="189"/>
        <v/>
      </c>
      <c r="RA9" s="34" t="str">
        <f t="shared" si="189"/>
        <v/>
      </c>
      <c r="RB9" s="34" t="str">
        <f t="shared" si="189"/>
        <v/>
      </c>
      <c r="RC9" s="34" t="str">
        <f t="shared" si="189"/>
        <v/>
      </c>
      <c r="RD9" s="34" t="str">
        <f t="shared" si="189"/>
        <v/>
      </c>
      <c r="RE9" s="34" t="str">
        <f t="shared" si="189"/>
        <v/>
      </c>
      <c r="RF9" s="34" t="str">
        <f t="shared" si="189"/>
        <v/>
      </c>
      <c r="RG9" s="34" t="str">
        <f t="shared" si="189"/>
        <v/>
      </c>
      <c r="RH9" s="34" t="str">
        <f t="shared" si="189"/>
        <v/>
      </c>
      <c r="RI9" s="34" t="str">
        <f t="shared" si="189"/>
        <v/>
      </c>
      <c r="RJ9" s="132">
        <f>MAX(QJ9:RI9)</f>
        <v>97.523317977546739</v>
      </c>
      <c r="RK9" s="35" t="str">
        <f t="shared" ref="RK9:RK40" si="190">IF($RJ9=QJ9,QJ$8,IF($RJ9=QK9,QK$8,IF($RJ9=QL9,QL$8,IF($RJ9=QM9,QM$8,IF($RJ9=QN9,QN$8,IF($RJ9=QO9,QO$8,IF($RJ9=QP9,QP$8,"")))))))</f>
        <v/>
      </c>
      <c r="RL9" s="35" t="str">
        <f t="shared" ref="RL9:RL40" si="191">IF($RJ9=QQ9,QQ$8,IF($RJ9=QR9,QR$8,IF($RJ9=QS9,QS$8,IF($RJ9=QT9,QT$8,IF($RJ9=QU9,QU$8,IF($RJ9=QV9,QV$8,IF($RJ9=QW9,QW$8,"")))))))</f>
        <v/>
      </c>
      <c r="RM9" s="35" t="str">
        <f t="shared" ref="RM9:RM40" si="192">IF($RJ9=QX9,QX$8,IF($RJ9=QY9,QY$8,IF($RJ9=QZ9,QZ$8,IF($RJ9=RA9,RA$8,IF($RJ9=RB9,RB$8,IF($RJ9=RC9,RC$8,IF($RJ9=RD9,RD$8,"")))))))</f>
        <v>15. ICL DIDACTICA SAS NIT 830007414-9</v>
      </c>
      <c r="RN9" s="35" t="str">
        <f t="shared" ref="RN9:RN13" si="193">IF($RJ9=RE9,RE$8,IF($RJ9=RF9,RF$8,IF($RJ9=RG9,RG$8,IF($RJ9=RH9,RH$8,IF($RJ9=RI9,RI$8,"")))))</f>
        <v/>
      </c>
      <c r="RO9" s="133" t="str">
        <f>IFERROR(INDEX($QJ$8:$RI$8,MATCH(RJ9,QJ9:RI9,0)),"F")</f>
        <v>15. ICL DIDACTICA SAS NIT 830007414-9</v>
      </c>
      <c r="RP9" s="133" t="str">
        <f>IF($RJ9=QJ9,QJ$8,IF($RJ9=QK9,QK$8,IF($RJ9=QL9,QL$8,IF($RJ9=QM9,QM$8,IF($RJ9=QN9,QN$8,IF($RJ9=QO9,QO$8,IF($RJ9=QP9,QP$8,IF($RJ9=QQ9,QQ$8,IF($RJ9=QR9,QR$8,IF($RJ9=QS9,QS$8,IF($RJ9=QT9,QT$8,IF($RJ9=QU9,QU$8,IF($RJ9=QV9,QV$8,IF($RJ9=QW9,QW$8,IF($RJ9=QX9,QX$8,IF($RJ9=QY9,QY$8,IF($RJ9=QZ9,QZ$8,IF($RJ9=RA9,RA$8,IF($RJ9=RB9,RB$8,IF($RJ9=RC9,RC$8,IF($RJ9=RD9,RD$8,IF($RJ9=RE9,RE$8,IF($RJ9=RF9,RF$8,IF($RJ9=RG9,RG$8,IF($RJ9=RH9,RH$8,IF($RJ9=RI9,RI$8,IF($RJ9=#REF!,#REF!,IF($RJ9=#REF!,#REF!,""))))))))))))))))))))))))))))</f>
        <v>15. ICL DIDACTICA SAS NIT 830007414-9</v>
      </c>
      <c r="RQ9" s="36" t="str">
        <f t="shared" ref="RQ9:RQ40" si="194">IF($RP9=$I$8,$I9,IF($RP9=$J$8,$J9,IF($RP9=$K$8,$K9,IF($RP9=$L$8,$L9,IF($RP9=$M$8,$M9,IF($RP9=$N$8,$N9,IF($RP9=$O$8,$O9,"")))))))</f>
        <v/>
      </c>
      <c r="RR9" s="36" t="str">
        <f t="shared" ref="RR9:RR40" si="195">IF($RP9=$P$8,$P9,IF($RP9=$Q$8,$Q9,IF($RP9=$R$8,$R9,IF($RP9=$S$8,$S9,IF($RP9=$T$8,$T9,IF($RP9=$U$8,$U9,IF($RP9=$V$8,$V9,"")))))))</f>
        <v/>
      </c>
      <c r="RS9" s="36">
        <f t="shared" ref="RS9:RS40" si="196">IF($RP9=$W$8,$W9,IF($RP9=$X$8,$X9,IF($RP9=$Y$8,$Y9,IF($RP9=$Z$8,$Z9,IF($RP9=$AA$8,$AA9,IF($RP9=$AB$8,$AB9,IF($RP9=$AC$8,$AC9,"")))))))</f>
        <v>44242795.799999997</v>
      </c>
      <c r="RT9" s="36" t="e">
        <f>IF($RP9=$AD$8,$AD9,IF($RP9=$AE$8,$AE9,IF($RP9=$AF$8,$AF9,IF($RP9=$AG$8,$AG9,IF($RP9=$AH$8,$AH9,IF($RP9=#REF!,#REF!,IF($RP9=#REF!,#REF!,"")))))))</f>
        <v>#REF!</v>
      </c>
      <c r="RU9" s="129">
        <f t="shared" ref="RU9:RU40" si="197">IFERROR(INDEX(I9:AH9,MATCH(RO9,$I$8:$AH$8,0)),"DESIERTO")</f>
        <v>44242795.799999997</v>
      </c>
      <c r="RV9" s="36" t="e">
        <f>MAX(RQ9:RT9)</f>
        <v>#REF!</v>
      </c>
      <c r="RW9" s="53">
        <v>1</v>
      </c>
      <c r="RX9" s="129">
        <f t="shared" ref="RX9:RX40" si="198">IFERROR(IF(RU9&gt;0,(G9-RU9),"F"),"D")</f>
        <v>6033130.2266667187</v>
      </c>
      <c r="RY9" s="129" t="str">
        <f t="shared" ref="RY9:RY40" si="199">IF(RO9="DESIERTO",G9,"ADJUDICADO")</f>
        <v>ADJUDICADO</v>
      </c>
    </row>
    <row r="10" spans="1:493" ht="37.5" customHeight="1">
      <c r="A10" s="49"/>
      <c r="B10" s="67" t="s">
        <v>77</v>
      </c>
      <c r="C10" s="68" t="s">
        <v>81</v>
      </c>
      <c r="D10" s="67" t="s">
        <v>82</v>
      </c>
      <c r="E10" s="69" t="s">
        <v>83</v>
      </c>
      <c r="F10" s="71">
        <v>1</v>
      </c>
      <c r="G10" s="24">
        <v>57259388.666666664</v>
      </c>
      <c r="H10" s="54">
        <v>2</v>
      </c>
      <c r="I10" s="104" t="s">
        <v>37</v>
      </c>
      <c r="J10" s="104" t="s">
        <v>37</v>
      </c>
      <c r="K10" s="104" t="s">
        <v>37</v>
      </c>
      <c r="L10" s="104" t="s">
        <v>37</v>
      </c>
      <c r="M10" s="104" t="s">
        <v>37</v>
      </c>
      <c r="N10" s="104" t="s">
        <v>37</v>
      </c>
      <c r="O10" s="104" t="s">
        <v>37</v>
      </c>
      <c r="P10" s="104" t="s">
        <v>37</v>
      </c>
      <c r="Q10" s="104" t="s">
        <v>37</v>
      </c>
      <c r="R10" s="104" t="s">
        <v>37</v>
      </c>
      <c r="S10" s="104" t="s">
        <v>37</v>
      </c>
      <c r="T10" s="104" t="s">
        <v>37</v>
      </c>
      <c r="U10" s="104" t="s">
        <v>37</v>
      </c>
      <c r="V10" s="104" t="s">
        <v>37</v>
      </c>
      <c r="W10" s="104" t="s">
        <v>37</v>
      </c>
      <c r="X10" s="113">
        <v>56188638.170000002</v>
      </c>
      <c r="Y10" s="104" t="s">
        <v>37</v>
      </c>
      <c r="Z10" s="104" t="s">
        <v>37</v>
      </c>
      <c r="AA10" s="104" t="s">
        <v>37</v>
      </c>
      <c r="AB10" s="104" t="s">
        <v>37</v>
      </c>
      <c r="AC10" s="106">
        <v>56621866</v>
      </c>
      <c r="AD10" s="104" t="s">
        <v>37</v>
      </c>
      <c r="AE10" s="104" t="s">
        <v>37</v>
      </c>
      <c r="AF10" s="104" t="s">
        <v>37</v>
      </c>
      <c r="AG10" s="106">
        <v>57250900</v>
      </c>
      <c r="AH10" s="104" t="s">
        <v>37</v>
      </c>
      <c r="AI10" s="57">
        <v>2</v>
      </c>
      <c r="AJ10" s="25" t="str">
        <f t="shared" si="0"/>
        <v>NC</v>
      </c>
      <c r="AK10" s="25" t="str">
        <f t="shared" si="1"/>
        <v>NC</v>
      </c>
      <c r="AL10" s="25" t="str">
        <f t="shared" si="2"/>
        <v>NC</v>
      </c>
      <c r="AM10" s="25" t="str">
        <f t="shared" si="3"/>
        <v>NC</v>
      </c>
      <c r="AN10" s="25" t="str">
        <f t="shared" si="4"/>
        <v>NC</v>
      </c>
      <c r="AO10" s="25" t="str">
        <f t="shared" si="5"/>
        <v>NC</v>
      </c>
      <c r="AP10" s="25" t="str">
        <f t="shared" si="6"/>
        <v>NC</v>
      </c>
      <c r="AQ10" s="25" t="str">
        <f t="shared" si="7"/>
        <v>NC</v>
      </c>
      <c r="AR10" s="25" t="str">
        <f t="shared" si="8"/>
        <v>NC</v>
      </c>
      <c r="AS10" s="25" t="str">
        <f t="shared" si="9"/>
        <v>NC</v>
      </c>
      <c r="AT10" s="25" t="str">
        <f t="shared" si="10"/>
        <v>NC</v>
      </c>
      <c r="AU10" s="25" t="str">
        <f t="shared" si="11"/>
        <v>NC</v>
      </c>
      <c r="AV10" s="25" t="str">
        <f t="shared" si="12"/>
        <v>NC</v>
      </c>
      <c r="AW10" s="25" t="str">
        <f t="shared" si="13"/>
        <v>NC</v>
      </c>
      <c r="AX10" s="25" t="str">
        <f t="shared" si="14"/>
        <v>NC</v>
      </c>
      <c r="AY10" s="25">
        <f t="shared" si="15"/>
        <v>56188638.170000002</v>
      </c>
      <c r="AZ10" s="25" t="str">
        <f t="shared" si="16"/>
        <v>NC</v>
      </c>
      <c r="BA10" s="25" t="str">
        <f t="shared" si="17"/>
        <v>NC</v>
      </c>
      <c r="BB10" s="25" t="str">
        <f t="shared" si="18"/>
        <v>NC</v>
      </c>
      <c r="BC10" s="25" t="str">
        <f t="shared" si="19"/>
        <v>NC</v>
      </c>
      <c r="BD10" s="25">
        <f t="shared" si="20"/>
        <v>56621866</v>
      </c>
      <c r="BE10" s="25" t="str">
        <f t="shared" si="21"/>
        <v>NC</v>
      </c>
      <c r="BF10" s="25" t="str">
        <f t="shared" si="22"/>
        <v>NC</v>
      </c>
      <c r="BG10" s="25" t="str">
        <f t="shared" si="23"/>
        <v>NC</v>
      </c>
      <c r="BH10" s="25">
        <f t="shared" si="24"/>
        <v>57250900</v>
      </c>
      <c r="BI10" s="25" t="str">
        <f t="shared" si="25"/>
        <v>NC</v>
      </c>
      <c r="BJ10" s="54">
        <v>2</v>
      </c>
      <c r="BK10" s="122" t="s">
        <v>38</v>
      </c>
      <c r="BL10" s="122" t="s">
        <v>38</v>
      </c>
      <c r="BM10" s="122" t="s">
        <v>38</v>
      </c>
      <c r="BN10" s="122" t="s">
        <v>38</v>
      </c>
      <c r="BO10" s="122" t="s">
        <v>38</v>
      </c>
      <c r="BP10" s="122" t="s">
        <v>38</v>
      </c>
      <c r="BQ10" s="122" t="s">
        <v>38</v>
      </c>
      <c r="BR10" s="122" t="s">
        <v>38</v>
      </c>
      <c r="BS10" s="122" t="s">
        <v>38</v>
      </c>
      <c r="BT10" s="122" t="s">
        <v>38</v>
      </c>
      <c r="BU10" s="122" t="s">
        <v>38</v>
      </c>
      <c r="BV10" s="122" t="s">
        <v>38</v>
      </c>
      <c r="BW10" s="122" t="s">
        <v>38</v>
      </c>
      <c r="BX10" s="122" t="s">
        <v>38</v>
      </c>
      <c r="BY10" s="122" t="s">
        <v>38</v>
      </c>
      <c r="BZ10" s="124" t="s">
        <v>39</v>
      </c>
      <c r="CA10" s="122" t="s">
        <v>38</v>
      </c>
      <c r="CB10" s="122" t="s">
        <v>38</v>
      </c>
      <c r="CC10" s="122" t="s">
        <v>38</v>
      </c>
      <c r="CD10" s="122" t="s">
        <v>38</v>
      </c>
      <c r="CE10" s="124" t="s">
        <v>39</v>
      </c>
      <c r="CF10" s="122" t="s">
        <v>38</v>
      </c>
      <c r="CG10" s="122" t="s">
        <v>38</v>
      </c>
      <c r="CH10" s="122" t="s">
        <v>38</v>
      </c>
      <c r="CI10" s="124" t="s">
        <v>39</v>
      </c>
      <c r="CJ10" s="122" t="s">
        <v>38</v>
      </c>
      <c r="CK10" s="54">
        <v>2</v>
      </c>
      <c r="CL10" s="122" t="s">
        <v>39</v>
      </c>
      <c r="CM10" s="122" t="s">
        <v>38</v>
      </c>
      <c r="CN10" s="122" t="s">
        <v>39</v>
      </c>
      <c r="CO10" s="122" t="s">
        <v>39</v>
      </c>
      <c r="CP10" s="122" t="s">
        <v>39</v>
      </c>
      <c r="CQ10" s="122" t="s">
        <v>39</v>
      </c>
      <c r="CR10" s="122" t="s">
        <v>39</v>
      </c>
      <c r="CS10" s="122" t="s">
        <v>39</v>
      </c>
      <c r="CT10" s="122" t="s">
        <v>39</v>
      </c>
      <c r="CU10" s="122" t="s">
        <v>39</v>
      </c>
      <c r="CV10" s="122" t="s">
        <v>39</v>
      </c>
      <c r="CW10" s="122" t="s">
        <v>39</v>
      </c>
      <c r="CX10" s="122" t="s">
        <v>39</v>
      </c>
      <c r="CY10" s="122" t="s">
        <v>39</v>
      </c>
      <c r="CZ10" s="122" t="s">
        <v>39</v>
      </c>
      <c r="DA10" s="131" t="s">
        <v>39</v>
      </c>
      <c r="DB10" s="122" t="s">
        <v>39</v>
      </c>
      <c r="DC10" s="122" t="s">
        <v>39</v>
      </c>
      <c r="DD10" s="122" t="s">
        <v>39</v>
      </c>
      <c r="DE10" s="122" t="s">
        <v>39</v>
      </c>
      <c r="DF10" s="124" t="s">
        <v>39</v>
      </c>
      <c r="DG10" s="122" t="s">
        <v>39</v>
      </c>
      <c r="DH10" s="122" t="s">
        <v>38</v>
      </c>
      <c r="DI10" s="122" t="s">
        <v>38</v>
      </c>
      <c r="DJ10" s="124" t="s">
        <v>38</v>
      </c>
      <c r="DK10" s="122" t="s">
        <v>39</v>
      </c>
      <c r="DL10" s="54">
        <v>2</v>
      </c>
      <c r="DM10" s="122" t="s">
        <v>39</v>
      </c>
      <c r="DN10" s="122" t="s">
        <v>38</v>
      </c>
      <c r="DO10" s="122" t="s">
        <v>39</v>
      </c>
      <c r="DP10" s="122" t="s">
        <v>39</v>
      </c>
      <c r="DQ10" s="122" t="s">
        <v>39</v>
      </c>
      <c r="DR10" s="122" t="s">
        <v>39</v>
      </c>
      <c r="DS10" s="122" t="s">
        <v>39</v>
      </c>
      <c r="DT10" s="122" t="s">
        <v>39</v>
      </c>
      <c r="DU10" s="122" t="s">
        <v>39</v>
      </c>
      <c r="DV10" s="122" t="s">
        <v>39</v>
      </c>
      <c r="DW10" s="122" t="s">
        <v>39</v>
      </c>
      <c r="DX10" s="122" t="s">
        <v>39</v>
      </c>
      <c r="DY10" s="122" t="s">
        <v>39</v>
      </c>
      <c r="DZ10" s="122" t="s">
        <v>39</v>
      </c>
      <c r="EA10" s="122" t="s">
        <v>39</v>
      </c>
      <c r="EB10" s="117" t="s">
        <v>39</v>
      </c>
      <c r="EC10" s="122" t="s">
        <v>39</v>
      </c>
      <c r="ED10" s="122" t="s">
        <v>39</v>
      </c>
      <c r="EE10" s="122" t="s">
        <v>39</v>
      </c>
      <c r="EF10" s="122" t="s">
        <v>39</v>
      </c>
      <c r="EG10" s="118" t="s">
        <v>39</v>
      </c>
      <c r="EH10" s="122" t="s">
        <v>39</v>
      </c>
      <c r="EI10" s="122" t="s">
        <v>38</v>
      </c>
      <c r="EJ10" s="122" t="s">
        <v>38</v>
      </c>
      <c r="EK10" s="118" t="s">
        <v>39</v>
      </c>
      <c r="EL10" s="122" t="s">
        <v>39</v>
      </c>
      <c r="EM10" s="54">
        <v>2</v>
      </c>
      <c r="EN10" s="26" t="str">
        <f t="shared" si="26"/>
        <v>NO CUMPLE</v>
      </c>
      <c r="EO10" s="26" t="str">
        <f t="shared" si="27"/>
        <v>NO CUMPLE</v>
      </c>
      <c r="EP10" s="26" t="str">
        <f t="shared" si="28"/>
        <v>NO CUMPLE</v>
      </c>
      <c r="EQ10" s="26" t="str">
        <f t="shared" si="29"/>
        <v>NO CUMPLE</v>
      </c>
      <c r="ER10" s="26" t="str">
        <f t="shared" si="30"/>
        <v>NO CUMPLE</v>
      </c>
      <c r="ES10" s="26" t="str">
        <f t="shared" si="31"/>
        <v>NO CUMPLE</v>
      </c>
      <c r="ET10" s="26" t="str">
        <f t="shared" si="32"/>
        <v>NO CUMPLE</v>
      </c>
      <c r="EU10" s="26" t="str">
        <f t="shared" si="33"/>
        <v>NO CUMPLE</v>
      </c>
      <c r="EV10" s="26" t="str">
        <f t="shared" si="34"/>
        <v>NO CUMPLE</v>
      </c>
      <c r="EW10" s="26" t="str">
        <f t="shared" si="35"/>
        <v>NO CUMPLE</v>
      </c>
      <c r="EX10" s="26" t="str">
        <f t="shared" si="36"/>
        <v>NO CUMPLE</v>
      </c>
      <c r="EY10" s="26" t="str">
        <f t="shared" si="37"/>
        <v>NO CUMPLE</v>
      </c>
      <c r="EZ10" s="26" t="str">
        <f t="shared" si="38"/>
        <v>NO CUMPLE</v>
      </c>
      <c r="FA10" s="26" t="str">
        <f t="shared" si="39"/>
        <v>NO CUMPLE</v>
      </c>
      <c r="FB10" s="26" t="str">
        <f t="shared" si="40"/>
        <v>NO CUMPLE</v>
      </c>
      <c r="FC10" s="26" t="str">
        <f t="shared" si="41"/>
        <v>CUMPLE</v>
      </c>
      <c r="FD10" s="26" t="str">
        <f t="shared" si="42"/>
        <v>NO CUMPLE</v>
      </c>
      <c r="FE10" s="26" t="str">
        <f t="shared" si="43"/>
        <v>NO CUMPLE</v>
      </c>
      <c r="FF10" s="26" t="str">
        <f t="shared" si="44"/>
        <v>NO CUMPLE</v>
      </c>
      <c r="FG10" s="26" t="str">
        <f t="shared" si="45"/>
        <v>NO CUMPLE</v>
      </c>
      <c r="FH10" s="26" t="str">
        <f t="shared" si="46"/>
        <v>CUMPLE</v>
      </c>
      <c r="FI10" s="26" t="str">
        <f t="shared" si="47"/>
        <v>NO CUMPLE</v>
      </c>
      <c r="FJ10" s="26" t="str">
        <f t="shared" si="48"/>
        <v>NO CUMPLE</v>
      </c>
      <c r="FK10" s="26" t="str">
        <f t="shared" si="49"/>
        <v>NO CUMPLE</v>
      </c>
      <c r="FL10" s="26" t="str">
        <f t="shared" si="50"/>
        <v>NO CUMPLE</v>
      </c>
      <c r="FM10" s="26" t="str">
        <f t="shared" si="51"/>
        <v>NO CUMPLE</v>
      </c>
      <c r="FN10" s="54">
        <v>2</v>
      </c>
      <c r="FO10" s="116" t="s">
        <v>37</v>
      </c>
      <c r="FP10" s="116" t="s">
        <v>37</v>
      </c>
      <c r="FQ10" s="116" t="s">
        <v>37</v>
      </c>
      <c r="FR10" s="116" t="s">
        <v>37</v>
      </c>
      <c r="FS10" s="116" t="s">
        <v>37</v>
      </c>
      <c r="FT10" s="116" t="s">
        <v>37</v>
      </c>
      <c r="FU10" s="116" t="s">
        <v>37</v>
      </c>
      <c r="FV10" s="116" t="s">
        <v>37</v>
      </c>
      <c r="FW10" s="116" t="s">
        <v>37</v>
      </c>
      <c r="FX10" s="116" t="s">
        <v>37</v>
      </c>
      <c r="FY10" s="116" t="s">
        <v>37</v>
      </c>
      <c r="FZ10" s="116" t="s">
        <v>37</v>
      </c>
      <c r="GA10" s="116" t="s">
        <v>37</v>
      </c>
      <c r="GB10" s="116" t="s">
        <v>37</v>
      </c>
      <c r="GC10" s="116" t="s">
        <v>37</v>
      </c>
      <c r="GD10" s="124" t="s">
        <v>39</v>
      </c>
      <c r="GE10" s="116" t="s">
        <v>37</v>
      </c>
      <c r="GF10" s="116" t="s">
        <v>37</v>
      </c>
      <c r="GG10" s="116" t="s">
        <v>37</v>
      </c>
      <c r="GH10" s="116" t="s">
        <v>37</v>
      </c>
      <c r="GI10" s="124" t="s">
        <v>39</v>
      </c>
      <c r="GJ10" s="116" t="s">
        <v>37</v>
      </c>
      <c r="GK10" s="116" t="s">
        <v>37</v>
      </c>
      <c r="GL10" s="116" t="s">
        <v>37</v>
      </c>
      <c r="GM10" s="124" t="s">
        <v>39</v>
      </c>
      <c r="GN10" s="116" t="s">
        <v>37</v>
      </c>
      <c r="GO10" s="54">
        <v>2</v>
      </c>
      <c r="GP10" s="116" t="s">
        <v>37</v>
      </c>
      <c r="GQ10" s="116" t="s">
        <v>37</v>
      </c>
      <c r="GR10" s="116" t="s">
        <v>37</v>
      </c>
      <c r="GS10" s="116" t="s">
        <v>37</v>
      </c>
      <c r="GT10" s="116" t="s">
        <v>37</v>
      </c>
      <c r="GU10" s="116" t="s">
        <v>37</v>
      </c>
      <c r="GV10" s="116" t="s">
        <v>37</v>
      </c>
      <c r="GW10" s="116" t="s">
        <v>37</v>
      </c>
      <c r="GX10" s="116" t="s">
        <v>37</v>
      </c>
      <c r="GY10" s="116" t="s">
        <v>37</v>
      </c>
      <c r="GZ10" s="116" t="s">
        <v>37</v>
      </c>
      <c r="HA10" s="116" t="s">
        <v>37</v>
      </c>
      <c r="HB10" s="116" t="s">
        <v>37</v>
      </c>
      <c r="HC10" s="116" t="s">
        <v>37</v>
      </c>
      <c r="HD10" s="116"/>
      <c r="HE10" s="131" t="s">
        <v>38</v>
      </c>
      <c r="HF10" s="116" t="s">
        <v>37</v>
      </c>
      <c r="HG10" s="116" t="s">
        <v>37</v>
      </c>
      <c r="HH10" s="116" t="s">
        <v>37</v>
      </c>
      <c r="HI10" s="116" t="s">
        <v>37</v>
      </c>
      <c r="HJ10" s="124" t="s">
        <v>39</v>
      </c>
      <c r="HK10" s="116" t="s">
        <v>37</v>
      </c>
      <c r="HL10" s="116" t="s">
        <v>37</v>
      </c>
      <c r="HM10" s="116" t="s">
        <v>37</v>
      </c>
      <c r="HN10" s="124" t="s">
        <v>208</v>
      </c>
      <c r="HO10" s="116" t="s">
        <v>37</v>
      </c>
      <c r="HP10" s="54">
        <v>2</v>
      </c>
      <c r="HQ10" s="25" t="str">
        <f t="shared" si="52"/>
        <v/>
      </c>
      <c r="HR10" s="25" t="str">
        <f t="shared" si="53"/>
        <v/>
      </c>
      <c r="HS10" s="25" t="str">
        <f t="shared" si="54"/>
        <v/>
      </c>
      <c r="HT10" s="25" t="str">
        <f t="shared" si="55"/>
        <v/>
      </c>
      <c r="HU10" s="25" t="str">
        <f t="shared" si="56"/>
        <v/>
      </c>
      <c r="HV10" s="25" t="str">
        <f t="shared" si="57"/>
        <v/>
      </c>
      <c r="HW10" s="25" t="str">
        <f t="shared" si="58"/>
        <v/>
      </c>
      <c r="HX10" s="25" t="str">
        <f t="shared" si="59"/>
        <v/>
      </c>
      <c r="HY10" s="25" t="str">
        <f t="shared" si="60"/>
        <v/>
      </c>
      <c r="HZ10" s="25" t="str">
        <f t="shared" si="61"/>
        <v/>
      </c>
      <c r="IA10" s="25" t="str">
        <f t="shared" si="62"/>
        <v/>
      </c>
      <c r="IB10" s="25" t="str">
        <f t="shared" si="63"/>
        <v/>
      </c>
      <c r="IC10" s="25" t="str">
        <f t="shared" si="64"/>
        <v/>
      </c>
      <c r="ID10" s="25" t="str">
        <f t="shared" si="65"/>
        <v/>
      </c>
      <c r="IE10" s="25" t="str">
        <f t="shared" si="66"/>
        <v/>
      </c>
      <c r="IF10" s="25" t="str">
        <f t="shared" si="67"/>
        <v/>
      </c>
      <c r="IG10" s="25" t="str">
        <f t="shared" si="68"/>
        <v/>
      </c>
      <c r="IH10" s="25" t="str">
        <f t="shared" si="69"/>
        <v/>
      </c>
      <c r="II10" s="25" t="str">
        <f t="shared" si="70"/>
        <v/>
      </c>
      <c r="IJ10" s="25" t="str">
        <f t="shared" si="71"/>
        <v/>
      </c>
      <c r="IK10" s="25">
        <f t="shared" si="72"/>
        <v>56621866</v>
      </c>
      <c r="IL10" s="25" t="str">
        <f t="shared" si="73"/>
        <v/>
      </c>
      <c r="IM10" s="25" t="str">
        <f t="shared" si="74"/>
        <v/>
      </c>
      <c r="IN10" s="25" t="str">
        <f t="shared" si="75"/>
        <v/>
      </c>
      <c r="IO10" s="25" t="str">
        <f t="shared" si="76"/>
        <v/>
      </c>
      <c r="IP10" s="25" t="str">
        <f t="shared" si="77"/>
        <v/>
      </c>
      <c r="IQ10" s="25">
        <v>57259388.666666664</v>
      </c>
      <c r="IR10" s="25">
        <v>57259388.666666664</v>
      </c>
      <c r="IS10" s="27">
        <f t="shared" si="78"/>
        <v>1</v>
      </c>
      <c r="IT10" s="27">
        <f t="shared" ref="IT10:IT73" si="200">IF(IS10=0,"",ROUNDUP(IS10/3,0))</f>
        <v>1</v>
      </c>
      <c r="IU10" s="27">
        <f t="array" ref="IU10">IF(IT10=0,"",PRODUCT(IF(ISNUMBER(HQ10:IP10),HQ10:IP10,1)))</f>
        <v>56621866</v>
      </c>
      <c r="IV10" s="27">
        <f t="shared" ref="IV10:IV73" si="201">IF(IS10=0,"",IU10*(G10^IT10))</f>
        <v>3242133432325918.5</v>
      </c>
      <c r="IW10" s="28">
        <f>IF(IS10=0,"",IV10^(1/(IS10+IT10)))</f>
        <v>56939735.091813684</v>
      </c>
      <c r="IX10" s="29">
        <f t="shared" ref="IX10:IX23" si="202">IFERROR(IW10*0.15/40,"")</f>
        <v>213524.00659430129</v>
      </c>
      <c r="IY10" s="54">
        <v>2</v>
      </c>
      <c r="IZ10" s="30" t="str">
        <f t="shared" si="79"/>
        <v/>
      </c>
      <c r="JA10" s="30" t="str">
        <f t="shared" si="80"/>
        <v/>
      </c>
      <c r="JB10" s="30" t="str">
        <f t="shared" si="81"/>
        <v/>
      </c>
      <c r="JC10" s="30" t="str">
        <f t="shared" si="82"/>
        <v/>
      </c>
      <c r="JD10" s="30" t="str">
        <f t="shared" si="83"/>
        <v/>
      </c>
      <c r="JE10" s="30" t="str">
        <f t="shared" si="84"/>
        <v/>
      </c>
      <c r="JF10" s="30" t="str">
        <f t="shared" si="85"/>
        <v/>
      </c>
      <c r="JG10" s="30" t="str">
        <f t="shared" si="86"/>
        <v/>
      </c>
      <c r="JH10" s="30" t="str">
        <f t="shared" si="87"/>
        <v/>
      </c>
      <c r="JI10" s="30" t="str">
        <f t="shared" si="88"/>
        <v/>
      </c>
      <c r="JJ10" s="30" t="str">
        <f t="shared" si="89"/>
        <v/>
      </c>
      <c r="JK10" s="30" t="str">
        <f t="shared" si="90"/>
        <v/>
      </c>
      <c r="JL10" s="30" t="str">
        <f t="shared" si="91"/>
        <v/>
      </c>
      <c r="JM10" s="30" t="str">
        <f t="shared" si="92"/>
        <v/>
      </c>
      <c r="JN10" s="30" t="str">
        <f t="shared" si="93"/>
        <v/>
      </c>
      <c r="JO10" s="30" t="str">
        <f t="shared" si="94"/>
        <v/>
      </c>
      <c r="JP10" s="30" t="str">
        <f t="shared" si="95"/>
        <v/>
      </c>
      <c r="JQ10" s="30" t="str">
        <f t="shared" si="96"/>
        <v/>
      </c>
      <c r="JR10" s="30" t="str">
        <f t="shared" si="97"/>
        <v/>
      </c>
      <c r="JS10" s="30" t="str">
        <f t="shared" si="98"/>
        <v/>
      </c>
      <c r="JT10" s="30">
        <f t="shared" si="99"/>
        <v>26517.798585328332</v>
      </c>
      <c r="JU10" s="30" t="str">
        <f t="shared" si="100"/>
        <v/>
      </c>
      <c r="JV10" s="30" t="str">
        <f t="shared" si="101"/>
        <v/>
      </c>
      <c r="JW10" s="30" t="str">
        <f t="shared" si="102"/>
        <v/>
      </c>
      <c r="JX10" s="30" t="str">
        <f t="shared" si="103"/>
        <v/>
      </c>
      <c r="JY10" s="30" t="str">
        <f t="shared" si="104"/>
        <v/>
      </c>
      <c r="JZ10" s="54">
        <v>2</v>
      </c>
      <c r="KA10" s="31" t="str">
        <f t="shared" si="105"/>
        <v/>
      </c>
      <c r="KB10" s="31" t="str">
        <f t="shared" si="106"/>
        <v/>
      </c>
      <c r="KC10" s="31" t="str">
        <f t="shared" si="107"/>
        <v/>
      </c>
      <c r="KD10" s="31" t="str">
        <f t="shared" si="108"/>
        <v/>
      </c>
      <c r="KE10" s="31" t="str">
        <f t="shared" si="109"/>
        <v/>
      </c>
      <c r="KF10" s="31" t="str">
        <f t="shared" si="110"/>
        <v/>
      </c>
      <c r="KG10" s="31" t="str">
        <f t="shared" si="111"/>
        <v/>
      </c>
      <c r="KH10" s="31" t="str">
        <f t="shared" si="112"/>
        <v/>
      </c>
      <c r="KI10" s="31" t="str">
        <f t="shared" si="113"/>
        <v/>
      </c>
      <c r="KJ10" s="31" t="str">
        <f t="shared" si="114"/>
        <v/>
      </c>
      <c r="KK10" s="31" t="str">
        <f t="shared" si="115"/>
        <v/>
      </c>
      <c r="KL10" s="31" t="str">
        <f t="shared" si="116"/>
        <v/>
      </c>
      <c r="KM10" s="31" t="str">
        <f t="shared" si="117"/>
        <v/>
      </c>
      <c r="KN10" s="31" t="str">
        <f t="shared" si="118"/>
        <v/>
      </c>
      <c r="KO10" s="31" t="str">
        <f t="shared" si="119"/>
        <v/>
      </c>
      <c r="KP10" s="31" t="str">
        <f t="shared" si="120"/>
        <v/>
      </c>
      <c r="KQ10" s="31" t="str">
        <f t="shared" si="121"/>
        <v/>
      </c>
      <c r="KR10" s="31" t="str">
        <f t="shared" si="122"/>
        <v/>
      </c>
      <c r="KS10" s="31" t="str">
        <f t="shared" si="123"/>
        <v/>
      </c>
      <c r="KT10" s="31" t="str">
        <f t="shared" si="124"/>
        <v/>
      </c>
      <c r="KU10" s="31">
        <f t="shared" si="125"/>
        <v>317869.09181368351</v>
      </c>
      <c r="KV10" s="31" t="str">
        <f t="shared" si="126"/>
        <v/>
      </c>
      <c r="KW10" s="31" t="str">
        <f t="shared" si="127"/>
        <v/>
      </c>
      <c r="KX10" s="31" t="str">
        <f t="shared" si="128"/>
        <v/>
      </c>
      <c r="KY10" s="31" t="str">
        <f t="shared" si="129"/>
        <v/>
      </c>
      <c r="KZ10" s="31" t="str">
        <f t="shared" si="130"/>
        <v/>
      </c>
      <c r="LA10" s="54">
        <v>2</v>
      </c>
      <c r="LB10" s="32" t="str">
        <f t="shared" si="131"/>
        <v/>
      </c>
      <c r="LC10" s="32" t="str">
        <f t="shared" si="132"/>
        <v/>
      </c>
      <c r="LD10" s="32" t="str">
        <f t="shared" si="133"/>
        <v/>
      </c>
      <c r="LE10" s="32" t="str">
        <f t="shared" si="134"/>
        <v/>
      </c>
      <c r="LF10" s="32" t="str">
        <f t="shared" si="135"/>
        <v/>
      </c>
      <c r="LG10" s="32" t="str">
        <f t="shared" si="136"/>
        <v/>
      </c>
      <c r="LH10" s="32" t="str">
        <f t="shared" si="137"/>
        <v/>
      </c>
      <c r="LI10" s="32" t="str">
        <f t="shared" si="138"/>
        <v/>
      </c>
      <c r="LJ10" s="32" t="str">
        <f t="shared" si="139"/>
        <v/>
      </c>
      <c r="LK10" s="32" t="str">
        <f t="shared" si="140"/>
        <v/>
      </c>
      <c r="LL10" s="32" t="str">
        <f t="shared" si="141"/>
        <v/>
      </c>
      <c r="LM10" s="32" t="str">
        <f t="shared" si="142"/>
        <v/>
      </c>
      <c r="LN10" s="32" t="str">
        <f t="shared" si="143"/>
        <v/>
      </c>
      <c r="LO10" s="32" t="str">
        <f t="shared" si="144"/>
        <v/>
      </c>
      <c r="LP10" s="32" t="str">
        <f t="shared" si="145"/>
        <v/>
      </c>
      <c r="LQ10" s="32" t="str">
        <f t="shared" si="146"/>
        <v/>
      </c>
      <c r="LR10" s="32" t="str">
        <f t="shared" si="147"/>
        <v/>
      </c>
      <c r="LS10" s="32" t="str">
        <f t="shared" si="148"/>
        <v/>
      </c>
      <c r="LT10" s="32" t="str">
        <f t="shared" si="149"/>
        <v/>
      </c>
      <c r="LU10" s="32" t="str">
        <f t="shared" si="150"/>
        <v/>
      </c>
      <c r="LV10" s="32">
        <f t="shared" si="151"/>
        <v>148.86808133833841</v>
      </c>
      <c r="LW10" s="32" t="str">
        <f t="shared" si="152"/>
        <v/>
      </c>
      <c r="LX10" s="32" t="str">
        <f t="shared" si="153"/>
        <v/>
      </c>
      <c r="LY10" s="32" t="str">
        <f t="shared" si="154"/>
        <v/>
      </c>
      <c r="LZ10" s="32" t="str">
        <f t="shared" si="155"/>
        <v/>
      </c>
      <c r="MA10" s="32" t="str">
        <f t="shared" si="156"/>
        <v/>
      </c>
      <c r="MB10" s="50">
        <f t="shared" si="157"/>
        <v>148.86808133833841</v>
      </c>
      <c r="MC10" s="54">
        <v>2</v>
      </c>
      <c r="MD10" s="140" t="str">
        <f t="shared" si="158"/>
        <v/>
      </c>
      <c r="ME10" s="140" t="str">
        <f t="shared" si="159"/>
        <v/>
      </c>
      <c r="MF10" s="140" t="str">
        <f t="shared" si="160"/>
        <v/>
      </c>
      <c r="MG10" s="140" t="str">
        <f t="shared" si="161"/>
        <v/>
      </c>
      <c r="MH10" s="140" t="str">
        <f t="shared" si="162"/>
        <v/>
      </c>
      <c r="MI10" s="140" t="str">
        <f t="shared" si="163"/>
        <v/>
      </c>
      <c r="MJ10" s="140" t="str">
        <f t="shared" si="164"/>
        <v/>
      </c>
      <c r="MK10" s="140" t="str">
        <f t="shared" si="165"/>
        <v/>
      </c>
      <c r="ML10" s="140" t="str">
        <f t="shared" si="166"/>
        <v/>
      </c>
      <c r="MM10" s="140" t="str">
        <f t="shared" si="167"/>
        <v/>
      </c>
      <c r="MN10" s="140" t="str">
        <f t="shared" si="168"/>
        <v/>
      </c>
      <c r="MO10" s="140" t="str">
        <f t="shared" si="169"/>
        <v/>
      </c>
      <c r="MP10" s="140" t="str">
        <f t="shared" si="170"/>
        <v/>
      </c>
      <c r="MQ10" s="140" t="str">
        <f t="shared" si="171"/>
        <v/>
      </c>
      <c r="MR10" s="140" t="str">
        <f t="shared" si="172"/>
        <v/>
      </c>
      <c r="MS10" s="140" t="str">
        <f t="shared" si="173"/>
        <v/>
      </c>
      <c r="MT10" s="140" t="str">
        <f t="shared" si="174"/>
        <v/>
      </c>
      <c r="MU10" s="140" t="str">
        <f t="shared" si="175"/>
        <v/>
      </c>
      <c r="MV10" s="140" t="str">
        <f t="shared" si="176"/>
        <v/>
      </c>
      <c r="MW10" s="140" t="str">
        <f t="shared" si="177"/>
        <v/>
      </c>
      <c r="MX10" s="140">
        <f t="shared" si="178"/>
        <v>39.77669787799249</v>
      </c>
      <c r="MY10" s="140" t="str">
        <f t="shared" si="179"/>
        <v/>
      </c>
      <c r="MZ10" s="140" t="str">
        <f t="shared" si="180"/>
        <v/>
      </c>
      <c r="NA10" s="140" t="str">
        <f t="shared" si="181"/>
        <v/>
      </c>
      <c r="NB10" s="140" t="str">
        <f t="shared" si="182"/>
        <v/>
      </c>
      <c r="NC10" s="140" t="str">
        <f t="shared" si="183"/>
        <v/>
      </c>
      <c r="ND10" s="54">
        <v>2</v>
      </c>
      <c r="NE10" s="33" t="str">
        <f t="shared" si="184"/>
        <v/>
      </c>
      <c r="NF10" s="33" t="str">
        <f t="shared" si="185"/>
        <v/>
      </c>
      <c r="NG10" s="33" t="str">
        <f t="shared" si="185"/>
        <v/>
      </c>
      <c r="NH10" s="33" t="str">
        <f t="shared" si="185"/>
        <v/>
      </c>
      <c r="NI10" s="33" t="str">
        <f t="shared" si="185"/>
        <v/>
      </c>
      <c r="NJ10" s="33" t="str">
        <f t="shared" si="185"/>
        <v/>
      </c>
      <c r="NK10" s="33" t="str">
        <f t="shared" si="185"/>
        <v/>
      </c>
      <c r="NL10" s="33" t="str">
        <f t="shared" si="185"/>
        <v/>
      </c>
      <c r="NM10" s="33" t="str">
        <f t="shared" si="185"/>
        <v/>
      </c>
      <c r="NN10" s="33" t="str">
        <f t="shared" si="185"/>
        <v/>
      </c>
      <c r="NO10" s="33" t="str">
        <f t="shared" si="185"/>
        <v/>
      </c>
      <c r="NP10" s="33" t="str">
        <f t="shared" si="186"/>
        <v/>
      </c>
      <c r="NQ10" s="33" t="str">
        <f t="shared" si="186"/>
        <v/>
      </c>
      <c r="NR10" s="33" t="str">
        <f t="shared" si="186"/>
        <v/>
      </c>
      <c r="NS10" s="33" t="str">
        <f t="shared" si="186"/>
        <v/>
      </c>
      <c r="NT10" s="33" t="str">
        <f t="shared" si="186"/>
        <v/>
      </c>
      <c r="NU10" s="33" t="str">
        <f t="shared" si="186"/>
        <v/>
      </c>
      <c r="NV10" s="33" t="str">
        <f t="shared" si="186"/>
        <v/>
      </c>
      <c r="NW10" s="33" t="str">
        <f t="shared" si="186"/>
        <v/>
      </c>
      <c r="NX10" s="33" t="str">
        <f t="shared" si="186"/>
        <v/>
      </c>
      <c r="NY10" s="33">
        <f t="shared" si="186"/>
        <v>40</v>
      </c>
      <c r="NZ10" s="33" t="str">
        <f t="shared" si="187"/>
        <v/>
      </c>
      <c r="OA10" s="33" t="str">
        <f t="shared" si="187"/>
        <v/>
      </c>
      <c r="OB10" s="33" t="str">
        <f t="shared" si="187"/>
        <v/>
      </c>
      <c r="OC10" s="33" t="str">
        <f t="shared" si="187"/>
        <v/>
      </c>
      <c r="OD10" s="33" t="str">
        <f t="shared" si="187"/>
        <v/>
      </c>
      <c r="OE10" s="33" t="e">
        <f>IF(#REF!="","",IF(#REF!=$MB10,40,(($MB10/#REF!)*40)))</f>
        <v>#REF!</v>
      </c>
      <c r="OF10" s="33" t="e">
        <f>IF(#REF!="","",IF(#REF!=$MB10,40,(($MB10/#REF!)*40)))</f>
        <v>#REF!</v>
      </c>
      <c r="OG10" s="54">
        <v>2</v>
      </c>
      <c r="OH10" s="116"/>
      <c r="OI10" s="116"/>
      <c r="OJ10" s="116"/>
      <c r="OK10" s="116"/>
      <c r="OL10" s="116"/>
      <c r="OM10" s="116"/>
      <c r="ON10" s="116"/>
      <c r="OO10" s="116"/>
      <c r="OP10" s="116"/>
      <c r="OQ10" s="116"/>
      <c r="OR10" s="116"/>
      <c r="OS10" s="116"/>
      <c r="OT10" s="116"/>
      <c r="OU10" s="116"/>
      <c r="OV10" s="116"/>
      <c r="OW10" s="128">
        <v>24</v>
      </c>
      <c r="OX10" s="116"/>
      <c r="OY10" s="116"/>
      <c r="OZ10" s="116"/>
      <c r="PA10" s="116"/>
      <c r="PB10" s="118">
        <v>36</v>
      </c>
      <c r="PC10" s="116"/>
      <c r="PD10" s="116"/>
      <c r="PE10" s="116"/>
      <c r="PF10" s="118">
        <v>72</v>
      </c>
      <c r="PG10" s="116"/>
      <c r="PH10" s="54">
        <v>2</v>
      </c>
      <c r="PI10" s="126">
        <f t="shared" ref="PI10:PI73" si="203">IF(OH10&lt;36,0,IF(OH10&gt;=72,60,IF(OH10&gt;=66,40,IF(OH10&gt;=60,30,IF(OH10&gt;=48,20,IF(OH10&gt;=36,10,0))))))</f>
        <v>0</v>
      </c>
      <c r="PJ10" s="126">
        <f t="shared" si="188"/>
        <v>0</v>
      </c>
      <c r="PK10" s="126">
        <f t="shared" si="188"/>
        <v>0</v>
      </c>
      <c r="PL10" s="126">
        <f t="shared" si="188"/>
        <v>0</v>
      </c>
      <c r="PM10" s="126">
        <f t="shared" si="188"/>
        <v>0</v>
      </c>
      <c r="PN10" s="126">
        <f t="shared" si="188"/>
        <v>0</v>
      </c>
      <c r="PO10" s="126">
        <f t="shared" si="188"/>
        <v>0</v>
      </c>
      <c r="PP10" s="126">
        <f t="shared" si="188"/>
        <v>0</v>
      </c>
      <c r="PQ10" s="126">
        <f t="shared" si="188"/>
        <v>0</v>
      </c>
      <c r="PR10" s="126">
        <f t="shared" si="188"/>
        <v>0</v>
      </c>
      <c r="PS10" s="126">
        <f t="shared" si="188"/>
        <v>0</v>
      </c>
      <c r="PT10" s="126">
        <f t="shared" si="188"/>
        <v>0</v>
      </c>
      <c r="PU10" s="126">
        <f t="shared" si="188"/>
        <v>0</v>
      </c>
      <c r="PV10" s="126">
        <f t="shared" si="188"/>
        <v>0</v>
      </c>
      <c r="PW10" s="126">
        <f t="shared" si="188"/>
        <v>0</v>
      </c>
      <c r="PX10" s="126">
        <f t="shared" si="188"/>
        <v>0</v>
      </c>
      <c r="PY10" s="126">
        <f t="shared" si="188"/>
        <v>0</v>
      </c>
      <c r="PZ10" s="126">
        <f t="shared" si="188"/>
        <v>0</v>
      </c>
      <c r="QA10" s="126">
        <f t="shared" si="188"/>
        <v>0</v>
      </c>
      <c r="QB10" s="126">
        <f t="shared" si="188"/>
        <v>0</v>
      </c>
      <c r="QC10" s="126">
        <f t="shared" si="188"/>
        <v>10</v>
      </c>
      <c r="QD10" s="126">
        <f t="shared" si="188"/>
        <v>0</v>
      </c>
      <c r="QE10" s="126">
        <f t="shared" si="188"/>
        <v>0</v>
      </c>
      <c r="QF10" s="126">
        <f t="shared" si="188"/>
        <v>0</v>
      </c>
      <c r="QG10" s="126">
        <f t="shared" si="188"/>
        <v>60</v>
      </c>
      <c r="QH10" s="126">
        <f t="shared" si="188"/>
        <v>0</v>
      </c>
      <c r="QI10" s="54">
        <v>2</v>
      </c>
      <c r="QJ10" s="34" t="str">
        <f t="shared" ref="QJ10:QJ73" si="204">IF(MD10="","",(PI10+MD10))</f>
        <v/>
      </c>
      <c r="QK10" s="34" t="str">
        <f t="shared" si="189"/>
        <v/>
      </c>
      <c r="QL10" s="34" t="str">
        <f t="shared" si="189"/>
        <v/>
      </c>
      <c r="QM10" s="34" t="str">
        <f t="shared" si="189"/>
        <v/>
      </c>
      <c r="QN10" s="34" t="str">
        <f t="shared" si="189"/>
        <v/>
      </c>
      <c r="QO10" s="34" t="str">
        <f t="shared" si="189"/>
        <v/>
      </c>
      <c r="QP10" s="34" t="str">
        <f t="shared" si="189"/>
        <v/>
      </c>
      <c r="QQ10" s="34" t="str">
        <f t="shared" si="189"/>
        <v/>
      </c>
      <c r="QR10" s="34" t="str">
        <f t="shared" si="189"/>
        <v/>
      </c>
      <c r="QS10" s="34" t="str">
        <f t="shared" si="189"/>
        <v/>
      </c>
      <c r="QT10" s="34" t="str">
        <f t="shared" si="189"/>
        <v/>
      </c>
      <c r="QU10" s="34" t="str">
        <f t="shared" si="189"/>
        <v/>
      </c>
      <c r="QV10" s="34" t="str">
        <f t="shared" si="189"/>
        <v/>
      </c>
      <c r="QW10" s="34" t="str">
        <f t="shared" si="189"/>
        <v/>
      </c>
      <c r="QX10" s="34" t="str">
        <f t="shared" si="189"/>
        <v/>
      </c>
      <c r="QY10" s="34" t="str">
        <f t="shared" si="189"/>
        <v/>
      </c>
      <c r="QZ10" s="34" t="str">
        <f t="shared" si="189"/>
        <v/>
      </c>
      <c r="RA10" s="34" t="str">
        <f t="shared" si="189"/>
        <v/>
      </c>
      <c r="RB10" s="34" t="str">
        <f t="shared" si="189"/>
        <v/>
      </c>
      <c r="RC10" s="34" t="str">
        <f t="shared" si="189"/>
        <v/>
      </c>
      <c r="RD10" s="34">
        <f t="shared" si="189"/>
        <v>49.77669787799249</v>
      </c>
      <c r="RE10" s="34" t="str">
        <f t="shared" si="189"/>
        <v/>
      </c>
      <c r="RF10" s="34" t="str">
        <f t="shared" si="189"/>
        <v/>
      </c>
      <c r="RG10" s="34" t="str">
        <f t="shared" si="189"/>
        <v/>
      </c>
      <c r="RH10" s="34" t="str">
        <f t="shared" si="189"/>
        <v/>
      </c>
      <c r="RI10" s="34" t="str">
        <f t="shared" si="189"/>
        <v/>
      </c>
      <c r="RJ10" s="132">
        <f t="shared" ref="RJ10:RJ73" si="205">MAX(QJ10:RI10)</f>
        <v>49.77669787799249</v>
      </c>
      <c r="RK10" s="35" t="str">
        <f t="shared" si="190"/>
        <v/>
      </c>
      <c r="RL10" s="35" t="str">
        <f t="shared" si="191"/>
        <v/>
      </c>
      <c r="RM10" s="35" t="str">
        <f t="shared" si="192"/>
        <v>21. DIRIMPEX SAS NIT 86051681-9</v>
      </c>
      <c r="RN10" s="35" t="str">
        <f t="shared" si="193"/>
        <v/>
      </c>
      <c r="RO10" s="133" t="str">
        <f>IFERROR(INDEX($QJ$8:$RI$8,MATCH(RJ10,QJ10:RI10,0)),"DESIERTO")</f>
        <v>21. DIRIMPEX SAS NIT 86051681-9</v>
      </c>
      <c r="RP10" s="133" t="str">
        <f>IF($RJ10=QJ10,QJ$8,IF($RJ10=QK10,QK$8,IF($RJ10=QL10,QL$8,IF($RJ10=QM10,QM$8,IF($RJ10=QN10,QN$8,IF($RJ10=QO10,QO$8,IF($RJ10=QP10,QP$8,IF($RJ10=QQ10,QQ$8,IF($RJ10=QR10,QR$8,IF($RJ10=QS10,QS$8,IF($RJ10=QT10,QT$8,IF($RJ10=QU10,QU$8,IF($RJ10=QV10,QV$8,IF($RJ10=QW10,QW$8,IF($RJ10=QX10,QX$8,IF($RJ10=QY10,QY$8,IF($RJ10=QZ10,QZ$8,IF($RJ10=RA10,RA$8,IF($RJ10=RB10,RB$8,IF($RJ10=RC10,RC$8,IF($RJ10=RD10,RD$8,IF($RJ10=RE10,RE$8,IF($RJ10=RF10,RF$8,IF($RJ10=RG10,RG$8,IF($RJ10=RH10,RH$8,IF($RJ10=RI10,RI$8,IF($RJ10=#REF!,#REF!,IF($RJ10=#REF!,#REF!,""))))))))))))))))))))))))))))</f>
        <v>21. DIRIMPEX SAS NIT 86051681-9</v>
      </c>
      <c r="RQ10" s="36" t="str">
        <f t="shared" si="194"/>
        <v/>
      </c>
      <c r="RR10" s="36" t="str">
        <f t="shared" si="195"/>
        <v/>
      </c>
      <c r="RS10" s="36">
        <f t="shared" si="196"/>
        <v>56621866</v>
      </c>
      <c r="RT10" s="36" t="e">
        <f>IF($RP10=$AD$8,$AD10,IF($RP10=$AE$8,$AE10,IF($RP10=$AF$8,$AF10,IF($RP10=$AG$8,$AG10,IF($RP10=$AH$8,$AH10,IF($RP10=#REF!,#REF!,IF($RP10=#REF!,#REF!,"")))))))</f>
        <v>#REF!</v>
      </c>
      <c r="RU10" s="129">
        <f t="shared" si="197"/>
        <v>56621866</v>
      </c>
      <c r="RV10" s="36" t="e">
        <f t="shared" ref="RV10:RV73" si="206">MAX(RQ10:RT10)</f>
        <v>#REF!</v>
      </c>
      <c r="RW10" s="54">
        <v>2</v>
      </c>
      <c r="RX10" s="129">
        <f t="shared" si="198"/>
        <v>637522.66666666418</v>
      </c>
      <c r="RY10" s="129" t="str">
        <f t="shared" si="199"/>
        <v>ADJUDICADO</v>
      </c>
    </row>
    <row r="11" spans="1:493" ht="57.75" customHeight="1">
      <c r="A11" s="49"/>
      <c r="B11" s="67" t="s">
        <v>40</v>
      </c>
      <c r="C11" s="67" t="s">
        <v>84</v>
      </c>
      <c r="D11" s="67" t="s">
        <v>196</v>
      </c>
      <c r="E11" s="69" t="s">
        <v>85</v>
      </c>
      <c r="F11" s="67">
        <v>8</v>
      </c>
      <c r="G11" s="24">
        <v>127107898.39999999</v>
      </c>
      <c r="H11" s="54">
        <v>3</v>
      </c>
      <c r="I11" s="104" t="s">
        <v>37</v>
      </c>
      <c r="J11" s="104" t="s">
        <v>37</v>
      </c>
      <c r="K11" s="104" t="s">
        <v>37</v>
      </c>
      <c r="L11" s="104" t="s">
        <v>37</v>
      </c>
      <c r="M11" s="107">
        <v>121380952</v>
      </c>
      <c r="N11" s="104" t="s">
        <v>37</v>
      </c>
      <c r="O11" s="104" t="s">
        <v>37</v>
      </c>
      <c r="P11" s="104" t="s">
        <v>37</v>
      </c>
      <c r="Q11" s="104" t="s">
        <v>37</v>
      </c>
      <c r="R11" s="104" t="s">
        <v>37</v>
      </c>
      <c r="S11" s="104" t="s">
        <v>37</v>
      </c>
      <c r="T11" s="104" t="s">
        <v>37</v>
      </c>
      <c r="U11" s="104" t="s">
        <v>37</v>
      </c>
      <c r="V11" s="104" t="s">
        <v>37</v>
      </c>
      <c r="W11" s="104" t="s">
        <v>37</v>
      </c>
      <c r="X11" s="104" t="s">
        <v>37</v>
      </c>
      <c r="Y11" s="104" t="s">
        <v>37</v>
      </c>
      <c r="Z11" s="104" t="s">
        <v>37</v>
      </c>
      <c r="AA11" s="104" t="s">
        <v>37</v>
      </c>
      <c r="AB11" s="104" t="s">
        <v>37</v>
      </c>
      <c r="AC11" s="104" t="s">
        <v>37</v>
      </c>
      <c r="AD11" s="104" t="s">
        <v>37</v>
      </c>
      <c r="AE11" s="104" t="s">
        <v>37</v>
      </c>
      <c r="AF11" s="104" t="s">
        <v>37</v>
      </c>
      <c r="AG11" s="104" t="s">
        <v>37</v>
      </c>
      <c r="AH11" s="104" t="s">
        <v>37</v>
      </c>
      <c r="AI11" s="57">
        <v>3</v>
      </c>
      <c r="AJ11" s="25" t="str">
        <f t="shared" si="0"/>
        <v>NC</v>
      </c>
      <c r="AK11" s="25" t="str">
        <f t="shared" si="1"/>
        <v>NC</v>
      </c>
      <c r="AL11" s="25" t="str">
        <f t="shared" si="2"/>
        <v>NC</v>
      </c>
      <c r="AM11" s="25" t="str">
        <f t="shared" si="3"/>
        <v>NC</v>
      </c>
      <c r="AN11" s="25">
        <f t="shared" si="4"/>
        <v>121380952</v>
      </c>
      <c r="AO11" s="25" t="str">
        <f t="shared" si="5"/>
        <v>NC</v>
      </c>
      <c r="AP11" s="25" t="str">
        <f t="shared" si="6"/>
        <v>NC</v>
      </c>
      <c r="AQ11" s="25" t="str">
        <f t="shared" si="7"/>
        <v>NC</v>
      </c>
      <c r="AR11" s="25" t="str">
        <f t="shared" si="8"/>
        <v>NC</v>
      </c>
      <c r="AS11" s="25" t="str">
        <f t="shared" si="9"/>
        <v>NC</v>
      </c>
      <c r="AT11" s="25" t="str">
        <f t="shared" si="10"/>
        <v>NC</v>
      </c>
      <c r="AU11" s="25" t="str">
        <f t="shared" si="11"/>
        <v>NC</v>
      </c>
      <c r="AV11" s="25" t="str">
        <f t="shared" si="12"/>
        <v>NC</v>
      </c>
      <c r="AW11" s="25" t="str">
        <f t="shared" si="13"/>
        <v>NC</v>
      </c>
      <c r="AX11" s="25" t="str">
        <f t="shared" si="14"/>
        <v>NC</v>
      </c>
      <c r="AY11" s="25" t="str">
        <f t="shared" si="15"/>
        <v>NC</v>
      </c>
      <c r="AZ11" s="25" t="str">
        <f t="shared" si="16"/>
        <v>NC</v>
      </c>
      <c r="BA11" s="25" t="str">
        <f t="shared" si="17"/>
        <v>NC</v>
      </c>
      <c r="BB11" s="25" t="str">
        <f t="shared" si="18"/>
        <v>NC</v>
      </c>
      <c r="BC11" s="25" t="str">
        <f t="shared" si="19"/>
        <v>NC</v>
      </c>
      <c r="BD11" s="25" t="str">
        <f t="shared" si="20"/>
        <v>NC</v>
      </c>
      <c r="BE11" s="25" t="str">
        <f t="shared" si="21"/>
        <v>NC</v>
      </c>
      <c r="BF11" s="25" t="str">
        <f t="shared" si="22"/>
        <v>NC</v>
      </c>
      <c r="BG11" s="25" t="str">
        <f t="shared" si="23"/>
        <v>NC</v>
      </c>
      <c r="BH11" s="25" t="str">
        <f t="shared" si="24"/>
        <v>NC</v>
      </c>
      <c r="BI11" s="25" t="str">
        <f t="shared" si="25"/>
        <v>NC</v>
      </c>
      <c r="BJ11" s="54">
        <v>3</v>
      </c>
      <c r="BK11" s="122" t="s">
        <v>38</v>
      </c>
      <c r="BL11" s="122" t="s">
        <v>38</v>
      </c>
      <c r="BM11" s="122" t="s">
        <v>38</v>
      </c>
      <c r="BN11" s="122" t="s">
        <v>38</v>
      </c>
      <c r="BO11" s="120" t="s">
        <v>39</v>
      </c>
      <c r="BP11" s="122" t="s">
        <v>38</v>
      </c>
      <c r="BQ11" s="122" t="s">
        <v>38</v>
      </c>
      <c r="BR11" s="122" t="s">
        <v>38</v>
      </c>
      <c r="BS11" s="122" t="s">
        <v>38</v>
      </c>
      <c r="BT11" s="122" t="s">
        <v>38</v>
      </c>
      <c r="BU11" s="122" t="s">
        <v>38</v>
      </c>
      <c r="BV11" s="122" t="s">
        <v>38</v>
      </c>
      <c r="BW11" s="122" t="s">
        <v>38</v>
      </c>
      <c r="BX11" s="122" t="s">
        <v>38</v>
      </c>
      <c r="BY11" s="122" t="s">
        <v>38</v>
      </c>
      <c r="BZ11" s="122" t="s">
        <v>38</v>
      </c>
      <c r="CA11" s="122" t="s">
        <v>38</v>
      </c>
      <c r="CB11" s="122" t="s">
        <v>38</v>
      </c>
      <c r="CC11" s="122" t="s">
        <v>38</v>
      </c>
      <c r="CD11" s="122" t="s">
        <v>38</v>
      </c>
      <c r="CE11" s="122" t="s">
        <v>38</v>
      </c>
      <c r="CF11" s="122" t="s">
        <v>38</v>
      </c>
      <c r="CG11" s="122" t="s">
        <v>38</v>
      </c>
      <c r="CH11" s="122" t="s">
        <v>38</v>
      </c>
      <c r="CI11" s="122" t="s">
        <v>38</v>
      </c>
      <c r="CJ11" s="122" t="s">
        <v>38</v>
      </c>
      <c r="CK11" s="54">
        <v>3</v>
      </c>
      <c r="CL11" s="122" t="s">
        <v>39</v>
      </c>
      <c r="CM11" s="122" t="s">
        <v>38</v>
      </c>
      <c r="CN11" s="122" t="s">
        <v>39</v>
      </c>
      <c r="CO11" s="122" t="s">
        <v>39</v>
      </c>
      <c r="CP11" s="120" t="s">
        <v>39</v>
      </c>
      <c r="CQ11" s="122" t="s">
        <v>39</v>
      </c>
      <c r="CR11" s="122" t="s">
        <v>39</v>
      </c>
      <c r="CS11" s="122" t="s">
        <v>39</v>
      </c>
      <c r="CT11" s="122" t="s">
        <v>39</v>
      </c>
      <c r="CU11" s="122" t="s">
        <v>39</v>
      </c>
      <c r="CV11" s="122" t="s">
        <v>39</v>
      </c>
      <c r="CW11" s="122" t="s">
        <v>39</v>
      </c>
      <c r="CX11" s="122" t="s">
        <v>39</v>
      </c>
      <c r="CY11" s="122" t="s">
        <v>39</v>
      </c>
      <c r="CZ11" s="122" t="s">
        <v>39</v>
      </c>
      <c r="DA11" s="122" t="s">
        <v>39</v>
      </c>
      <c r="DB11" s="122" t="s">
        <v>39</v>
      </c>
      <c r="DC11" s="122" t="s">
        <v>39</v>
      </c>
      <c r="DD11" s="122" t="s">
        <v>39</v>
      </c>
      <c r="DE11" s="122" t="s">
        <v>39</v>
      </c>
      <c r="DF11" s="122" t="s">
        <v>39</v>
      </c>
      <c r="DG11" s="122" t="s">
        <v>39</v>
      </c>
      <c r="DH11" s="122" t="s">
        <v>38</v>
      </c>
      <c r="DI11" s="122" t="s">
        <v>38</v>
      </c>
      <c r="DJ11" s="122" t="s">
        <v>38</v>
      </c>
      <c r="DK11" s="122" t="s">
        <v>39</v>
      </c>
      <c r="DL11" s="54">
        <v>3</v>
      </c>
      <c r="DM11" s="122" t="s">
        <v>39</v>
      </c>
      <c r="DN11" s="122" t="s">
        <v>38</v>
      </c>
      <c r="DO11" s="122" t="s">
        <v>39</v>
      </c>
      <c r="DP11" s="122" t="s">
        <v>39</v>
      </c>
      <c r="DQ11" s="119" t="s">
        <v>39</v>
      </c>
      <c r="DR11" s="122" t="s">
        <v>39</v>
      </c>
      <c r="DS11" s="122" t="s">
        <v>39</v>
      </c>
      <c r="DT11" s="122" t="s">
        <v>39</v>
      </c>
      <c r="DU11" s="122" t="s">
        <v>39</v>
      </c>
      <c r="DV11" s="122" t="s">
        <v>39</v>
      </c>
      <c r="DW11" s="122" t="s">
        <v>39</v>
      </c>
      <c r="DX11" s="122" t="s">
        <v>39</v>
      </c>
      <c r="DY11" s="122" t="s">
        <v>39</v>
      </c>
      <c r="DZ11" s="122" t="s">
        <v>39</v>
      </c>
      <c r="EA11" s="122" t="s">
        <v>39</v>
      </c>
      <c r="EB11" s="122" t="s">
        <v>39</v>
      </c>
      <c r="EC11" s="122" t="s">
        <v>39</v>
      </c>
      <c r="ED11" s="122" t="s">
        <v>39</v>
      </c>
      <c r="EE11" s="122" t="s">
        <v>39</v>
      </c>
      <c r="EF11" s="122" t="s">
        <v>39</v>
      </c>
      <c r="EG11" s="122" t="s">
        <v>39</v>
      </c>
      <c r="EH11" s="122" t="s">
        <v>39</v>
      </c>
      <c r="EI11" s="122" t="s">
        <v>38</v>
      </c>
      <c r="EJ11" s="122" t="s">
        <v>38</v>
      </c>
      <c r="EK11" s="122" t="s">
        <v>39</v>
      </c>
      <c r="EL11" s="122" t="s">
        <v>39</v>
      </c>
      <c r="EM11" s="54">
        <v>3</v>
      </c>
      <c r="EN11" s="26" t="str">
        <f t="shared" si="26"/>
        <v>NO CUMPLE</v>
      </c>
      <c r="EO11" s="26" t="str">
        <f t="shared" si="27"/>
        <v>NO CUMPLE</v>
      </c>
      <c r="EP11" s="26" t="str">
        <f t="shared" si="28"/>
        <v>NO CUMPLE</v>
      </c>
      <c r="EQ11" s="26" t="str">
        <f t="shared" si="29"/>
        <v>NO CUMPLE</v>
      </c>
      <c r="ER11" s="26" t="str">
        <f t="shared" si="30"/>
        <v>CUMPLE</v>
      </c>
      <c r="ES11" s="26" t="str">
        <f t="shared" si="31"/>
        <v>NO CUMPLE</v>
      </c>
      <c r="ET11" s="26" t="str">
        <f t="shared" si="32"/>
        <v>NO CUMPLE</v>
      </c>
      <c r="EU11" s="26" t="str">
        <f t="shared" si="33"/>
        <v>NO CUMPLE</v>
      </c>
      <c r="EV11" s="26" t="str">
        <f t="shared" si="34"/>
        <v>NO CUMPLE</v>
      </c>
      <c r="EW11" s="26" t="str">
        <f t="shared" si="35"/>
        <v>NO CUMPLE</v>
      </c>
      <c r="EX11" s="26" t="str">
        <f t="shared" si="36"/>
        <v>NO CUMPLE</v>
      </c>
      <c r="EY11" s="26" t="str">
        <f t="shared" si="37"/>
        <v>NO CUMPLE</v>
      </c>
      <c r="EZ11" s="26" t="str">
        <f t="shared" si="38"/>
        <v>NO CUMPLE</v>
      </c>
      <c r="FA11" s="26" t="str">
        <f t="shared" si="39"/>
        <v>NO CUMPLE</v>
      </c>
      <c r="FB11" s="26" t="str">
        <f t="shared" si="40"/>
        <v>NO CUMPLE</v>
      </c>
      <c r="FC11" s="26" t="str">
        <f t="shared" si="41"/>
        <v>NO CUMPLE</v>
      </c>
      <c r="FD11" s="26" t="str">
        <f t="shared" si="42"/>
        <v>NO CUMPLE</v>
      </c>
      <c r="FE11" s="26" t="str">
        <f t="shared" si="43"/>
        <v>NO CUMPLE</v>
      </c>
      <c r="FF11" s="26" t="str">
        <f t="shared" si="44"/>
        <v>NO CUMPLE</v>
      </c>
      <c r="FG11" s="26" t="str">
        <f t="shared" si="45"/>
        <v>NO CUMPLE</v>
      </c>
      <c r="FH11" s="26" t="str">
        <f t="shared" si="46"/>
        <v>NO CUMPLE</v>
      </c>
      <c r="FI11" s="26" t="str">
        <f t="shared" si="47"/>
        <v>NO CUMPLE</v>
      </c>
      <c r="FJ11" s="26" t="str">
        <f t="shared" si="48"/>
        <v>NO CUMPLE</v>
      </c>
      <c r="FK11" s="26" t="str">
        <f t="shared" si="49"/>
        <v>NO CUMPLE</v>
      </c>
      <c r="FL11" s="26" t="str">
        <f t="shared" si="50"/>
        <v>NO CUMPLE</v>
      </c>
      <c r="FM11" s="26" t="str">
        <f t="shared" si="51"/>
        <v>NO CUMPLE</v>
      </c>
      <c r="FN11" s="54">
        <v>3</v>
      </c>
      <c r="FO11" s="116" t="s">
        <v>37</v>
      </c>
      <c r="FP11" s="116" t="s">
        <v>37</v>
      </c>
      <c r="FQ11" s="116" t="s">
        <v>37</v>
      </c>
      <c r="FR11" s="116" t="s">
        <v>37</v>
      </c>
      <c r="FS11" s="120" t="s">
        <v>39</v>
      </c>
      <c r="FT11" s="116" t="s">
        <v>37</v>
      </c>
      <c r="FU11" s="116" t="s">
        <v>37</v>
      </c>
      <c r="FV11" s="116" t="s">
        <v>37</v>
      </c>
      <c r="FW11" s="116" t="s">
        <v>37</v>
      </c>
      <c r="FX11" s="116" t="s">
        <v>37</v>
      </c>
      <c r="FY11" s="116" t="s">
        <v>37</v>
      </c>
      <c r="FZ11" s="116" t="s">
        <v>37</v>
      </c>
      <c r="GA11" s="116" t="s">
        <v>37</v>
      </c>
      <c r="GB11" s="116" t="s">
        <v>37</v>
      </c>
      <c r="GC11" s="116" t="s">
        <v>37</v>
      </c>
      <c r="GD11" s="116" t="s">
        <v>37</v>
      </c>
      <c r="GE11" s="116" t="s">
        <v>37</v>
      </c>
      <c r="GF11" s="116" t="s">
        <v>37</v>
      </c>
      <c r="GG11" s="116" t="s">
        <v>37</v>
      </c>
      <c r="GH11" s="116" t="s">
        <v>37</v>
      </c>
      <c r="GI11" s="116" t="s">
        <v>37</v>
      </c>
      <c r="GJ11" s="116" t="s">
        <v>37</v>
      </c>
      <c r="GK11" s="116" t="s">
        <v>37</v>
      </c>
      <c r="GL11" s="116" t="s">
        <v>37</v>
      </c>
      <c r="GM11" s="116" t="s">
        <v>37</v>
      </c>
      <c r="GN11" s="116" t="s">
        <v>37</v>
      </c>
      <c r="GO11" s="54">
        <v>3</v>
      </c>
      <c r="GP11" s="116" t="s">
        <v>37</v>
      </c>
      <c r="GQ11" s="116" t="s">
        <v>37</v>
      </c>
      <c r="GR11" s="116" t="s">
        <v>37</v>
      </c>
      <c r="GS11" s="116" t="s">
        <v>37</v>
      </c>
      <c r="GT11" s="120" t="s">
        <v>39</v>
      </c>
      <c r="GU11" s="116" t="s">
        <v>37</v>
      </c>
      <c r="GV11" s="116" t="s">
        <v>37</v>
      </c>
      <c r="GW11" s="116" t="s">
        <v>37</v>
      </c>
      <c r="GX11" s="116" t="s">
        <v>37</v>
      </c>
      <c r="GY11" s="116" t="s">
        <v>37</v>
      </c>
      <c r="GZ11" s="116" t="s">
        <v>37</v>
      </c>
      <c r="HA11" s="116" t="s">
        <v>37</v>
      </c>
      <c r="HB11" s="116" t="s">
        <v>37</v>
      </c>
      <c r="HC11" s="116" t="s">
        <v>37</v>
      </c>
      <c r="HD11" s="116" t="s">
        <v>37</v>
      </c>
      <c r="HE11" s="116" t="s">
        <v>37</v>
      </c>
      <c r="HF11" s="116" t="s">
        <v>37</v>
      </c>
      <c r="HG11" s="116" t="s">
        <v>37</v>
      </c>
      <c r="HH11" s="116" t="s">
        <v>37</v>
      </c>
      <c r="HI11" s="116" t="s">
        <v>37</v>
      </c>
      <c r="HJ11" s="116" t="s">
        <v>37</v>
      </c>
      <c r="HK11" s="116" t="s">
        <v>37</v>
      </c>
      <c r="HL11" s="116" t="s">
        <v>37</v>
      </c>
      <c r="HM11" s="116" t="s">
        <v>37</v>
      </c>
      <c r="HN11" s="116" t="s">
        <v>37</v>
      </c>
      <c r="HO11" s="116" t="s">
        <v>37</v>
      </c>
      <c r="HP11" s="54">
        <v>3</v>
      </c>
      <c r="HQ11" s="25" t="str">
        <f t="shared" si="52"/>
        <v/>
      </c>
      <c r="HR11" s="25" t="str">
        <f t="shared" si="53"/>
        <v/>
      </c>
      <c r="HS11" s="25" t="str">
        <f t="shared" si="54"/>
        <v/>
      </c>
      <c r="HT11" s="25" t="str">
        <f t="shared" si="55"/>
        <v/>
      </c>
      <c r="HU11" s="25">
        <f t="shared" si="56"/>
        <v>121380952</v>
      </c>
      <c r="HV11" s="25" t="str">
        <f t="shared" si="57"/>
        <v/>
      </c>
      <c r="HW11" s="25" t="str">
        <f t="shared" si="58"/>
        <v/>
      </c>
      <c r="HX11" s="25" t="str">
        <f t="shared" si="59"/>
        <v/>
      </c>
      <c r="HY11" s="25" t="str">
        <f t="shared" si="60"/>
        <v/>
      </c>
      <c r="HZ11" s="25" t="str">
        <f t="shared" si="61"/>
        <v/>
      </c>
      <c r="IA11" s="25" t="str">
        <f t="shared" si="62"/>
        <v/>
      </c>
      <c r="IB11" s="25" t="str">
        <f t="shared" si="63"/>
        <v/>
      </c>
      <c r="IC11" s="25" t="str">
        <f t="shared" si="64"/>
        <v/>
      </c>
      <c r="ID11" s="25" t="str">
        <f t="shared" si="65"/>
        <v/>
      </c>
      <c r="IE11" s="25" t="str">
        <f t="shared" si="66"/>
        <v/>
      </c>
      <c r="IF11" s="25" t="str">
        <f t="shared" si="67"/>
        <v/>
      </c>
      <c r="IG11" s="25" t="str">
        <f t="shared" si="68"/>
        <v/>
      </c>
      <c r="IH11" s="25" t="str">
        <f t="shared" si="69"/>
        <v/>
      </c>
      <c r="II11" s="25" t="str">
        <f t="shared" si="70"/>
        <v/>
      </c>
      <c r="IJ11" s="25" t="str">
        <f t="shared" si="71"/>
        <v/>
      </c>
      <c r="IK11" s="25" t="str">
        <f t="shared" si="72"/>
        <v/>
      </c>
      <c r="IL11" s="25" t="str">
        <f t="shared" si="73"/>
        <v/>
      </c>
      <c r="IM11" s="25" t="str">
        <f t="shared" si="74"/>
        <v/>
      </c>
      <c r="IN11" s="25" t="str">
        <f t="shared" si="75"/>
        <v/>
      </c>
      <c r="IO11" s="25" t="str">
        <f t="shared" si="76"/>
        <v/>
      </c>
      <c r="IP11" s="25" t="str">
        <f t="shared" si="77"/>
        <v/>
      </c>
      <c r="IQ11" s="25">
        <v>127107898.39999999</v>
      </c>
      <c r="IR11" s="25">
        <v>127107898.39999999</v>
      </c>
      <c r="IS11" s="27">
        <f t="shared" si="78"/>
        <v>1</v>
      </c>
      <c r="IT11" s="27">
        <f t="shared" si="200"/>
        <v>1</v>
      </c>
      <c r="IU11" s="27">
        <f t="array" ref="IU11">IF(IT11=0,"",PRODUCT(IF(ISNUMBER(HQ11:IP11),HQ11:IP11,1)))</f>
        <v>121380952</v>
      </c>
      <c r="IV11" s="27">
        <f t="shared" si="201"/>
        <v>1.5428477714511276E+16</v>
      </c>
      <c r="IW11" s="28">
        <f>IF(IS11=0,"",IV11^(1/(IS11+IT11)))</f>
        <v>124211423.44611979</v>
      </c>
      <c r="IX11" s="29">
        <f t="shared" si="202"/>
        <v>465792.83792294917</v>
      </c>
      <c r="IY11" s="54">
        <v>3</v>
      </c>
      <c r="IZ11" s="30" t="str">
        <f t="shared" si="79"/>
        <v/>
      </c>
      <c r="JA11" s="30" t="str">
        <f t="shared" si="80"/>
        <v/>
      </c>
      <c r="JB11" s="30" t="str">
        <f t="shared" si="81"/>
        <v/>
      </c>
      <c r="JC11" s="30" t="str">
        <f t="shared" si="82"/>
        <v/>
      </c>
      <c r="JD11" s="30">
        <f t="shared" si="83"/>
        <v>26058.999219751568</v>
      </c>
      <c r="JE11" s="30" t="str">
        <f t="shared" si="84"/>
        <v/>
      </c>
      <c r="JF11" s="30" t="str">
        <f t="shared" si="85"/>
        <v/>
      </c>
      <c r="JG11" s="30" t="str">
        <f t="shared" si="86"/>
        <v/>
      </c>
      <c r="JH11" s="30" t="str">
        <f t="shared" si="87"/>
        <v/>
      </c>
      <c r="JI11" s="30" t="str">
        <f t="shared" si="88"/>
        <v/>
      </c>
      <c r="JJ11" s="30" t="str">
        <f t="shared" si="89"/>
        <v/>
      </c>
      <c r="JK11" s="30" t="str">
        <f t="shared" si="90"/>
        <v/>
      </c>
      <c r="JL11" s="30" t="str">
        <f t="shared" si="91"/>
        <v/>
      </c>
      <c r="JM11" s="30" t="str">
        <f t="shared" si="92"/>
        <v/>
      </c>
      <c r="JN11" s="30" t="str">
        <f t="shared" si="93"/>
        <v/>
      </c>
      <c r="JO11" s="30" t="str">
        <f t="shared" si="94"/>
        <v/>
      </c>
      <c r="JP11" s="30" t="str">
        <f t="shared" si="95"/>
        <v/>
      </c>
      <c r="JQ11" s="30" t="str">
        <f t="shared" si="96"/>
        <v/>
      </c>
      <c r="JR11" s="30" t="str">
        <f t="shared" si="97"/>
        <v/>
      </c>
      <c r="JS11" s="30" t="str">
        <f t="shared" si="98"/>
        <v/>
      </c>
      <c r="JT11" s="30" t="str">
        <f t="shared" si="99"/>
        <v/>
      </c>
      <c r="JU11" s="30" t="str">
        <f t="shared" si="100"/>
        <v/>
      </c>
      <c r="JV11" s="30" t="str">
        <f t="shared" si="101"/>
        <v/>
      </c>
      <c r="JW11" s="30" t="str">
        <f t="shared" si="102"/>
        <v/>
      </c>
      <c r="JX11" s="30" t="str">
        <f t="shared" si="103"/>
        <v/>
      </c>
      <c r="JY11" s="30" t="str">
        <f t="shared" si="104"/>
        <v/>
      </c>
      <c r="JZ11" s="54">
        <v>3</v>
      </c>
      <c r="KA11" s="31" t="str">
        <f t="shared" si="105"/>
        <v/>
      </c>
      <c r="KB11" s="31" t="str">
        <f t="shared" si="106"/>
        <v/>
      </c>
      <c r="KC11" s="31" t="str">
        <f t="shared" si="107"/>
        <v/>
      </c>
      <c r="KD11" s="31" t="str">
        <f t="shared" si="108"/>
        <v/>
      </c>
      <c r="KE11" s="31">
        <f t="shared" si="109"/>
        <v>2830471.4461197853</v>
      </c>
      <c r="KF11" s="31" t="str">
        <f t="shared" si="110"/>
        <v/>
      </c>
      <c r="KG11" s="31" t="str">
        <f t="shared" si="111"/>
        <v/>
      </c>
      <c r="KH11" s="31" t="str">
        <f t="shared" si="112"/>
        <v/>
      </c>
      <c r="KI11" s="31" t="str">
        <f t="shared" si="113"/>
        <v/>
      </c>
      <c r="KJ11" s="31" t="str">
        <f t="shared" si="114"/>
        <v/>
      </c>
      <c r="KK11" s="31" t="str">
        <f t="shared" si="115"/>
        <v/>
      </c>
      <c r="KL11" s="31" t="str">
        <f t="shared" si="116"/>
        <v/>
      </c>
      <c r="KM11" s="31" t="str">
        <f t="shared" si="117"/>
        <v/>
      </c>
      <c r="KN11" s="31" t="str">
        <f t="shared" si="118"/>
        <v/>
      </c>
      <c r="KO11" s="31" t="str">
        <f t="shared" si="119"/>
        <v/>
      </c>
      <c r="KP11" s="31" t="str">
        <f t="shared" si="120"/>
        <v/>
      </c>
      <c r="KQ11" s="31" t="str">
        <f t="shared" si="121"/>
        <v/>
      </c>
      <c r="KR11" s="31" t="str">
        <f t="shared" si="122"/>
        <v/>
      </c>
      <c r="KS11" s="31" t="str">
        <f t="shared" si="123"/>
        <v/>
      </c>
      <c r="KT11" s="31" t="str">
        <f t="shared" si="124"/>
        <v/>
      </c>
      <c r="KU11" s="31" t="str">
        <f t="shared" si="125"/>
        <v/>
      </c>
      <c r="KV11" s="31" t="str">
        <f t="shared" si="126"/>
        <v/>
      </c>
      <c r="KW11" s="31" t="str">
        <f t="shared" si="127"/>
        <v/>
      </c>
      <c r="KX11" s="31" t="str">
        <f t="shared" si="128"/>
        <v/>
      </c>
      <c r="KY11" s="31" t="str">
        <f t="shared" si="129"/>
        <v/>
      </c>
      <c r="KZ11" s="31" t="str">
        <f t="shared" si="130"/>
        <v/>
      </c>
      <c r="LA11" s="54">
        <v>3</v>
      </c>
      <c r="LB11" s="32" t="str">
        <f t="shared" si="131"/>
        <v/>
      </c>
      <c r="LC11" s="32" t="str">
        <f t="shared" si="132"/>
        <v/>
      </c>
      <c r="LD11" s="32" t="str">
        <f t="shared" si="133"/>
        <v/>
      </c>
      <c r="LE11" s="32" t="str">
        <f t="shared" si="134"/>
        <v/>
      </c>
      <c r="LF11" s="32">
        <f t="shared" si="135"/>
        <v>607.66744691510223</v>
      </c>
      <c r="LG11" s="32" t="str">
        <f t="shared" si="136"/>
        <v/>
      </c>
      <c r="LH11" s="32" t="str">
        <f t="shared" si="137"/>
        <v/>
      </c>
      <c r="LI11" s="32" t="str">
        <f t="shared" si="138"/>
        <v/>
      </c>
      <c r="LJ11" s="32" t="str">
        <f t="shared" si="139"/>
        <v/>
      </c>
      <c r="LK11" s="32" t="str">
        <f t="shared" si="140"/>
        <v/>
      </c>
      <c r="LL11" s="32" t="str">
        <f t="shared" si="141"/>
        <v/>
      </c>
      <c r="LM11" s="32" t="str">
        <f t="shared" si="142"/>
        <v/>
      </c>
      <c r="LN11" s="32" t="str">
        <f t="shared" si="143"/>
        <v/>
      </c>
      <c r="LO11" s="32" t="str">
        <f t="shared" si="144"/>
        <v/>
      </c>
      <c r="LP11" s="32" t="str">
        <f t="shared" si="145"/>
        <v/>
      </c>
      <c r="LQ11" s="32" t="str">
        <f t="shared" si="146"/>
        <v/>
      </c>
      <c r="LR11" s="32" t="str">
        <f t="shared" si="147"/>
        <v/>
      </c>
      <c r="LS11" s="32" t="str">
        <f t="shared" si="148"/>
        <v/>
      </c>
      <c r="LT11" s="32" t="str">
        <f t="shared" si="149"/>
        <v/>
      </c>
      <c r="LU11" s="32" t="str">
        <f t="shared" si="150"/>
        <v/>
      </c>
      <c r="LV11" s="32" t="str">
        <f t="shared" si="151"/>
        <v/>
      </c>
      <c r="LW11" s="32" t="str">
        <f t="shared" si="152"/>
        <v/>
      </c>
      <c r="LX11" s="32" t="str">
        <f t="shared" si="153"/>
        <v/>
      </c>
      <c r="LY11" s="32" t="str">
        <f t="shared" si="154"/>
        <v/>
      </c>
      <c r="LZ11" s="32" t="str">
        <f t="shared" si="155"/>
        <v/>
      </c>
      <c r="MA11" s="32" t="str">
        <f t="shared" si="156"/>
        <v/>
      </c>
      <c r="MB11" s="50">
        <f t="shared" si="157"/>
        <v>607.66744691510223</v>
      </c>
      <c r="MC11" s="54">
        <v>3</v>
      </c>
      <c r="MD11" s="140" t="str">
        <f t="shared" si="158"/>
        <v/>
      </c>
      <c r="ME11" s="140" t="str">
        <f t="shared" si="159"/>
        <v/>
      </c>
      <c r="MF11" s="140" t="str">
        <f t="shared" si="160"/>
        <v/>
      </c>
      <c r="MG11" s="140" t="str">
        <f t="shared" si="161"/>
        <v/>
      </c>
      <c r="MH11" s="140">
        <f t="shared" si="162"/>
        <v>39.088498829627348</v>
      </c>
      <c r="MI11" s="140" t="str">
        <f t="shared" si="163"/>
        <v/>
      </c>
      <c r="MJ11" s="140" t="str">
        <f t="shared" si="164"/>
        <v/>
      </c>
      <c r="MK11" s="140" t="str">
        <f t="shared" si="165"/>
        <v/>
      </c>
      <c r="ML11" s="140" t="str">
        <f t="shared" si="166"/>
        <v/>
      </c>
      <c r="MM11" s="140" t="str">
        <f t="shared" si="167"/>
        <v/>
      </c>
      <c r="MN11" s="140" t="str">
        <f t="shared" si="168"/>
        <v/>
      </c>
      <c r="MO11" s="140" t="str">
        <f t="shared" si="169"/>
        <v/>
      </c>
      <c r="MP11" s="140" t="str">
        <f t="shared" si="170"/>
        <v/>
      </c>
      <c r="MQ11" s="140" t="str">
        <f t="shared" si="171"/>
        <v/>
      </c>
      <c r="MR11" s="140" t="str">
        <f t="shared" si="172"/>
        <v/>
      </c>
      <c r="MS11" s="140" t="str">
        <f t="shared" si="173"/>
        <v/>
      </c>
      <c r="MT11" s="140" t="str">
        <f t="shared" si="174"/>
        <v/>
      </c>
      <c r="MU11" s="140" t="str">
        <f t="shared" si="175"/>
        <v/>
      </c>
      <c r="MV11" s="140" t="str">
        <f t="shared" si="176"/>
        <v/>
      </c>
      <c r="MW11" s="140" t="str">
        <f t="shared" si="177"/>
        <v/>
      </c>
      <c r="MX11" s="140" t="str">
        <f t="shared" si="178"/>
        <v/>
      </c>
      <c r="MY11" s="140" t="str">
        <f t="shared" si="179"/>
        <v/>
      </c>
      <c r="MZ11" s="140" t="str">
        <f t="shared" si="180"/>
        <v/>
      </c>
      <c r="NA11" s="140" t="str">
        <f t="shared" si="181"/>
        <v/>
      </c>
      <c r="NB11" s="140" t="str">
        <f t="shared" si="182"/>
        <v/>
      </c>
      <c r="NC11" s="140" t="str">
        <f t="shared" si="183"/>
        <v/>
      </c>
      <c r="ND11" s="54">
        <v>3</v>
      </c>
      <c r="NE11" s="33" t="str">
        <f t="shared" si="184"/>
        <v/>
      </c>
      <c r="NF11" s="33" t="str">
        <f t="shared" si="185"/>
        <v/>
      </c>
      <c r="NG11" s="33" t="str">
        <f t="shared" si="185"/>
        <v/>
      </c>
      <c r="NH11" s="33" t="str">
        <f t="shared" si="185"/>
        <v/>
      </c>
      <c r="NI11" s="33">
        <f t="shared" si="185"/>
        <v>40</v>
      </c>
      <c r="NJ11" s="33" t="str">
        <f t="shared" si="185"/>
        <v/>
      </c>
      <c r="NK11" s="33" t="str">
        <f t="shared" si="185"/>
        <v/>
      </c>
      <c r="NL11" s="33" t="str">
        <f t="shared" si="185"/>
        <v/>
      </c>
      <c r="NM11" s="33" t="str">
        <f t="shared" si="185"/>
        <v/>
      </c>
      <c r="NN11" s="33" t="str">
        <f t="shared" si="185"/>
        <v/>
      </c>
      <c r="NO11" s="33" t="str">
        <f t="shared" si="185"/>
        <v/>
      </c>
      <c r="NP11" s="33" t="str">
        <f t="shared" si="186"/>
        <v/>
      </c>
      <c r="NQ11" s="33" t="str">
        <f t="shared" si="186"/>
        <v/>
      </c>
      <c r="NR11" s="33" t="str">
        <f t="shared" si="186"/>
        <v/>
      </c>
      <c r="NS11" s="33" t="str">
        <f t="shared" si="186"/>
        <v/>
      </c>
      <c r="NT11" s="33" t="str">
        <f t="shared" si="186"/>
        <v/>
      </c>
      <c r="NU11" s="33" t="str">
        <f t="shared" si="186"/>
        <v/>
      </c>
      <c r="NV11" s="33" t="str">
        <f t="shared" si="186"/>
        <v/>
      </c>
      <c r="NW11" s="33" t="str">
        <f t="shared" si="186"/>
        <v/>
      </c>
      <c r="NX11" s="33" t="str">
        <f t="shared" si="186"/>
        <v/>
      </c>
      <c r="NY11" s="33" t="str">
        <f t="shared" si="186"/>
        <v/>
      </c>
      <c r="NZ11" s="33" t="str">
        <f t="shared" si="187"/>
        <v/>
      </c>
      <c r="OA11" s="33" t="str">
        <f t="shared" si="187"/>
        <v/>
      </c>
      <c r="OB11" s="33" t="str">
        <f t="shared" si="187"/>
        <v/>
      </c>
      <c r="OC11" s="33" t="str">
        <f t="shared" si="187"/>
        <v/>
      </c>
      <c r="OD11" s="33" t="str">
        <f t="shared" si="187"/>
        <v/>
      </c>
      <c r="OE11" s="33" t="e">
        <f>IF(#REF!="","",IF(#REF!=$MB11,40,(($MB11/#REF!)*40)))</f>
        <v>#REF!</v>
      </c>
      <c r="OF11" s="33" t="e">
        <f>IF(#REF!="","",IF(#REF!=$MB11,40,(($MB11/#REF!)*40)))</f>
        <v>#REF!</v>
      </c>
      <c r="OG11" s="54">
        <v>3</v>
      </c>
      <c r="OH11" s="116"/>
      <c r="OI11" s="116"/>
      <c r="OJ11" s="116"/>
      <c r="OK11" s="116"/>
      <c r="OL11" s="120">
        <v>36</v>
      </c>
      <c r="OM11" s="116"/>
      <c r="ON11" s="116"/>
      <c r="OO11" s="116"/>
      <c r="OP11" s="116"/>
      <c r="OQ11" s="116"/>
      <c r="OR11" s="116"/>
      <c r="OS11" s="116"/>
      <c r="OT11" s="116"/>
      <c r="OU11" s="116"/>
      <c r="OV11" s="116"/>
      <c r="OW11" s="116"/>
      <c r="OX11" s="116"/>
      <c r="OY11" s="116"/>
      <c r="OZ11" s="116"/>
      <c r="PA11" s="116"/>
      <c r="PB11" s="116"/>
      <c r="PC11" s="116"/>
      <c r="PD11" s="116"/>
      <c r="PE11" s="116"/>
      <c r="PF11" s="116"/>
      <c r="PG11" s="116"/>
      <c r="PH11" s="54">
        <v>3</v>
      </c>
      <c r="PI11" s="126">
        <f t="shared" si="203"/>
        <v>0</v>
      </c>
      <c r="PJ11" s="126">
        <f t="shared" si="188"/>
        <v>0</v>
      </c>
      <c r="PK11" s="126">
        <f t="shared" si="188"/>
        <v>0</v>
      </c>
      <c r="PL11" s="126">
        <f t="shared" si="188"/>
        <v>0</v>
      </c>
      <c r="PM11" s="126">
        <f t="shared" si="188"/>
        <v>10</v>
      </c>
      <c r="PN11" s="126">
        <f t="shared" si="188"/>
        <v>0</v>
      </c>
      <c r="PO11" s="126">
        <f t="shared" si="188"/>
        <v>0</v>
      </c>
      <c r="PP11" s="126">
        <f t="shared" si="188"/>
        <v>0</v>
      </c>
      <c r="PQ11" s="126">
        <f t="shared" si="188"/>
        <v>0</v>
      </c>
      <c r="PR11" s="126">
        <f t="shared" si="188"/>
        <v>0</v>
      </c>
      <c r="PS11" s="126">
        <f t="shared" si="188"/>
        <v>0</v>
      </c>
      <c r="PT11" s="126">
        <f t="shared" si="188"/>
        <v>0</v>
      </c>
      <c r="PU11" s="126">
        <f t="shared" si="188"/>
        <v>0</v>
      </c>
      <c r="PV11" s="126">
        <f t="shared" si="188"/>
        <v>0</v>
      </c>
      <c r="PW11" s="126">
        <f t="shared" si="188"/>
        <v>0</v>
      </c>
      <c r="PX11" s="126">
        <f t="shared" si="188"/>
        <v>0</v>
      </c>
      <c r="PY11" s="126">
        <f t="shared" si="188"/>
        <v>0</v>
      </c>
      <c r="PZ11" s="126">
        <f t="shared" si="188"/>
        <v>0</v>
      </c>
      <c r="QA11" s="126">
        <f t="shared" si="188"/>
        <v>0</v>
      </c>
      <c r="QB11" s="126">
        <f t="shared" si="188"/>
        <v>0</v>
      </c>
      <c r="QC11" s="126">
        <f t="shared" si="188"/>
        <v>0</v>
      </c>
      <c r="QD11" s="126">
        <f t="shared" si="188"/>
        <v>0</v>
      </c>
      <c r="QE11" s="126">
        <f t="shared" si="188"/>
        <v>0</v>
      </c>
      <c r="QF11" s="126">
        <f t="shared" si="188"/>
        <v>0</v>
      </c>
      <c r="QG11" s="126">
        <f t="shared" si="188"/>
        <v>0</v>
      </c>
      <c r="QH11" s="126">
        <f t="shared" si="188"/>
        <v>0</v>
      </c>
      <c r="QI11" s="54">
        <v>3</v>
      </c>
      <c r="QJ11" s="34" t="str">
        <f t="shared" si="204"/>
        <v/>
      </c>
      <c r="QK11" s="34" t="str">
        <f t="shared" si="189"/>
        <v/>
      </c>
      <c r="QL11" s="34" t="str">
        <f t="shared" si="189"/>
        <v/>
      </c>
      <c r="QM11" s="34" t="str">
        <f t="shared" si="189"/>
        <v/>
      </c>
      <c r="QN11" s="34">
        <f t="shared" si="189"/>
        <v>49.088498829627348</v>
      </c>
      <c r="QO11" s="34" t="str">
        <f t="shared" si="189"/>
        <v/>
      </c>
      <c r="QP11" s="34" t="str">
        <f t="shared" si="189"/>
        <v/>
      </c>
      <c r="QQ11" s="34" t="str">
        <f t="shared" si="189"/>
        <v/>
      </c>
      <c r="QR11" s="34" t="str">
        <f t="shared" si="189"/>
        <v/>
      </c>
      <c r="QS11" s="34" t="str">
        <f t="shared" si="189"/>
        <v/>
      </c>
      <c r="QT11" s="34" t="str">
        <f t="shared" si="189"/>
        <v/>
      </c>
      <c r="QU11" s="34" t="str">
        <f t="shared" si="189"/>
        <v/>
      </c>
      <c r="QV11" s="34" t="str">
        <f t="shared" si="189"/>
        <v/>
      </c>
      <c r="QW11" s="34" t="str">
        <f t="shared" si="189"/>
        <v/>
      </c>
      <c r="QX11" s="34" t="str">
        <f t="shared" si="189"/>
        <v/>
      </c>
      <c r="QY11" s="34" t="str">
        <f t="shared" si="189"/>
        <v/>
      </c>
      <c r="QZ11" s="34" t="str">
        <f t="shared" si="189"/>
        <v/>
      </c>
      <c r="RA11" s="34" t="str">
        <f t="shared" si="189"/>
        <v/>
      </c>
      <c r="RB11" s="34" t="str">
        <f t="shared" si="189"/>
        <v/>
      </c>
      <c r="RC11" s="34" t="str">
        <f t="shared" si="189"/>
        <v/>
      </c>
      <c r="RD11" s="34" t="str">
        <f t="shared" si="189"/>
        <v/>
      </c>
      <c r="RE11" s="34" t="str">
        <f t="shared" si="189"/>
        <v/>
      </c>
      <c r="RF11" s="34" t="str">
        <f t="shared" si="189"/>
        <v/>
      </c>
      <c r="RG11" s="34" t="str">
        <f t="shared" si="189"/>
        <v/>
      </c>
      <c r="RH11" s="34" t="str">
        <f t="shared" si="189"/>
        <v/>
      </c>
      <c r="RI11" s="34" t="str">
        <f t="shared" si="189"/>
        <v/>
      </c>
      <c r="RJ11" s="132">
        <f t="shared" si="205"/>
        <v>49.088498829627348</v>
      </c>
      <c r="RK11" s="35" t="str">
        <f t="shared" si="190"/>
        <v>5. SANDOX CIENTIFICA LTDA NIT 830086777-4</v>
      </c>
      <c r="RL11" s="35" t="str">
        <f t="shared" si="191"/>
        <v/>
      </c>
      <c r="RM11" s="35" t="str">
        <f t="shared" si="192"/>
        <v/>
      </c>
      <c r="RN11" s="35" t="str">
        <f t="shared" si="193"/>
        <v/>
      </c>
      <c r="RO11" s="133" t="str">
        <f t="shared" ref="RO11:RO74" si="207">IFERROR(INDEX($QJ$8:$RI$8,MATCH(RJ11,QJ11:RI11,0)),"DESIERTO")</f>
        <v>5. SANDOX CIENTIFICA LTDA NIT 830086777-4</v>
      </c>
      <c r="RP11" s="133" t="str">
        <f>IF($RJ11=QJ11,QJ$8,IF($RJ11=QK11,QK$8,IF($RJ11=QL11,QL$8,IF($RJ11=QM11,QM$8,IF($RJ11=QN11,QN$8,IF($RJ11=QO11,QO$8,IF($RJ11=QP11,QP$8,IF($RJ11=QQ11,QQ$8,IF($RJ11=QR11,QR$8,IF($RJ11=QS11,QS$8,IF($RJ11=QT11,QT$8,IF($RJ11=QU11,QU$8,IF($RJ11=QV11,QV$8,IF($RJ11=QW11,QW$8,IF($RJ11=QX11,QX$8,IF($RJ11=QY11,QY$8,IF($RJ11=QZ11,QZ$8,IF($RJ11=RA11,RA$8,IF($RJ11=RB11,RB$8,IF($RJ11=RC11,RC$8,IF($RJ11=RD11,RD$8,IF($RJ11=RE11,RE$8,IF($RJ11=RF11,RF$8,IF($RJ11=RG11,RG$8,IF($RJ11=RH11,RH$8,IF($RJ11=RI11,RI$8,IF($RJ11=#REF!,#REF!,IF($RJ11=#REF!,#REF!,""))))))))))))))))))))))))))))</f>
        <v>5. SANDOX CIENTIFICA LTDA NIT 830086777-4</v>
      </c>
      <c r="RQ11" s="36">
        <f t="shared" si="194"/>
        <v>121380952</v>
      </c>
      <c r="RR11" s="36" t="str">
        <f t="shared" si="195"/>
        <v/>
      </c>
      <c r="RS11" s="36" t="str">
        <f t="shared" si="196"/>
        <v/>
      </c>
      <c r="RT11" s="36" t="e">
        <f>IF($RP11=$AD$8,$AD11,IF($RP11=$AE$8,$AE11,IF($RP11=$AF$8,$AF11,IF($RP11=$AG$8,$AG11,IF($RP11=$AH$8,$AH11,IF($RP11=#REF!,#REF!,IF($RP11=#REF!,#REF!,"")))))))</f>
        <v>#REF!</v>
      </c>
      <c r="RU11" s="129">
        <f t="shared" si="197"/>
        <v>121380952</v>
      </c>
      <c r="RV11" s="36" t="e">
        <f t="shared" si="206"/>
        <v>#REF!</v>
      </c>
      <c r="RW11" s="54">
        <v>3</v>
      </c>
      <c r="RX11" s="129">
        <f t="shared" si="198"/>
        <v>5726946.3999999911</v>
      </c>
      <c r="RY11" s="129" t="str">
        <f t="shared" si="199"/>
        <v>ADJUDICADO</v>
      </c>
    </row>
    <row r="12" spans="1:493" ht="57.75" customHeight="1">
      <c r="A12" s="49"/>
      <c r="B12" s="67" t="s">
        <v>40</v>
      </c>
      <c r="C12" s="67" t="s">
        <v>86</v>
      </c>
      <c r="D12" s="67" t="s">
        <v>196</v>
      </c>
      <c r="E12" s="69" t="s">
        <v>87</v>
      </c>
      <c r="F12" s="67">
        <v>10</v>
      </c>
      <c r="G12" s="24">
        <v>209139326.66666663</v>
      </c>
      <c r="H12" s="53">
        <v>4</v>
      </c>
      <c r="I12" s="104" t="s">
        <v>37</v>
      </c>
      <c r="J12" s="104" t="s">
        <v>37</v>
      </c>
      <c r="K12" s="104" t="s">
        <v>37</v>
      </c>
      <c r="L12" s="104" t="s">
        <v>37</v>
      </c>
      <c r="M12" s="107">
        <v>188225382</v>
      </c>
      <c r="N12" s="104" t="s">
        <v>37</v>
      </c>
      <c r="O12" s="104" t="s">
        <v>37</v>
      </c>
      <c r="P12" s="104" t="s">
        <v>37</v>
      </c>
      <c r="Q12" s="104" t="s">
        <v>37</v>
      </c>
      <c r="R12" s="104" t="s">
        <v>37</v>
      </c>
      <c r="S12" s="104" t="s">
        <v>37</v>
      </c>
      <c r="T12" s="104" t="s">
        <v>37</v>
      </c>
      <c r="U12" s="104" t="s">
        <v>37</v>
      </c>
      <c r="V12" s="104" t="s">
        <v>37</v>
      </c>
      <c r="W12" s="104" t="s">
        <v>37</v>
      </c>
      <c r="X12" s="104" t="s">
        <v>37</v>
      </c>
      <c r="Y12" s="104" t="s">
        <v>37</v>
      </c>
      <c r="Z12" s="104" t="s">
        <v>37</v>
      </c>
      <c r="AA12" s="104" t="s">
        <v>37</v>
      </c>
      <c r="AB12" s="104" t="s">
        <v>37</v>
      </c>
      <c r="AC12" s="104" t="s">
        <v>37</v>
      </c>
      <c r="AD12" s="104" t="s">
        <v>37</v>
      </c>
      <c r="AE12" s="104" t="s">
        <v>37</v>
      </c>
      <c r="AF12" s="104" t="s">
        <v>37</v>
      </c>
      <c r="AG12" s="104" t="s">
        <v>37</v>
      </c>
      <c r="AH12" s="104" t="s">
        <v>37</v>
      </c>
      <c r="AI12" s="57">
        <v>4</v>
      </c>
      <c r="AJ12" s="25" t="str">
        <f t="shared" si="0"/>
        <v>NC</v>
      </c>
      <c r="AK12" s="25" t="str">
        <f t="shared" si="1"/>
        <v>NC</v>
      </c>
      <c r="AL12" s="25" t="str">
        <f t="shared" si="2"/>
        <v>NC</v>
      </c>
      <c r="AM12" s="25" t="str">
        <f t="shared" si="3"/>
        <v>NC</v>
      </c>
      <c r="AN12" s="25">
        <f t="shared" si="4"/>
        <v>188225382</v>
      </c>
      <c r="AO12" s="25" t="str">
        <f t="shared" si="5"/>
        <v>NC</v>
      </c>
      <c r="AP12" s="25" t="str">
        <f t="shared" si="6"/>
        <v>NC</v>
      </c>
      <c r="AQ12" s="25" t="str">
        <f t="shared" si="7"/>
        <v>NC</v>
      </c>
      <c r="AR12" s="25" t="str">
        <f t="shared" si="8"/>
        <v>NC</v>
      </c>
      <c r="AS12" s="25" t="str">
        <f t="shared" si="9"/>
        <v>NC</v>
      </c>
      <c r="AT12" s="25" t="str">
        <f t="shared" si="10"/>
        <v>NC</v>
      </c>
      <c r="AU12" s="25" t="str">
        <f t="shared" si="11"/>
        <v>NC</v>
      </c>
      <c r="AV12" s="25" t="str">
        <f t="shared" si="12"/>
        <v>NC</v>
      </c>
      <c r="AW12" s="25" t="str">
        <f t="shared" si="13"/>
        <v>NC</v>
      </c>
      <c r="AX12" s="25" t="str">
        <f t="shared" si="14"/>
        <v>NC</v>
      </c>
      <c r="AY12" s="25" t="str">
        <f t="shared" si="15"/>
        <v>NC</v>
      </c>
      <c r="AZ12" s="25" t="str">
        <f t="shared" si="16"/>
        <v>NC</v>
      </c>
      <c r="BA12" s="25" t="str">
        <f t="shared" si="17"/>
        <v>NC</v>
      </c>
      <c r="BB12" s="25" t="str">
        <f t="shared" si="18"/>
        <v>NC</v>
      </c>
      <c r="BC12" s="25" t="str">
        <f t="shared" si="19"/>
        <v>NC</v>
      </c>
      <c r="BD12" s="25" t="str">
        <f t="shared" si="20"/>
        <v>NC</v>
      </c>
      <c r="BE12" s="25" t="str">
        <f t="shared" si="21"/>
        <v>NC</v>
      </c>
      <c r="BF12" s="25" t="str">
        <f t="shared" si="22"/>
        <v>NC</v>
      </c>
      <c r="BG12" s="25" t="str">
        <f t="shared" si="23"/>
        <v>NC</v>
      </c>
      <c r="BH12" s="25" t="str">
        <f t="shared" si="24"/>
        <v>NC</v>
      </c>
      <c r="BI12" s="25" t="str">
        <f t="shared" si="25"/>
        <v>NC</v>
      </c>
      <c r="BJ12" s="54">
        <v>4</v>
      </c>
      <c r="BK12" s="122" t="s">
        <v>38</v>
      </c>
      <c r="BL12" s="122" t="s">
        <v>38</v>
      </c>
      <c r="BM12" s="122" t="s">
        <v>38</v>
      </c>
      <c r="BN12" s="122" t="s">
        <v>38</v>
      </c>
      <c r="BO12" s="120" t="s">
        <v>39</v>
      </c>
      <c r="BP12" s="122" t="s">
        <v>38</v>
      </c>
      <c r="BQ12" s="122" t="s">
        <v>38</v>
      </c>
      <c r="BR12" s="122" t="s">
        <v>38</v>
      </c>
      <c r="BS12" s="122" t="s">
        <v>38</v>
      </c>
      <c r="BT12" s="122" t="s">
        <v>38</v>
      </c>
      <c r="BU12" s="122" t="s">
        <v>38</v>
      </c>
      <c r="BV12" s="122" t="s">
        <v>38</v>
      </c>
      <c r="BW12" s="122" t="s">
        <v>38</v>
      </c>
      <c r="BX12" s="122" t="s">
        <v>38</v>
      </c>
      <c r="BY12" s="122" t="s">
        <v>38</v>
      </c>
      <c r="BZ12" s="122" t="s">
        <v>38</v>
      </c>
      <c r="CA12" s="122" t="s">
        <v>38</v>
      </c>
      <c r="CB12" s="122" t="s">
        <v>38</v>
      </c>
      <c r="CC12" s="122" t="s">
        <v>38</v>
      </c>
      <c r="CD12" s="122" t="s">
        <v>38</v>
      </c>
      <c r="CE12" s="122" t="s">
        <v>38</v>
      </c>
      <c r="CF12" s="122" t="s">
        <v>38</v>
      </c>
      <c r="CG12" s="122" t="s">
        <v>38</v>
      </c>
      <c r="CH12" s="122" t="s">
        <v>38</v>
      </c>
      <c r="CI12" s="122" t="s">
        <v>38</v>
      </c>
      <c r="CJ12" s="122" t="s">
        <v>38</v>
      </c>
      <c r="CK12" s="54">
        <v>4</v>
      </c>
      <c r="CL12" s="122" t="s">
        <v>39</v>
      </c>
      <c r="CM12" s="122" t="s">
        <v>38</v>
      </c>
      <c r="CN12" s="122" t="s">
        <v>39</v>
      </c>
      <c r="CO12" s="122" t="s">
        <v>39</v>
      </c>
      <c r="CP12" s="120" t="s">
        <v>39</v>
      </c>
      <c r="CQ12" s="122" t="s">
        <v>39</v>
      </c>
      <c r="CR12" s="122" t="s">
        <v>39</v>
      </c>
      <c r="CS12" s="122" t="s">
        <v>39</v>
      </c>
      <c r="CT12" s="122" t="s">
        <v>39</v>
      </c>
      <c r="CU12" s="122" t="s">
        <v>39</v>
      </c>
      <c r="CV12" s="122" t="s">
        <v>39</v>
      </c>
      <c r="CW12" s="122" t="s">
        <v>39</v>
      </c>
      <c r="CX12" s="122" t="s">
        <v>39</v>
      </c>
      <c r="CY12" s="122" t="s">
        <v>39</v>
      </c>
      <c r="CZ12" s="122" t="s">
        <v>39</v>
      </c>
      <c r="DA12" s="122" t="s">
        <v>39</v>
      </c>
      <c r="DB12" s="122" t="s">
        <v>39</v>
      </c>
      <c r="DC12" s="122" t="s">
        <v>39</v>
      </c>
      <c r="DD12" s="122" t="s">
        <v>39</v>
      </c>
      <c r="DE12" s="122" t="s">
        <v>39</v>
      </c>
      <c r="DF12" s="122" t="s">
        <v>39</v>
      </c>
      <c r="DG12" s="122" t="s">
        <v>39</v>
      </c>
      <c r="DH12" s="122" t="s">
        <v>38</v>
      </c>
      <c r="DI12" s="122" t="s">
        <v>38</v>
      </c>
      <c r="DJ12" s="122" t="s">
        <v>38</v>
      </c>
      <c r="DK12" s="122" t="s">
        <v>39</v>
      </c>
      <c r="DL12" s="54">
        <v>4</v>
      </c>
      <c r="DM12" s="122" t="s">
        <v>39</v>
      </c>
      <c r="DN12" s="122" t="s">
        <v>38</v>
      </c>
      <c r="DO12" s="122" t="s">
        <v>39</v>
      </c>
      <c r="DP12" s="122" t="s">
        <v>39</v>
      </c>
      <c r="DQ12" s="119" t="s">
        <v>39</v>
      </c>
      <c r="DR12" s="122" t="s">
        <v>39</v>
      </c>
      <c r="DS12" s="122" t="s">
        <v>39</v>
      </c>
      <c r="DT12" s="122" t="s">
        <v>39</v>
      </c>
      <c r="DU12" s="122" t="s">
        <v>39</v>
      </c>
      <c r="DV12" s="122" t="s">
        <v>39</v>
      </c>
      <c r="DW12" s="122" t="s">
        <v>39</v>
      </c>
      <c r="DX12" s="122" t="s">
        <v>39</v>
      </c>
      <c r="DY12" s="122" t="s">
        <v>39</v>
      </c>
      <c r="DZ12" s="122" t="s">
        <v>39</v>
      </c>
      <c r="EA12" s="122" t="s">
        <v>39</v>
      </c>
      <c r="EB12" s="122" t="s">
        <v>39</v>
      </c>
      <c r="EC12" s="122" t="s">
        <v>39</v>
      </c>
      <c r="ED12" s="122" t="s">
        <v>39</v>
      </c>
      <c r="EE12" s="122" t="s">
        <v>39</v>
      </c>
      <c r="EF12" s="122" t="s">
        <v>39</v>
      </c>
      <c r="EG12" s="122" t="s">
        <v>39</v>
      </c>
      <c r="EH12" s="122" t="s">
        <v>39</v>
      </c>
      <c r="EI12" s="122" t="s">
        <v>38</v>
      </c>
      <c r="EJ12" s="122" t="s">
        <v>38</v>
      </c>
      <c r="EK12" s="122" t="s">
        <v>39</v>
      </c>
      <c r="EL12" s="122" t="s">
        <v>39</v>
      </c>
      <c r="EM12" s="54">
        <v>4</v>
      </c>
      <c r="EN12" s="26" t="str">
        <f t="shared" si="26"/>
        <v>NO CUMPLE</v>
      </c>
      <c r="EO12" s="26" t="str">
        <f t="shared" si="27"/>
        <v>NO CUMPLE</v>
      </c>
      <c r="EP12" s="26" t="str">
        <f t="shared" si="28"/>
        <v>NO CUMPLE</v>
      </c>
      <c r="EQ12" s="26" t="str">
        <f t="shared" si="29"/>
        <v>NO CUMPLE</v>
      </c>
      <c r="ER12" s="26" t="str">
        <f t="shared" si="30"/>
        <v>CUMPLE</v>
      </c>
      <c r="ES12" s="26" t="str">
        <f t="shared" si="31"/>
        <v>NO CUMPLE</v>
      </c>
      <c r="ET12" s="26" t="str">
        <f t="shared" si="32"/>
        <v>NO CUMPLE</v>
      </c>
      <c r="EU12" s="26" t="str">
        <f t="shared" si="33"/>
        <v>NO CUMPLE</v>
      </c>
      <c r="EV12" s="26" t="str">
        <f t="shared" si="34"/>
        <v>NO CUMPLE</v>
      </c>
      <c r="EW12" s="26" t="str">
        <f t="shared" si="35"/>
        <v>NO CUMPLE</v>
      </c>
      <c r="EX12" s="26" t="str">
        <f t="shared" si="36"/>
        <v>NO CUMPLE</v>
      </c>
      <c r="EY12" s="26" t="str">
        <f t="shared" si="37"/>
        <v>NO CUMPLE</v>
      </c>
      <c r="EZ12" s="26" t="str">
        <f t="shared" si="38"/>
        <v>NO CUMPLE</v>
      </c>
      <c r="FA12" s="26" t="str">
        <f t="shared" si="39"/>
        <v>NO CUMPLE</v>
      </c>
      <c r="FB12" s="26" t="str">
        <f t="shared" si="40"/>
        <v>NO CUMPLE</v>
      </c>
      <c r="FC12" s="26" t="str">
        <f t="shared" si="41"/>
        <v>NO CUMPLE</v>
      </c>
      <c r="FD12" s="26" t="str">
        <f t="shared" si="42"/>
        <v>NO CUMPLE</v>
      </c>
      <c r="FE12" s="26" t="str">
        <f t="shared" si="43"/>
        <v>NO CUMPLE</v>
      </c>
      <c r="FF12" s="26" t="str">
        <f t="shared" si="44"/>
        <v>NO CUMPLE</v>
      </c>
      <c r="FG12" s="26" t="str">
        <f t="shared" si="45"/>
        <v>NO CUMPLE</v>
      </c>
      <c r="FH12" s="26" t="str">
        <f t="shared" si="46"/>
        <v>NO CUMPLE</v>
      </c>
      <c r="FI12" s="26" t="str">
        <f t="shared" si="47"/>
        <v>NO CUMPLE</v>
      </c>
      <c r="FJ12" s="26" t="str">
        <f t="shared" si="48"/>
        <v>NO CUMPLE</v>
      </c>
      <c r="FK12" s="26" t="str">
        <f t="shared" si="49"/>
        <v>NO CUMPLE</v>
      </c>
      <c r="FL12" s="26" t="str">
        <f t="shared" si="50"/>
        <v>NO CUMPLE</v>
      </c>
      <c r="FM12" s="26" t="str">
        <f t="shared" si="51"/>
        <v>NO CUMPLE</v>
      </c>
      <c r="FN12" s="54">
        <v>4</v>
      </c>
      <c r="FO12" s="116" t="s">
        <v>37</v>
      </c>
      <c r="FP12" s="116" t="s">
        <v>37</v>
      </c>
      <c r="FQ12" s="116" t="s">
        <v>37</v>
      </c>
      <c r="FR12" s="116" t="s">
        <v>37</v>
      </c>
      <c r="FS12" s="120" t="s">
        <v>39</v>
      </c>
      <c r="FT12" s="116" t="s">
        <v>37</v>
      </c>
      <c r="FU12" s="116" t="s">
        <v>37</v>
      </c>
      <c r="FV12" s="116" t="s">
        <v>37</v>
      </c>
      <c r="FW12" s="116" t="s">
        <v>37</v>
      </c>
      <c r="FX12" s="116" t="s">
        <v>37</v>
      </c>
      <c r="FY12" s="116" t="s">
        <v>37</v>
      </c>
      <c r="FZ12" s="116" t="s">
        <v>37</v>
      </c>
      <c r="GA12" s="116" t="s">
        <v>37</v>
      </c>
      <c r="GB12" s="116" t="s">
        <v>37</v>
      </c>
      <c r="GC12" s="116" t="s">
        <v>37</v>
      </c>
      <c r="GD12" s="116" t="s">
        <v>37</v>
      </c>
      <c r="GE12" s="116" t="s">
        <v>37</v>
      </c>
      <c r="GF12" s="116" t="s">
        <v>37</v>
      </c>
      <c r="GG12" s="116" t="s">
        <v>37</v>
      </c>
      <c r="GH12" s="116" t="s">
        <v>37</v>
      </c>
      <c r="GI12" s="116" t="s">
        <v>37</v>
      </c>
      <c r="GJ12" s="116" t="s">
        <v>37</v>
      </c>
      <c r="GK12" s="116" t="s">
        <v>37</v>
      </c>
      <c r="GL12" s="116" t="s">
        <v>37</v>
      </c>
      <c r="GM12" s="116" t="s">
        <v>37</v>
      </c>
      <c r="GN12" s="116" t="s">
        <v>37</v>
      </c>
      <c r="GO12" s="54">
        <v>4</v>
      </c>
      <c r="GP12" s="116" t="s">
        <v>37</v>
      </c>
      <c r="GQ12" s="116" t="s">
        <v>37</v>
      </c>
      <c r="GR12" s="116" t="s">
        <v>37</v>
      </c>
      <c r="GS12" s="116" t="s">
        <v>37</v>
      </c>
      <c r="GT12" s="120" t="s">
        <v>39</v>
      </c>
      <c r="GU12" s="116" t="s">
        <v>37</v>
      </c>
      <c r="GV12" s="116" t="s">
        <v>37</v>
      </c>
      <c r="GW12" s="116" t="s">
        <v>37</v>
      </c>
      <c r="GX12" s="116" t="s">
        <v>37</v>
      </c>
      <c r="GY12" s="116" t="s">
        <v>37</v>
      </c>
      <c r="GZ12" s="116" t="s">
        <v>37</v>
      </c>
      <c r="HA12" s="116" t="s">
        <v>37</v>
      </c>
      <c r="HB12" s="116" t="s">
        <v>37</v>
      </c>
      <c r="HC12" s="116" t="s">
        <v>37</v>
      </c>
      <c r="HD12" s="116" t="s">
        <v>37</v>
      </c>
      <c r="HE12" s="116" t="s">
        <v>37</v>
      </c>
      <c r="HF12" s="116" t="s">
        <v>37</v>
      </c>
      <c r="HG12" s="116" t="s">
        <v>37</v>
      </c>
      <c r="HH12" s="116" t="s">
        <v>37</v>
      </c>
      <c r="HI12" s="116" t="s">
        <v>37</v>
      </c>
      <c r="HJ12" s="116" t="s">
        <v>37</v>
      </c>
      <c r="HK12" s="116" t="s">
        <v>37</v>
      </c>
      <c r="HL12" s="116" t="s">
        <v>37</v>
      </c>
      <c r="HM12" s="116" t="s">
        <v>37</v>
      </c>
      <c r="HN12" s="116" t="s">
        <v>37</v>
      </c>
      <c r="HO12" s="116" t="s">
        <v>37</v>
      </c>
      <c r="HP12" s="54">
        <v>4</v>
      </c>
      <c r="HQ12" s="25" t="str">
        <f t="shared" si="52"/>
        <v/>
      </c>
      <c r="HR12" s="25" t="str">
        <f t="shared" si="53"/>
        <v/>
      </c>
      <c r="HS12" s="25" t="str">
        <f t="shared" si="54"/>
        <v/>
      </c>
      <c r="HT12" s="25" t="str">
        <f t="shared" si="55"/>
        <v/>
      </c>
      <c r="HU12" s="25">
        <f t="shared" si="56"/>
        <v>188225382</v>
      </c>
      <c r="HV12" s="25" t="str">
        <f t="shared" si="57"/>
        <v/>
      </c>
      <c r="HW12" s="25" t="str">
        <f t="shared" si="58"/>
        <v/>
      </c>
      <c r="HX12" s="25" t="str">
        <f t="shared" si="59"/>
        <v/>
      </c>
      <c r="HY12" s="25" t="str">
        <f t="shared" si="60"/>
        <v/>
      </c>
      <c r="HZ12" s="25" t="str">
        <f t="shared" si="61"/>
        <v/>
      </c>
      <c r="IA12" s="25" t="str">
        <f t="shared" si="62"/>
        <v/>
      </c>
      <c r="IB12" s="25" t="str">
        <f t="shared" si="63"/>
        <v/>
      </c>
      <c r="IC12" s="25" t="str">
        <f t="shared" si="64"/>
        <v/>
      </c>
      <c r="ID12" s="25" t="str">
        <f t="shared" si="65"/>
        <v/>
      </c>
      <c r="IE12" s="25" t="str">
        <f t="shared" si="66"/>
        <v/>
      </c>
      <c r="IF12" s="25" t="str">
        <f t="shared" si="67"/>
        <v/>
      </c>
      <c r="IG12" s="25" t="str">
        <f t="shared" si="68"/>
        <v/>
      </c>
      <c r="IH12" s="25" t="str">
        <f t="shared" si="69"/>
        <v/>
      </c>
      <c r="II12" s="25" t="str">
        <f t="shared" si="70"/>
        <v/>
      </c>
      <c r="IJ12" s="25" t="str">
        <f t="shared" si="71"/>
        <v/>
      </c>
      <c r="IK12" s="25" t="str">
        <f t="shared" si="72"/>
        <v/>
      </c>
      <c r="IL12" s="25" t="str">
        <f t="shared" si="73"/>
        <v/>
      </c>
      <c r="IM12" s="25" t="str">
        <f t="shared" si="74"/>
        <v/>
      </c>
      <c r="IN12" s="25" t="str">
        <f t="shared" si="75"/>
        <v/>
      </c>
      <c r="IO12" s="25" t="str">
        <f t="shared" si="76"/>
        <v/>
      </c>
      <c r="IP12" s="25" t="str">
        <f t="shared" si="77"/>
        <v/>
      </c>
      <c r="IQ12" s="25">
        <v>209139326.66666663</v>
      </c>
      <c r="IR12" s="25">
        <v>209139326.66666663</v>
      </c>
      <c r="IS12" s="27">
        <f t="shared" si="78"/>
        <v>1</v>
      </c>
      <c r="IT12" s="27">
        <f t="shared" si="200"/>
        <v>1</v>
      </c>
      <c r="IU12" s="27">
        <f t="array" ref="IU12">IF(IT12=0,"",PRODUCT(IF(ISNUMBER(HQ12:IP12),HQ12:IP12,1)))</f>
        <v>188225382</v>
      </c>
      <c r="IV12" s="27">
        <f t="shared" si="201"/>
        <v>3.9365329653056112E+16</v>
      </c>
      <c r="IW12" s="28">
        <f t="shared" ref="IW12:IW75" si="208">IF(IS12=0,"",IV12^(1/(IS12+IT12)))</f>
        <v>198406979.84964165</v>
      </c>
      <c r="IX12" s="29">
        <f t="shared" si="202"/>
        <v>744026.17443615617</v>
      </c>
      <c r="IY12" s="54">
        <v>4</v>
      </c>
      <c r="IZ12" s="30" t="str">
        <f t="shared" si="79"/>
        <v/>
      </c>
      <c r="JA12" s="30" t="str">
        <f t="shared" si="80"/>
        <v/>
      </c>
      <c r="JB12" s="30" t="str">
        <f t="shared" si="81"/>
        <v/>
      </c>
      <c r="JC12" s="30" t="str">
        <f t="shared" si="82"/>
        <v/>
      </c>
      <c r="JD12" s="30">
        <f t="shared" si="83"/>
        <v>25298.220474923808</v>
      </c>
      <c r="JE12" s="30" t="str">
        <f t="shared" si="84"/>
        <v/>
      </c>
      <c r="JF12" s="30" t="str">
        <f t="shared" si="85"/>
        <v/>
      </c>
      <c r="JG12" s="30" t="str">
        <f t="shared" si="86"/>
        <v/>
      </c>
      <c r="JH12" s="30" t="str">
        <f t="shared" si="87"/>
        <v/>
      </c>
      <c r="JI12" s="30" t="str">
        <f t="shared" si="88"/>
        <v/>
      </c>
      <c r="JJ12" s="30" t="str">
        <f t="shared" si="89"/>
        <v/>
      </c>
      <c r="JK12" s="30" t="str">
        <f t="shared" si="90"/>
        <v/>
      </c>
      <c r="JL12" s="30" t="str">
        <f t="shared" si="91"/>
        <v/>
      </c>
      <c r="JM12" s="30" t="str">
        <f t="shared" si="92"/>
        <v/>
      </c>
      <c r="JN12" s="30" t="str">
        <f t="shared" si="93"/>
        <v/>
      </c>
      <c r="JO12" s="30" t="str">
        <f t="shared" si="94"/>
        <v/>
      </c>
      <c r="JP12" s="30" t="str">
        <f t="shared" si="95"/>
        <v/>
      </c>
      <c r="JQ12" s="30" t="str">
        <f t="shared" si="96"/>
        <v/>
      </c>
      <c r="JR12" s="30" t="str">
        <f t="shared" si="97"/>
        <v/>
      </c>
      <c r="JS12" s="30" t="str">
        <f t="shared" si="98"/>
        <v/>
      </c>
      <c r="JT12" s="30" t="str">
        <f t="shared" si="99"/>
        <v/>
      </c>
      <c r="JU12" s="30" t="str">
        <f t="shared" si="100"/>
        <v/>
      </c>
      <c r="JV12" s="30" t="str">
        <f t="shared" si="101"/>
        <v/>
      </c>
      <c r="JW12" s="30" t="str">
        <f t="shared" si="102"/>
        <v/>
      </c>
      <c r="JX12" s="30" t="str">
        <f t="shared" si="103"/>
        <v/>
      </c>
      <c r="JY12" s="30" t="str">
        <f t="shared" si="104"/>
        <v/>
      </c>
      <c r="JZ12" s="54">
        <v>4</v>
      </c>
      <c r="KA12" s="31" t="str">
        <f t="shared" si="105"/>
        <v/>
      </c>
      <c r="KB12" s="31" t="str">
        <f t="shared" si="106"/>
        <v/>
      </c>
      <c r="KC12" s="31" t="str">
        <f t="shared" si="107"/>
        <v/>
      </c>
      <c r="KD12" s="31" t="str">
        <f t="shared" si="108"/>
        <v/>
      </c>
      <c r="KE12" s="31">
        <f t="shared" si="109"/>
        <v>10181597.849641651</v>
      </c>
      <c r="KF12" s="31" t="str">
        <f t="shared" si="110"/>
        <v/>
      </c>
      <c r="KG12" s="31" t="str">
        <f t="shared" si="111"/>
        <v/>
      </c>
      <c r="KH12" s="31" t="str">
        <f t="shared" si="112"/>
        <v/>
      </c>
      <c r="KI12" s="31" t="str">
        <f t="shared" si="113"/>
        <v/>
      </c>
      <c r="KJ12" s="31" t="str">
        <f t="shared" si="114"/>
        <v/>
      </c>
      <c r="KK12" s="31" t="str">
        <f t="shared" si="115"/>
        <v/>
      </c>
      <c r="KL12" s="31" t="str">
        <f t="shared" si="116"/>
        <v/>
      </c>
      <c r="KM12" s="31" t="str">
        <f t="shared" si="117"/>
        <v/>
      </c>
      <c r="KN12" s="31" t="str">
        <f t="shared" si="118"/>
        <v/>
      </c>
      <c r="KO12" s="31" t="str">
        <f t="shared" si="119"/>
        <v/>
      </c>
      <c r="KP12" s="31" t="str">
        <f t="shared" si="120"/>
        <v/>
      </c>
      <c r="KQ12" s="31" t="str">
        <f t="shared" si="121"/>
        <v/>
      </c>
      <c r="KR12" s="31" t="str">
        <f t="shared" si="122"/>
        <v/>
      </c>
      <c r="KS12" s="31" t="str">
        <f t="shared" si="123"/>
        <v/>
      </c>
      <c r="KT12" s="31" t="str">
        <f t="shared" si="124"/>
        <v/>
      </c>
      <c r="KU12" s="31" t="str">
        <f t="shared" si="125"/>
        <v/>
      </c>
      <c r="KV12" s="31" t="str">
        <f t="shared" si="126"/>
        <v/>
      </c>
      <c r="KW12" s="31" t="str">
        <f t="shared" si="127"/>
        <v/>
      </c>
      <c r="KX12" s="31" t="str">
        <f t="shared" si="128"/>
        <v/>
      </c>
      <c r="KY12" s="31" t="str">
        <f t="shared" si="129"/>
        <v/>
      </c>
      <c r="KZ12" s="31" t="str">
        <f t="shared" si="130"/>
        <v/>
      </c>
      <c r="LA12" s="54">
        <v>4</v>
      </c>
      <c r="LB12" s="32" t="str">
        <f t="shared" si="131"/>
        <v/>
      </c>
      <c r="LC12" s="32" t="str">
        <f t="shared" si="132"/>
        <v/>
      </c>
      <c r="LD12" s="32" t="str">
        <f t="shared" si="133"/>
        <v/>
      </c>
      <c r="LE12" s="32" t="str">
        <f t="shared" si="134"/>
        <v/>
      </c>
      <c r="LF12" s="32">
        <f t="shared" si="135"/>
        <v>1368.4461917428578</v>
      </c>
      <c r="LG12" s="32" t="str">
        <f t="shared" si="136"/>
        <v/>
      </c>
      <c r="LH12" s="32" t="str">
        <f t="shared" si="137"/>
        <v/>
      </c>
      <c r="LI12" s="32" t="str">
        <f t="shared" si="138"/>
        <v/>
      </c>
      <c r="LJ12" s="32" t="str">
        <f t="shared" si="139"/>
        <v/>
      </c>
      <c r="LK12" s="32" t="str">
        <f t="shared" si="140"/>
        <v/>
      </c>
      <c r="LL12" s="32" t="str">
        <f t="shared" si="141"/>
        <v/>
      </c>
      <c r="LM12" s="32" t="str">
        <f t="shared" si="142"/>
        <v/>
      </c>
      <c r="LN12" s="32" t="str">
        <f t="shared" si="143"/>
        <v/>
      </c>
      <c r="LO12" s="32" t="str">
        <f t="shared" si="144"/>
        <v/>
      </c>
      <c r="LP12" s="32" t="str">
        <f t="shared" si="145"/>
        <v/>
      </c>
      <c r="LQ12" s="32" t="str">
        <f t="shared" si="146"/>
        <v/>
      </c>
      <c r="LR12" s="32" t="str">
        <f t="shared" si="147"/>
        <v/>
      </c>
      <c r="LS12" s="32" t="str">
        <f t="shared" si="148"/>
        <v/>
      </c>
      <c r="LT12" s="32" t="str">
        <f t="shared" si="149"/>
        <v/>
      </c>
      <c r="LU12" s="32" t="str">
        <f t="shared" si="150"/>
        <v/>
      </c>
      <c r="LV12" s="32" t="str">
        <f t="shared" si="151"/>
        <v/>
      </c>
      <c r="LW12" s="32" t="str">
        <f t="shared" si="152"/>
        <v/>
      </c>
      <c r="LX12" s="32" t="str">
        <f t="shared" si="153"/>
        <v/>
      </c>
      <c r="LY12" s="32" t="str">
        <f t="shared" si="154"/>
        <v/>
      </c>
      <c r="LZ12" s="32" t="str">
        <f t="shared" si="155"/>
        <v/>
      </c>
      <c r="MA12" s="32" t="str">
        <f t="shared" si="156"/>
        <v/>
      </c>
      <c r="MB12" s="50">
        <f t="shared" si="157"/>
        <v>1368.4461917428578</v>
      </c>
      <c r="MC12" s="54">
        <v>4</v>
      </c>
      <c r="MD12" s="140" t="str">
        <f t="shared" si="158"/>
        <v/>
      </c>
      <c r="ME12" s="140" t="str">
        <f t="shared" si="159"/>
        <v/>
      </c>
      <c r="MF12" s="140" t="str">
        <f t="shared" si="160"/>
        <v/>
      </c>
      <c r="MG12" s="140" t="str">
        <f t="shared" si="161"/>
        <v/>
      </c>
      <c r="MH12" s="140">
        <f t="shared" si="162"/>
        <v>37.947330712385714</v>
      </c>
      <c r="MI12" s="140" t="str">
        <f t="shared" si="163"/>
        <v/>
      </c>
      <c r="MJ12" s="140" t="str">
        <f t="shared" si="164"/>
        <v/>
      </c>
      <c r="MK12" s="140" t="str">
        <f t="shared" si="165"/>
        <v/>
      </c>
      <c r="ML12" s="140" t="str">
        <f t="shared" si="166"/>
        <v/>
      </c>
      <c r="MM12" s="140" t="str">
        <f t="shared" si="167"/>
        <v/>
      </c>
      <c r="MN12" s="140" t="str">
        <f t="shared" si="168"/>
        <v/>
      </c>
      <c r="MO12" s="140" t="str">
        <f t="shared" si="169"/>
        <v/>
      </c>
      <c r="MP12" s="140" t="str">
        <f t="shared" si="170"/>
        <v/>
      </c>
      <c r="MQ12" s="140" t="str">
        <f t="shared" si="171"/>
        <v/>
      </c>
      <c r="MR12" s="140" t="str">
        <f t="shared" si="172"/>
        <v/>
      </c>
      <c r="MS12" s="140" t="str">
        <f t="shared" si="173"/>
        <v/>
      </c>
      <c r="MT12" s="140" t="str">
        <f t="shared" si="174"/>
        <v/>
      </c>
      <c r="MU12" s="140" t="str">
        <f t="shared" si="175"/>
        <v/>
      </c>
      <c r="MV12" s="140" t="str">
        <f t="shared" si="176"/>
        <v/>
      </c>
      <c r="MW12" s="140" t="str">
        <f t="shared" si="177"/>
        <v/>
      </c>
      <c r="MX12" s="140" t="str">
        <f t="shared" si="178"/>
        <v/>
      </c>
      <c r="MY12" s="140" t="str">
        <f t="shared" si="179"/>
        <v/>
      </c>
      <c r="MZ12" s="140" t="str">
        <f t="shared" si="180"/>
        <v/>
      </c>
      <c r="NA12" s="140" t="str">
        <f t="shared" si="181"/>
        <v/>
      </c>
      <c r="NB12" s="140" t="str">
        <f t="shared" si="182"/>
        <v/>
      </c>
      <c r="NC12" s="140" t="str">
        <f t="shared" si="183"/>
        <v/>
      </c>
      <c r="ND12" s="54">
        <v>4</v>
      </c>
      <c r="NE12" s="33" t="str">
        <f t="shared" si="184"/>
        <v/>
      </c>
      <c r="NF12" s="33"/>
      <c r="NG12" s="33" t="str">
        <f t="shared" ref="NG12:NG43" si="209">IF(LD12="","",IF(LD12=$MB12,40,(($MB12/LD12)*40)))</f>
        <v/>
      </c>
      <c r="NH12" s="33" t="str">
        <f t="shared" ref="NH12:NH43" si="210">IF(LE12="","",IF(LE12=$MB12,40,(($MB12/LE12)*40)))</f>
        <v/>
      </c>
      <c r="NI12" s="33">
        <f t="shared" ref="NI12:NI43" si="211">IF(LF12="","",IF(LF12=$MB12,40,(($MB12/LF12)*40)))</f>
        <v>40</v>
      </c>
      <c r="NJ12" s="33" t="str">
        <f t="shared" ref="NJ12:NJ43" si="212">IF(LG12="","",IF(LG12=$MB12,40,(($MB12/LG12)*40)))</f>
        <v/>
      </c>
      <c r="NK12" s="33" t="str">
        <f t="shared" ref="NK12:NK43" si="213">IF(LH12="","",IF(LH12=$MB12,40,(($MB12/LH12)*40)))</f>
        <v/>
      </c>
      <c r="NL12" s="33" t="str">
        <f t="shared" ref="NL12:NL43" si="214">IF(LI12="","",IF(LI12=$MB12,40,(($MB12/LI12)*40)))</f>
        <v/>
      </c>
      <c r="NM12" s="33" t="str">
        <f t="shared" ref="NM12:NM43" si="215">IF(LJ12="","",IF(LJ12=$MB12,40,(($MB12/LJ12)*40)))</f>
        <v/>
      </c>
      <c r="NN12" s="33" t="str">
        <f t="shared" ref="NN12:NN43" si="216">IF(LK12="","",IF(LK12=$MB12,40,(($MB12/LK12)*40)))</f>
        <v/>
      </c>
      <c r="NO12" s="33" t="str">
        <f t="shared" ref="NO12:NO43" si="217">IF(LL12="","",IF(LL12=$MB12,40,(($MB12/LL12)*40)))</f>
        <v/>
      </c>
      <c r="NP12" s="33" t="str">
        <f t="shared" ref="NP12:NP43" si="218">IF(LM12="","",IF(LM12=$MB12,40,(($MB12/LM12)*40)))</f>
        <v/>
      </c>
      <c r="NQ12" s="33" t="str">
        <f t="shared" ref="NQ12:NQ43" si="219">IF(LN12="","",IF(LN12=$MB12,40,(($MB12/LN12)*40)))</f>
        <v/>
      </c>
      <c r="NR12" s="33" t="str">
        <f t="shared" ref="NR12:NR43" si="220">IF(LO12="","",IF(LO12=$MB12,40,(($MB12/LO12)*40)))</f>
        <v/>
      </c>
      <c r="NS12" s="33" t="str">
        <f t="shared" ref="NS12:NS43" si="221">IF(LP12="","",IF(LP12=$MB12,40,(($MB12/LP12)*40)))</f>
        <v/>
      </c>
      <c r="NT12" s="33" t="str">
        <f t="shared" ref="NT12:NT43" si="222">IF(LQ12="","",IF(LQ12=$MB12,40,(($MB12/LQ12)*40)))</f>
        <v/>
      </c>
      <c r="NU12" s="33" t="str">
        <f t="shared" ref="NU12:NU43" si="223">IF(LR12="","",IF(LR12=$MB12,40,(($MB12/LR12)*40)))</f>
        <v/>
      </c>
      <c r="NV12" s="33" t="str">
        <f t="shared" ref="NV12:NV43" si="224">IF(LS12="","",IF(LS12=$MB12,40,(($MB12/LS12)*40)))</f>
        <v/>
      </c>
      <c r="NW12" s="33" t="str">
        <f t="shared" ref="NW12:NW43" si="225">IF(LT12="","",IF(LT12=$MB12,40,(($MB12/LT12)*40)))</f>
        <v/>
      </c>
      <c r="NX12" s="33" t="str">
        <f t="shared" ref="NX12:NX43" si="226">IF(LU12="","",IF(LU12=$MB12,40,(($MB12/LU12)*40)))</f>
        <v/>
      </c>
      <c r="NY12" s="33" t="str">
        <f t="shared" ref="NY12:NY43" si="227">IF(LV12="","",IF(LV12=$MB12,40,(($MB12/LV12)*40)))</f>
        <v/>
      </c>
      <c r="NZ12" s="33" t="str">
        <f t="shared" ref="NZ12:NZ43" si="228">IF(LW12="","",IF(LW12=$MB12,40,(($MB12/LW12)*40)))</f>
        <v/>
      </c>
      <c r="OA12" s="33" t="str">
        <f t="shared" ref="OA12:OA43" si="229">IF(LX12="","",IF(LX12=$MB12,40,(($MB12/LX12)*40)))</f>
        <v/>
      </c>
      <c r="OB12" s="33" t="str">
        <f t="shared" ref="OB12:OB43" si="230">IF(LY12="","",IF(LY12=$MB12,40,(($MB12/LY12)*40)))</f>
        <v/>
      </c>
      <c r="OC12" s="33" t="str">
        <f t="shared" ref="OC12:OC43" si="231">IF(LZ12="","",IF(LZ12=$MB12,40,(($MB12/LZ12)*40)))</f>
        <v/>
      </c>
      <c r="OD12" s="33" t="str">
        <f t="shared" ref="OD12:OD43" si="232">IF(MA12="","",IF(MA12=$MB12,40,(($MB12/MA12)*40)))</f>
        <v/>
      </c>
      <c r="OE12" s="33" t="e">
        <f>IF(#REF!="","",IF(#REF!=$MB12,40,(($MB12/#REF!)*40)))</f>
        <v>#REF!</v>
      </c>
      <c r="OF12" s="33" t="e">
        <f>IF(#REF!="","",IF(#REF!=$MB12,40,(($MB12/#REF!)*40)))</f>
        <v>#REF!</v>
      </c>
      <c r="OG12" s="54">
        <v>4</v>
      </c>
      <c r="OH12" s="116"/>
      <c r="OI12" s="116"/>
      <c r="OJ12" s="116"/>
      <c r="OK12" s="116"/>
      <c r="OL12" s="120">
        <v>36</v>
      </c>
      <c r="OM12" s="116"/>
      <c r="ON12" s="116"/>
      <c r="OO12" s="116"/>
      <c r="OP12" s="116"/>
      <c r="OQ12" s="116"/>
      <c r="OR12" s="116"/>
      <c r="OS12" s="116"/>
      <c r="OT12" s="116"/>
      <c r="OU12" s="116"/>
      <c r="OV12" s="116"/>
      <c r="OW12" s="116"/>
      <c r="OX12" s="116"/>
      <c r="OY12" s="116"/>
      <c r="OZ12" s="116"/>
      <c r="PA12" s="116"/>
      <c r="PB12" s="116"/>
      <c r="PC12" s="116"/>
      <c r="PD12" s="116"/>
      <c r="PE12" s="116"/>
      <c r="PF12" s="116"/>
      <c r="PG12" s="116"/>
      <c r="PH12" s="54">
        <v>4</v>
      </c>
      <c r="PI12" s="126">
        <f t="shared" si="203"/>
        <v>0</v>
      </c>
      <c r="PJ12" s="126">
        <f t="shared" si="188"/>
        <v>0</v>
      </c>
      <c r="PK12" s="126">
        <f t="shared" si="188"/>
        <v>0</v>
      </c>
      <c r="PL12" s="126">
        <f t="shared" si="188"/>
        <v>0</v>
      </c>
      <c r="PM12" s="126">
        <f t="shared" si="188"/>
        <v>10</v>
      </c>
      <c r="PN12" s="126">
        <f t="shared" si="188"/>
        <v>0</v>
      </c>
      <c r="PO12" s="126">
        <f t="shared" si="188"/>
        <v>0</v>
      </c>
      <c r="PP12" s="126">
        <f t="shared" si="188"/>
        <v>0</v>
      </c>
      <c r="PQ12" s="126">
        <f t="shared" si="188"/>
        <v>0</v>
      </c>
      <c r="PR12" s="126">
        <f t="shared" si="188"/>
        <v>0</v>
      </c>
      <c r="PS12" s="126">
        <f t="shared" si="188"/>
        <v>0</v>
      </c>
      <c r="PT12" s="126">
        <f t="shared" si="188"/>
        <v>0</v>
      </c>
      <c r="PU12" s="126">
        <f t="shared" si="188"/>
        <v>0</v>
      </c>
      <c r="PV12" s="126">
        <f t="shared" si="188"/>
        <v>0</v>
      </c>
      <c r="PW12" s="126">
        <f t="shared" si="188"/>
        <v>0</v>
      </c>
      <c r="PX12" s="126">
        <f t="shared" si="188"/>
        <v>0</v>
      </c>
      <c r="PY12" s="126">
        <f t="shared" si="188"/>
        <v>0</v>
      </c>
      <c r="PZ12" s="126">
        <f t="shared" si="188"/>
        <v>0</v>
      </c>
      <c r="QA12" s="126">
        <f t="shared" si="188"/>
        <v>0</v>
      </c>
      <c r="QB12" s="126">
        <f t="shared" si="188"/>
        <v>0</v>
      </c>
      <c r="QC12" s="126">
        <f t="shared" si="188"/>
        <v>0</v>
      </c>
      <c r="QD12" s="126">
        <f t="shared" si="188"/>
        <v>0</v>
      </c>
      <c r="QE12" s="126">
        <f t="shared" si="188"/>
        <v>0</v>
      </c>
      <c r="QF12" s="126">
        <f t="shared" si="188"/>
        <v>0</v>
      </c>
      <c r="QG12" s="126">
        <f t="shared" si="188"/>
        <v>0</v>
      </c>
      <c r="QH12" s="126">
        <f t="shared" si="188"/>
        <v>0</v>
      </c>
      <c r="QI12" s="54">
        <v>4</v>
      </c>
      <c r="QJ12" s="34" t="str">
        <f t="shared" si="204"/>
        <v/>
      </c>
      <c r="QK12" s="34" t="str">
        <f t="shared" si="189"/>
        <v/>
      </c>
      <c r="QL12" s="34" t="str">
        <f t="shared" si="189"/>
        <v/>
      </c>
      <c r="QM12" s="34" t="str">
        <f t="shared" si="189"/>
        <v/>
      </c>
      <c r="QN12" s="34">
        <f t="shared" si="189"/>
        <v>47.947330712385714</v>
      </c>
      <c r="QO12" s="34" t="str">
        <f t="shared" si="189"/>
        <v/>
      </c>
      <c r="QP12" s="34" t="str">
        <f t="shared" si="189"/>
        <v/>
      </c>
      <c r="QQ12" s="34" t="str">
        <f t="shared" si="189"/>
        <v/>
      </c>
      <c r="QR12" s="34" t="str">
        <f t="shared" si="189"/>
        <v/>
      </c>
      <c r="QS12" s="34" t="str">
        <f t="shared" si="189"/>
        <v/>
      </c>
      <c r="QT12" s="34" t="str">
        <f t="shared" si="189"/>
        <v/>
      </c>
      <c r="QU12" s="34" t="str">
        <f t="shared" si="189"/>
        <v/>
      </c>
      <c r="QV12" s="34" t="str">
        <f t="shared" si="189"/>
        <v/>
      </c>
      <c r="QW12" s="34" t="str">
        <f t="shared" si="189"/>
        <v/>
      </c>
      <c r="QX12" s="34" t="str">
        <f t="shared" si="189"/>
        <v/>
      </c>
      <c r="QY12" s="34" t="str">
        <f t="shared" si="189"/>
        <v/>
      </c>
      <c r="QZ12" s="34" t="str">
        <f t="shared" si="189"/>
        <v/>
      </c>
      <c r="RA12" s="34" t="str">
        <f t="shared" si="189"/>
        <v/>
      </c>
      <c r="RB12" s="34" t="str">
        <f t="shared" si="189"/>
        <v/>
      </c>
      <c r="RC12" s="34" t="str">
        <f t="shared" si="189"/>
        <v/>
      </c>
      <c r="RD12" s="34" t="str">
        <f t="shared" si="189"/>
        <v/>
      </c>
      <c r="RE12" s="34" t="str">
        <f t="shared" si="189"/>
        <v/>
      </c>
      <c r="RF12" s="34" t="str">
        <f t="shared" si="189"/>
        <v/>
      </c>
      <c r="RG12" s="34" t="str">
        <f t="shared" si="189"/>
        <v/>
      </c>
      <c r="RH12" s="34" t="str">
        <f t="shared" si="189"/>
        <v/>
      </c>
      <c r="RI12" s="34" t="str">
        <f t="shared" si="189"/>
        <v/>
      </c>
      <c r="RJ12" s="132">
        <f t="shared" si="205"/>
        <v>47.947330712385714</v>
      </c>
      <c r="RK12" s="35" t="str">
        <f t="shared" si="190"/>
        <v>5. SANDOX CIENTIFICA LTDA NIT 830086777-4</v>
      </c>
      <c r="RL12" s="35" t="str">
        <f t="shared" si="191"/>
        <v/>
      </c>
      <c r="RM12" s="35" t="str">
        <f t="shared" si="192"/>
        <v/>
      </c>
      <c r="RN12" s="35" t="str">
        <f t="shared" si="193"/>
        <v/>
      </c>
      <c r="RO12" s="133" t="str">
        <f t="shared" si="207"/>
        <v>5. SANDOX CIENTIFICA LTDA NIT 830086777-4</v>
      </c>
      <c r="RP12" s="133" t="str">
        <f>IF($RJ12=QJ12,QJ$8,IF($RJ12=QK12,QK$8,IF($RJ12=QL12,QL$8,IF($RJ12=QM12,QM$8,IF($RJ12=QN12,QN$8,IF($RJ12=QO12,QO$8,IF($RJ12=QP12,QP$8,IF($RJ12=QQ12,QQ$8,IF($RJ12=QR12,QR$8,IF($RJ12=QS12,QS$8,IF($RJ12=QT12,QT$8,IF($RJ12=QU12,QU$8,IF($RJ12=QV12,QV$8,IF($RJ12=QW12,QW$8,IF($RJ12=QX12,QX$8,IF($RJ12=QY12,QY$8,IF($RJ12=QZ12,QZ$8,IF($RJ12=RA12,RA$8,IF($RJ12=RB12,RB$8,IF($RJ12=RC12,RC$8,IF($RJ12=RD12,RD$8,IF($RJ12=RE12,RE$8,IF($RJ12=RF12,RF$8,IF($RJ12=RG12,RG$8,IF($RJ12=RH12,RH$8,IF($RJ12=RI12,RI$8,IF($RJ12=#REF!,#REF!,IF($RJ12=#REF!,#REF!,""))))))))))))))))))))))))))))</f>
        <v>5. SANDOX CIENTIFICA LTDA NIT 830086777-4</v>
      </c>
      <c r="RQ12" s="36">
        <f t="shared" si="194"/>
        <v>188225382</v>
      </c>
      <c r="RR12" s="36" t="str">
        <f t="shared" si="195"/>
        <v/>
      </c>
      <c r="RS12" s="36" t="str">
        <f t="shared" si="196"/>
        <v/>
      </c>
      <c r="RT12" s="36" t="e">
        <f>IF($RP12=$AD$8,$AD12,IF($RP12=$AE$8,$AE12,IF($RP12=$AF$8,$AF12,IF($RP12=$AG$8,$AG12,IF($RP12=$AH$8,$AH12,IF($RP12=#REF!,#REF!,IF($RP12=#REF!,#REF!,"")))))))</f>
        <v>#REF!</v>
      </c>
      <c r="RU12" s="129">
        <f t="shared" si="197"/>
        <v>188225382</v>
      </c>
      <c r="RV12" s="36" t="e">
        <f t="shared" si="206"/>
        <v>#REF!</v>
      </c>
      <c r="RW12" s="54">
        <v>4</v>
      </c>
      <c r="RX12" s="129">
        <f t="shared" si="198"/>
        <v>20913944.666666627</v>
      </c>
      <c r="RY12" s="129" t="str">
        <f t="shared" si="199"/>
        <v>ADJUDICADO</v>
      </c>
    </row>
    <row r="13" spans="1:493" ht="22.5" customHeight="1">
      <c r="A13" s="49"/>
      <c r="B13" s="72" t="s">
        <v>88</v>
      </c>
      <c r="C13" s="72" t="s">
        <v>89</v>
      </c>
      <c r="D13" s="72" t="s">
        <v>90</v>
      </c>
      <c r="E13" s="73" t="s">
        <v>91</v>
      </c>
      <c r="F13" s="74">
        <v>2</v>
      </c>
      <c r="G13" s="24">
        <v>33876379.740000002</v>
      </c>
      <c r="H13" s="54">
        <v>5</v>
      </c>
      <c r="I13" s="104" t="s">
        <v>37</v>
      </c>
      <c r="J13" s="105">
        <v>33558000</v>
      </c>
      <c r="K13" s="104" t="s">
        <v>37</v>
      </c>
      <c r="L13" s="104" t="s">
        <v>37</v>
      </c>
      <c r="M13" s="104" t="s">
        <v>37</v>
      </c>
      <c r="N13" s="104" t="s">
        <v>37</v>
      </c>
      <c r="O13" s="104" t="s">
        <v>37</v>
      </c>
      <c r="P13" s="104" t="s">
        <v>37</v>
      </c>
      <c r="Q13" s="104" t="s">
        <v>37</v>
      </c>
      <c r="R13" s="104" t="s">
        <v>37</v>
      </c>
      <c r="S13" s="104" t="s">
        <v>37</v>
      </c>
      <c r="T13" s="104" t="s">
        <v>37</v>
      </c>
      <c r="U13" s="104" t="s">
        <v>37</v>
      </c>
      <c r="V13" s="104" t="s">
        <v>37</v>
      </c>
      <c r="W13" s="104" t="s">
        <v>37</v>
      </c>
      <c r="X13" s="113">
        <v>32219821.199999999</v>
      </c>
      <c r="Y13" s="113">
        <v>15203440</v>
      </c>
      <c r="Z13" s="104" t="s">
        <v>37</v>
      </c>
      <c r="AA13" s="104" t="s">
        <v>37</v>
      </c>
      <c r="AB13" s="104" t="s">
        <v>37</v>
      </c>
      <c r="AC13" s="104" t="s">
        <v>37</v>
      </c>
      <c r="AD13" s="104" t="s">
        <v>37</v>
      </c>
      <c r="AE13" s="104" t="s">
        <v>37</v>
      </c>
      <c r="AF13" s="104" t="s">
        <v>37</v>
      </c>
      <c r="AG13" s="104" t="s">
        <v>37</v>
      </c>
      <c r="AH13" s="104" t="s">
        <v>37</v>
      </c>
      <c r="AI13" s="57">
        <v>5</v>
      </c>
      <c r="AJ13" s="25" t="str">
        <f t="shared" si="0"/>
        <v>NC</v>
      </c>
      <c r="AK13" s="25">
        <f t="shared" si="1"/>
        <v>33558000</v>
      </c>
      <c r="AL13" s="25" t="str">
        <f t="shared" si="2"/>
        <v>NC</v>
      </c>
      <c r="AM13" s="25" t="str">
        <f t="shared" si="3"/>
        <v>NC</v>
      </c>
      <c r="AN13" s="25" t="str">
        <f t="shared" si="4"/>
        <v>NC</v>
      </c>
      <c r="AO13" s="25" t="str">
        <f t="shared" si="5"/>
        <v>NC</v>
      </c>
      <c r="AP13" s="25" t="str">
        <f t="shared" si="6"/>
        <v>NC</v>
      </c>
      <c r="AQ13" s="25" t="str">
        <f t="shared" si="7"/>
        <v>NC</v>
      </c>
      <c r="AR13" s="25" t="str">
        <f t="shared" si="8"/>
        <v>NC</v>
      </c>
      <c r="AS13" s="25" t="str">
        <f t="shared" si="9"/>
        <v>NC</v>
      </c>
      <c r="AT13" s="25" t="str">
        <f t="shared" si="10"/>
        <v>NC</v>
      </c>
      <c r="AU13" s="25" t="str">
        <f t="shared" si="11"/>
        <v>NC</v>
      </c>
      <c r="AV13" s="25" t="str">
        <f t="shared" si="12"/>
        <v>NC</v>
      </c>
      <c r="AW13" s="25" t="str">
        <f t="shared" si="13"/>
        <v>NC</v>
      </c>
      <c r="AX13" s="25" t="str">
        <f t="shared" si="14"/>
        <v>NC</v>
      </c>
      <c r="AY13" s="25">
        <f t="shared" si="15"/>
        <v>32219821.199999999</v>
      </c>
      <c r="AZ13" s="25">
        <f t="shared" si="16"/>
        <v>15203440</v>
      </c>
      <c r="BA13" s="25" t="str">
        <f t="shared" si="17"/>
        <v>NC</v>
      </c>
      <c r="BB13" s="25" t="str">
        <f t="shared" si="18"/>
        <v>NC</v>
      </c>
      <c r="BC13" s="25" t="str">
        <f t="shared" si="19"/>
        <v>NC</v>
      </c>
      <c r="BD13" s="25" t="str">
        <f t="shared" si="20"/>
        <v>NC</v>
      </c>
      <c r="BE13" s="25" t="str">
        <f t="shared" si="21"/>
        <v>NC</v>
      </c>
      <c r="BF13" s="25" t="str">
        <f t="shared" si="22"/>
        <v>NC</v>
      </c>
      <c r="BG13" s="25" t="str">
        <f t="shared" si="23"/>
        <v>NC</v>
      </c>
      <c r="BH13" s="25" t="str">
        <f t="shared" si="24"/>
        <v>NC</v>
      </c>
      <c r="BI13" s="25" t="str">
        <f t="shared" si="25"/>
        <v>NC</v>
      </c>
      <c r="BJ13" s="54">
        <v>5</v>
      </c>
      <c r="BK13" s="122" t="s">
        <v>38</v>
      </c>
      <c r="BL13" s="120" t="s">
        <v>38</v>
      </c>
      <c r="BM13" s="122" t="s">
        <v>38</v>
      </c>
      <c r="BN13" s="122" t="s">
        <v>38</v>
      </c>
      <c r="BO13" s="122" t="s">
        <v>38</v>
      </c>
      <c r="BP13" s="122" t="s">
        <v>38</v>
      </c>
      <c r="BQ13" s="122" t="s">
        <v>38</v>
      </c>
      <c r="BR13" s="122" t="s">
        <v>38</v>
      </c>
      <c r="BS13" s="122" t="s">
        <v>38</v>
      </c>
      <c r="BT13" s="122" t="s">
        <v>38</v>
      </c>
      <c r="BU13" s="122" t="s">
        <v>38</v>
      </c>
      <c r="BV13" s="122" t="s">
        <v>38</v>
      </c>
      <c r="BW13" s="122" t="s">
        <v>38</v>
      </c>
      <c r="BX13" s="122" t="s">
        <v>38</v>
      </c>
      <c r="BY13" s="122" t="s">
        <v>38</v>
      </c>
      <c r="BZ13" s="124" t="s">
        <v>39</v>
      </c>
      <c r="CA13" s="124" t="s">
        <v>38</v>
      </c>
      <c r="CB13" s="122" t="s">
        <v>38</v>
      </c>
      <c r="CC13" s="122" t="s">
        <v>38</v>
      </c>
      <c r="CD13" s="122" t="s">
        <v>38</v>
      </c>
      <c r="CE13" s="122" t="s">
        <v>38</v>
      </c>
      <c r="CF13" s="122" t="s">
        <v>38</v>
      </c>
      <c r="CG13" s="122" t="s">
        <v>38</v>
      </c>
      <c r="CH13" s="122" t="s">
        <v>38</v>
      </c>
      <c r="CI13" s="122" t="s">
        <v>38</v>
      </c>
      <c r="CJ13" s="122" t="s">
        <v>38</v>
      </c>
      <c r="CK13" s="54">
        <v>5</v>
      </c>
      <c r="CL13" s="122" t="s">
        <v>39</v>
      </c>
      <c r="CM13" s="120" t="s">
        <v>38</v>
      </c>
      <c r="CN13" s="122" t="s">
        <v>39</v>
      </c>
      <c r="CO13" s="122" t="s">
        <v>39</v>
      </c>
      <c r="CP13" s="122" t="s">
        <v>39</v>
      </c>
      <c r="CQ13" s="122" t="s">
        <v>39</v>
      </c>
      <c r="CR13" s="122" t="s">
        <v>39</v>
      </c>
      <c r="CS13" s="122" t="s">
        <v>39</v>
      </c>
      <c r="CT13" s="122" t="s">
        <v>39</v>
      </c>
      <c r="CU13" s="122" t="s">
        <v>39</v>
      </c>
      <c r="CV13" s="122" t="s">
        <v>39</v>
      </c>
      <c r="CW13" s="122" t="s">
        <v>39</v>
      </c>
      <c r="CX13" s="122" t="s">
        <v>39</v>
      </c>
      <c r="CY13" s="122" t="s">
        <v>39</v>
      </c>
      <c r="CZ13" s="122" t="s">
        <v>39</v>
      </c>
      <c r="DA13" s="131" t="s">
        <v>39</v>
      </c>
      <c r="DB13" s="131" t="s">
        <v>39</v>
      </c>
      <c r="DC13" s="122" t="s">
        <v>39</v>
      </c>
      <c r="DD13" s="122" t="s">
        <v>39</v>
      </c>
      <c r="DE13" s="122" t="s">
        <v>39</v>
      </c>
      <c r="DF13" s="122" t="s">
        <v>39</v>
      </c>
      <c r="DG13" s="122" t="s">
        <v>39</v>
      </c>
      <c r="DH13" s="122" t="s">
        <v>38</v>
      </c>
      <c r="DI13" s="122" t="s">
        <v>38</v>
      </c>
      <c r="DJ13" s="122" t="s">
        <v>38</v>
      </c>
      <c r="DK13" s="122" t="s">
        <v>39</v>
      </c>
      <c r="DL13" s="54">
        <v>5</v>
      </c>
      <c r="DM13" s="122" t="s">
        <v>39</v>
      </c>
      <c r="DN13" s="120" t="s">
        <v>38</v>
      </c>
      <c r="DO13" s="122" t="s">
        <v>39</v>
      </c>
      <c r="DP13" s="122" t="s">
        <v>39</v>
      </c>
      <c r="DQ13" s="122" t="s">
        <v>39</v>
      </c>
      <c r="DR13" s="122" t="s">
        <v>39</v>
      </c>
      <c r="DS13" s="122" t="s">
        <v>39</v>
      </c>
      <c r="DT13" s="122" t="s">
        <v>39</v>
      </c>
      <c r="DU13" s="122" t="s">
        <v>39</v>
      </c>
      <c r="DV13" s="122" t="s">
        <v>39</v>
      </c>
      <c r="DW13" s="122" t="s">
        <v>39</v>
      </c>
      <c r="DX13" s="122" t="s">
        <v>39</v>
      </c>
      <c r="DY13" s="122" t="s">
        <v>39</v>
      </c>
      <c r="DZ13" s="122" t="s">
        <v>39</v>
      </c>
      <c r="EA13" s="122" t="s">
        <v>39</v>
      </c>
      <c r="EB13" s="117" t="s">
        <v>39</v>
      </c>
      <c r="EC13" s="117" t="s">
        <v>39</v>
      </c>
      <c r="ED13" s="122" t="s">
        <v>39</v>
      </c>
      <c r="EE13" s="122" t="s">
        <v>39</v>
      </c>
      <c r="EF13" s="122" t="s">
        <v>39</v>
      </c>
      <c r="EG13" s="122" t="s">
        <v>39</v>
      </c>
      <c r="EH13" s="122" t="s">
        <v>39</v>
      </c>
      <c r="EI13" s="122" t="s">
        <v>38</v>
      </c>
      <c r="EJ13" s="122" t="s">
        <v>38</v>
      </c>
      <c r="EK13" s="122" t="s">
        <v>39</v>
      </c>
      <c r="EL13" s="122" t="s">
        <v>39</v>
      </c>
      <c r="EM13" s="54">
        <v>5</v>
      </c>
      <c r="EN13" s="26" t="str">
        <f t="shared" si="26"/>
        <v>NO CUMPLE</v>
      </c>
      <c r="EO13" s="26" t="str">
        <f t="shared" si="27"/>
        <v>NO CUMPLE</v>
      </c>
      <c r="EP13" s="26" t="str">
        <f t="shared" si="28"/>
        <v>NO CUMPLE</v>
      </c>
      <c r="EQ13" s="26" t="str">
        <f t="shared" si="29"/>
        <v>NO CUMPLE</v>
      </c>
      <c r="ER13" s="26" t="str">
        <f t="shared" si="30"/>
        <v>NO CUMPLE</v>
      </c>
      <c r="ES13" s="26" t="str">
        <f t="shared" si="31"/>
        <v>NO CUMPLE</v>
      </c>
      <c r="ET13" s="26" t="str">
        <f t="shared" si="32"/>
        <v>NO CUMPLE</v>
      </c>
      <c r="EU13" s="26" t="str">
        <f t="shared" si="33"/>
        <v>NO CUMPLE</v>
      </c>
      <c r="EV13" s="26" t="str">
        <f t="shared" si="34"/>
        <v>NO CUMPLE</v>
      </c>
      <c r="EW13" s="26" t="str">
        <f t="shared" si="35"/>
        <v>NO CUMPLE</v>
      </c>
      <c r="EX13" s="26" t="str">
        <f t="shared" si="36"/>
        <v>NO CUMPLE</v>
      </c>
      <c r="EY13" s="26" t="str">
        <f t="shared" si="37"/>
        <v>NO CUMPLE</v>
      </c>
      <c r="EZ13" s="26" t="str">
        <f t="shared" si="38"/>
        <v>NO CUMPLE</v>
      </c>
      <c r="FA13" s="26" t="str">
        <f t="shared" si="39"/>
        <v>NO CUMPLE</v>
      </c>
      <c r="FB13" s="26" t="str">
        <f t="shared" si="40"/>
        <v>NO CUMPLE</v>
      </c>
      <c r="FC13" s="26" t="str">
        <f t="shared" si="41"/>
        <v>CUMPLE</v>
      </c>
      <c r="FD13" s="26" t="str">
        <f t="shared" si="42"/>
        <v>NO CUMPLE</v>
      </c>
      <c r="FE13" s="26" t="str">
        <f t="shared" si="43"/>
        <v>NO CUMPLE</v>
      </c>
      <c r="FF13" s="26" t="str">
        <f t="shared" si="44"/>
        <v>NO CUMPLE</v>
      </c>
      <c r="FG13" s="26" t="str">
        <f t="shared" si="45"/>
        <v>NO CUMPLE</v>
      </c>
      <c r="FH13" s="26" t="str">
        <f t="shared" si="46"/>
        <v>NO CUMPLE</v>
      </c>
      <c r="FI13" s="26" t="str">
        <f t="shared" si="47"/>
        <v>NO CUMPLE</v>
      </c>
      <c r="FJ13" s="26" t="str">
        <f t="shared" si="48"/>
        <v>NO CUMPLE</v>
      </c>
      <c r="FK13" s="26" t="str">
        <f t="shared" si="49"/>
        <v>NO CUMPLE</v>
      </c>
      <c r="FL13" s="26" t="str">
        <f t="shared" si="50"/>
        <v>NO CUMPLE</v>
      </c>
      <c r="FM13" s="26" t="str">
        <f t="shared" si="51"/>
        <v>NO CUMPLE</v>
      </c>
      <c r="FN13" s="54">
        <v>5</v>
      </c>
      <c r="FO13" s="116" t="s">
        <v>37</v>
      </c>
      <c r="FP13" s="120" t="s">
        <v>38</v>
      </c>
      <c r="FQ13" s="116" t="s">
        <v>37</v>
      </c>
      <c r="FR13" s="116" t="s">
        <v>37</v>
      </c>
      <c r="FS13" s="116" t="s">
        <v>37</v>
      </c>
      <c r="FT13" s="116" t="s">
        <v>37</v>
      </c>
      <c r="FU13" s="116" t="s">
        <v>37</v>
      </c>
      <c r="FV13" s="116" t="s">
        <v>37</v>
      </c>
      <c r="FW13" s="116" t="s">
        <v>37</v>
      </c>
      <c r="FX13" s="116" t="s">
        <v>37</v>
      </c>
      <c r="FY13" s="116" t="s">
        <v>37</v>
      </c>
      <c r="FZ13" s="116" t="s">
        <v>37</v>
      </c>
      <c r="GA13" s="116" t="s">
        <v>37</v>
      </c>
      <c r="GB13" s="116" t="s">
        <v>37</v>
      </c>
      <c r="GC13" s="116" t="s">
        <v>37</v>
      </c>
      <c r="GD13" s="124" t="s">
        <v>39</v>
      </c>
      <c r="GE13" s="124" t="s">
        <v>38</v>
      </c>
      <c r="GF13" s="116" t="s">
        <v>37</v>
      </c>
      <c r="GG13" s="116" t="s">
        <v>37</v>
      </c>
      <c r="GH13" s="116" t="s">
        <v>37</v>
      </c>
      <c r="GI13" s="116" t="s">
        <v>37</v>
      </c>
      <c r="GJ13" s="116" t="s">
        <v>37</v>
      </c>
      <c r="GK13" s="116" t="s">
        <v>37</v>
      </c>
      <c r="GL13" s="116" t="s">
        <v>37</v>
      </c>
      <c r="GM13" s="116" t="s">
        <v>37</v>
      </c>
      <c r="GN13" s="116" t="s">
        <v>37</v>
      </c>
      <c r="GO13" s="54">
        <v>5</v>
      </c>
      <c r="GP13" s="116" t="s">
        <v>37</v>
      </c>
      <c r="GQ13" s="120" t="s">
        <v>39</v>
      </c>
      <c r="GR13" s="116" t="s">
        <v>37</v>
      </c>
      <c r="GS13" s="116" t="s">
        <v>37</v>
      </c>
      <c r="GT13" s="116" t="s">
        <v>37</v>
      </c>
      <c r="GU13" s="116" t="s">
        <v>37</v>
      </c>
      <c r="GV13" s="116" t="s">
        <v>37</v>
      </c>
      <c r="GW13" s="116" t="s">
        <v>37</v>
      </c>
      <c r="GX13" s="116" t="s">
        <v>37</v>
      </c>
      <c r="GY13" s="116" t="s">
        <v>37</v>
      </c>
      <c r="GZ13" s="116" t="s">
        <v>37</v>
      </c>
      <c r="HA13" s="116" t="s">
        <v>37</v>
      </c>
      <c r="HB13" s="116" t="s">
        <v>37</v>
      </c>
      <c r="HC13" s="116" t="s">
        <v>37</v>
      </c>
      <c r="HD13" s="116"/>
      <c r="HE13" s="131" t="s">
        <v>39</v>
      </c>
      <c r="HF13" s="131" t="s">
        <v>39</v>
      </c>
      <c r="HG13" s="116" t="s">
        <v>37</v>
      </c>
      <c r="HH13" s="116" t="s">
        <v>37</v>
      </c>
      <c r="HI13" s="116" t="s">
        <v>37</v>
      </c>
      <c r="HJ13" s="116" t="s">
        <v>37</v>
      </c>
      <c r="HK13" s="116" t="s">
        <v>37</v>
      </c>
      <c r="HL13" s="116" t="s">
        <v>37</v>
      </c>
      <c r="HM13" s="116" t="s">
        <v>37</v>
      </c>
      <c r="HN13" s="116" t="s">
        <v>37</v>
      </c>
      <c r="HO13" s="116" t="s">
        <v>37</v>
      </c>
      <c r="HP13" s="54">
        <v>5</v>
      </c>
      <c r="HQ13" s="25" t="str">
        <f t="shared" si="52"/>
        <v/>
      </c>
      <c r="HR13" s="25" t="str">
        <f t="shared" si="53"/>
        <v/>
      </c>
      <c r="HS13" s="25" t="str">
        <f t="shared" si="54"/>
        <v/>
      </c>
      <c r="HT13" s="25" t="str">
        <f t="shared" si="55"/>
        <v/>
      </c>
      <c r="HU13" s="25" t="str">
        <f t="shared" si="56"/>
        <v/>
      </c>
      <c r="HV13" s="25" t="str">
        <f t="shared" si="57"/>
        <v/>
      </c>
      <c r="HW13" s="25" t="str">
        <f t="shared" si="58"/>
        <v/>
      </c>
      <c r="HX13" s="25" t="str">
        <f t="shared" si="59"/>
        <v/>
      </c>
      <c r="HY13" s="25" t="str">
        <f t="shared" si="60"/>
        <v/>
      </c>
      <c r="HZ13" s="25" t="str">
        <f t="shared" si="61"/>
        <v/>
      </c>
      <c r="IA13" s="25" t="str">
        <f t="shared" si="62"/>
        <v/>
      </c>
      <c r="IB13" s="25" t="str">
        <f t="shared" si="63"/>
        <v/>
      </c>
      <c r="IC13" s="25" t="str">
        <f t="shared" si="64"/>
        <v/>
      </c>
      <c r="ID13" s="25" t="str">
        <f t="shared" si="65"/>
        <v/>
      </c>
      <c r="IE13" s="25" t="str">
        <f t="shared" si="66"/>
        <v/>
      </c>
      <c r="IF13" s="25">
        <f t="shared" si="67"/>
        <v>32219821.199999999</v>
      </c>
      <c r="IG13" s="25" t="str">
        <f t="shared" si="68"/>
        <v/>
      </c>
      <c r="IH13" s="25" t="str">
        <f t="shared" si="69"/>
        <v/>
      </c>
      <c r="II13" s="25" t="str">
        <f t="shared" si="70"/>
        <v/>
      </c>
      <c r="IJ13" s="25" t="str">
        <f t="shared" si="71"/>
        <v/>
      </c>
      <c r="IK13" s="25" t="str">
        <f t="shared" si="72"/>
        <v/>
      </c>
      <c r="IL13" s="25" t="str">
        <f t="shared" si="73"/>
        <v/>
      </c>
      <c r="IM13" s="25" t="str">
        <f t="shared" si="74"/>
        <v/>
      </c>
      <c r="IN13" s="25" t="str">
        <f t="shared" si="75"/>
        <v/>
      </c>
      <c r="IO13" s="25" t="str">
        <f t="shared" si="76"/>
        <v/>
      </c>
      <c r="IP13" s="25" t="str">
        <f t="shared" si="77"/>
        <v/>
      </c>
      <c r="IQ13" s="25">
        <v>33876379.740000002</v>
      </c>
      <c r="IR13" s="25">
        <v>33876379.740000002</v>
      </c>
      <c r="IS13" s="27">
        <f t="shared" si="78"/>
        <v>1</v>
      </c>
      <c r="IT13" s="27">
        <f t="shared" si="200"/>
        <v>1</v>
      </c>
      <c r="IU13" s="27">
        <f t="array" ref="IU13">IF(IT13=0,"",PRODUCT(IF(ISNUMBER(HQ13:IP13),HQ13:IP13,1)))</f>
        <v>32219821.199999999</v>
      </c>
      <c r="IV13" s="27">
        <f t="shared" si="201"/>
        <v>1091490898126102.5</v>
      </c>
      <c r="IW13" s="28">
        <f t="shared" si="208"/>
        <v>33037719.323919781</v>
      </c>
      <c r="IX13" s="29">
        <f t="shared" si="202"/>
        <v>123891.44746469919</v>
      </c>
      <c r="IY13" s="54">
        <v>5</v>
      </c>
      <c r="IZ13" s="30" t="str">
        <f t="shared" si="79"/>
        <v/>
      </c>
      <c r="JA13" s="30" t="str">
        <f t="shared" si="80"/>
        <v/>
      </c>
      <c r="JB13" s="30" t="str">
        <f t="shared" si="81"/>
        <v/>
      </c>
      <c r="JC13" s="30" t="str">
        <f t="shared" si="82"/>
        <v/>
      </c>
      <c r="JD13" s="30" t="str">
        <f t="shared" si="83"/>
        <v/>
      </c>
      <c r="JE13" s="30" t="str">
        <f t="shared" si="84"/>
        <v/>
      </c>
      <c r="JF13" s="30" t="str">
        <f t="shared" si="85"/>
        <v/>
      </c>
      <c r="JG13" s="30" t="str">
        <f t="shared" si="86"/>
        <v/>
      </c>
      <c r="JH13" s="30" t="str">
        <f t="shared" si="87"/>
        <v/>
      </c>
      <c r="JI13" s="30" t="str">
        <f t="shared" si="88"/>
        <v/>
      </c>
      <c r="JJ13" s="30" t="str">
        <f t="shared" si="89"/>
        <v/>
      </c>
      <c r="JK13" s="30" t="str">
        <f t="shared" si="90"/>
        <v/>
      </c>
      <c r="JL13" s="30" t="str">
        <f t="shared" si="91"/>
        <v/>
      </c>
      <c r="JM13" s="30" t="str">
        <f t="shared" si="92"/>
        <v/>
      </c>
      <c r="JN13" s="30" t="str">
        <f t="shared" si="93"/>
        <v/>
      </c>
      <c r="JO13" s="30">
        <f t="shared" si="94"/>
        <v>26006.493474200874</v>
      </c>
      <c r="JP13" s="30" t="str">
        <f t="shared" si="95"/>
        <v/>
      </c>
      <c r="JQ13" s="30" t="str">
        <f t="shared" si="96"/>
        <v/>
      </c>
      <c r="JR13" s="30" t="str">
        <f t="shared" si="97"/>
        <v/>
      </c>
      <c r="JS13" s="30" t="str">
        <f t="shared" si="98"/>
        <v/>
      </c>
      <c r="JT13" s="30" t="str">
        <f t="shared" si="99"/>
        <v/>
      </c>
      <c r="JU13" s="30" t="str">
        <f t="shared" si="100"/>
        <v/>
      </c>
      <c r="JV13" s="30" t="str">
        <f t="shared" si="101"/>
        <v/>
      </c>
      <c r="JW13" s="30" t="str">
        <f t="shared" si="102"/>
        <v/>
      </c>
      <c r="JX13" s="30" t="str">
        <f t="shared" si="103"/>
        <v/>
      </c>
      <c r="JY13" s="30" t="str">
        <f t="shared" si="104"/>
        <v/>
      </c>
      <c r="JZ13" s="54">
        <v>5</v>
      </c>
      <c r="KA13" s="31" t="str">
        <f t="shared" si="105"/>
        <v/>
      </c>
      <c r="KB13" s="31" t="str">
        <f t="shared" si="106"/>
        <v/>
      </c>
      <c r="KC13" s="31" t="str">
        <f t="shared" si="107"/>
        <v/>
      </c>
      <c r="KD13" s="31" t="str">
        <f t="shared" si="108"/>
        <v/>
      </c>
      <c r="KE13" s="31" t="str">
        <f t="shared" si="109"/>
        <v/>
      </c>
      <c r="KF13" s="31" t="str">
        <f t="shared" si="110"/>
        <v/>
      </c>
      <c r="KG13" s="31" t="str">
        <f t="shared" si="111"/>
        <v/>
      </c>
      <c r="KH13" s="31" t="str">
        <f t="shared" si="112"/>
        <v/>
      </c>
      <c r="KI13" s="31" t="str">
        <f t="shared" si="113"/>
        <v/>
      </c>
      <c r="KJ13" s="31" t="str">
        <f t="shared" si="114"/>
        <v/>
      </c>
      <c r="KK13" s="31" t="str">
        <f t="shared" si="115"/>
        <v/>
      </c>
      <c r="KL13" s="31" t="str">
        <f t="shared" si="116"/>
        <v/>
      </c>
      <c r="KM13" s="31" t="str">
        <f t="shared" si="117"/>
        <v/>
      </c>
      <c r="KN13" s="31" t="str">
        <f t="shared" si="118"/>
        <v/>
      </c>
      <c r="KO13" s="31" t="str">
        <f t="shared" si="119"/>
        <v/>
      </c>
      <c r="KP13" s="31">
        <f t="shared" si="120"/>
        <v>817898.1239197813</v>
      </c>
      <c r="KQ13" s="31" t="str">
        <f t="shared" si="121"/>
        <v/>
      </c>
      <c r="KR13" s="31" t="str">
        <f t="shared" si="122"/>
        <v/>
      </c>
      <c r="KS13" s="31" t="str">
        <f t="shared" si="123"/>
        <v/>
      </c>
      <c r="KT13" s="31" t="str">
        <f t="shared" si="124"/>
        <v/>
      </c>
      <c r="KU13" s="31" t="str">
        <f t="shared" si="125"/>
        <v/>
      </c>
      <c r="KV13" s="31" t="str">
        <f t="shared" si="126"/>
        <v/>
      </c>
      <c r="KW13" s="31" t="str">
        <f t="shared" si="127"/>
        <v/>
      </c>
      <c r="KX13" s="31" t="str">
        <f t="shared" si="128"/>
        <v/>
      </c>
      <c r="KY13" s="31" t="str">
        <f t="shared" si="129"/>
        <v/>
      </c>
      <c r="KZ13" s="31" t="str">
        <f t="shared" si="130"/>
        <v/>
      </c>
      <c r="LA13" s="54">
        <v>5</v>
      </c>
      <c r="LB13" s="32" t="str">
        <f t="shared" si="131"/>
        <v/>
      </c>
      <c r="LC13" s="32" t="str">
        <f t="shared" si="132"/>
        <v/>
      </c>
      <c r="LD13" s="32" t="str">
        <f t="shared" si="133"/>
        <v/>
      </c>
      <c r="LE13" s="32" t="str">
        <f t="shared" si="134"/>
        <v/>
      </c>
      <c r="LF13" s="32" t="str">
        <f t="shared" si="135"/>
        <v/>
      </c>
      <c r="LG13" s="32" t="str">
        <f t="shared" si="136"/>
        <v/>
      </c>
      <c r="LH13" s="32" t="str">
        <f t="shared" si="137"/>
        <v/>
      </c>
      <c r="LI13" s="32" t="str">
        <f t="shared" si="138"/>
        <v/>
      </c>
      <c r="LJ13" s="32" t="str">
        <f t="shared" si="139"/>
        <v/>
      </c>
      <c r="LK13" s="32" t="str">
        <f t="shared" si="140"/>
        <v/>
      </c>
      <c r="LL13" s="32" t="str">
        <f t="shared" si="141"/>
        <v/>
      </c>
      <c r="LM13" s="32" t="str">
        <f t="shared" si="142"/>
        <v/>
      </c>
      <c r="LN13" s="32" t="str">
        <f t="shared" si="143"/>
        <v/>
      </c>
      <c r="LO13" s="32" t="str">
        <f t="shared" si="144"/>
        <v/>
      </c>
      <c r="LP13" s="32" t="str">
        <f t="shared" si="145"/>
        <v/>
      </c>
      <c r="LQ13" s="32">
        <f t="shared" si="146"/>
        <v>660.17319246578973</v>
      </c>
      <c r="LR13" s="32" t="str">
        <f t="shared" si="147"/>
        <v/>
      </c>
      <c r="LS13" s="32" t="str">
        <f t="shared" si="148"/>
        <v/>
      </c>
      <c r="LT13" s="32" t="str">
        <f t="shared" si="149"/>
        <v/>
      </c>
      <c r="LU13" s="32" t="str">
        <f t="shared" si="150"/>
        <v/>
      </c>
      <c r="LV13" s="32" t="str">
        <f t="shared" si="151"/>
        <v/>
      </c>
      <c r="LW13" s="32" t="str">
        <f t="shared" si="152"/>
        <v/>
      </c>
      <c r="LX13" s="32" t="str">
        <f t="shared" si="153"/>
        <v/>
      </c>
      <c r="LY13" s="32" t="str">
        <f t="shared" si="154"/>
        <v/>
      </c>
      <c r="LZ13" s="32" t="str">
        <f t="shared" si="155"/>
        <v/>
      </c>
      <c r="MA13" s="32" t="str">
        <f t="shared" si="156"/>
        <v/>
      </c>
      <c r="MB13" s="50">
        <f t="shared" si="157"/>
        <v>660.17319246578973</v>
      </c>
      <c r="MC13" s="54">
        <v>5</v>
      </c>
      <c r="MD13" s="140" t="str">
        <f t="shared" si="158"/>
        <v/>
      </c>
      <c r="ME13" s="140" t="str">
        <f t="shared" si="159"/>
        <v/>
      </c>
      <c r="MF13" s="140" t="str">
        <f t="shared" si="160"/>
        <v/>
      </c>
      <c r="MG13" s="140" t="str">
        <f t="shared" si="161"/>
        <v/>
      </c>
      <c r="MH13" s="140" t="str">
        <f t="shared" si="162"/>
        <v/>
      </c>
      <c r="MI13" s="140" t="str">
        <f t="shared" si="163"/>
        <v/>
      </c>
      <c r="MJ13" s="140" t="str">
        <f t="shared" si="164"/>
        <v/>
      </c>
      <c r="MK13" s="140" t="str">
        <f t="shared" si="165"/>
        <v/>
      </c>
      <c r="ML13" s="140" t="str">
        <f t="shared" si="166"/>
        <v/>
      </c>
      <c r="MM13" s="140" t="str">
        <f t="shared" si="167"/>
        <v/>
      </c>
      <c r="MN13" s="140" t="str">
        <f t="shared" si="168"/>
        <v/>
      </c>
      <c r="MO13" s="140" t="str">
        <f t="shared" si="169"/>
        <v/>
      </c>
      <c r="MP13" s="140" t="str">
        <f t="shared" si="170"/>
        <v/>
      </c>
      <c r="MQ13" s="140" t="str">
        <f t="shared" si="171"/>
        <v/>
      </c>
      <c r="MR13" s="140" t="str">
        <f t="shared" si="172"/>
        <v/>
      </c>
      <c r="MS13" s="140">
        <f t="shared" si="173"/>
        <v>39.009740211301313</v>
      </c>
      <c r="MT13" s="140" t="str">
        <f t="shared" si="174"/>
        <v/>
      </c>
      <c r="MU13" s="140" t="str">
        <f t="shared" si="175"/>
        <v/>
      </c>
      <c r="MV13" s="140" t="str">
        <f t="shared" si="176"/>
        <v/>
      </c>
      <c r="MW13" s="140" t="str">
        <f t="shared" si="177"/>
        <v/>
      </c>
      <c r="MX13" s="140" t="str">
        <f t="shared" si="178"/>
        <v/>
      </c>
      <c r="MY13" s="140" t="str">
        <f t="shared" si="179"/>
        <v/>
      </c>
      <c r="MZ13" s="140" t="str">
        <f t="shared" si="180"/>
        <v/>
      </c>
      <c r="NA13" s="140" t="str">
        <f t="shared" si="181"/>
        <v/>
      </c>
      <c r="NB13" s="140" t="str">
        <f t="shared" si="182"/>
        <v/>
      </c>
      <c r="NC13" s="140" t="str">
        <f t="shared" si="183"/>
        <v/>
      </c>
      <c r="ND13" s="54">
        <v>5</v>
      </c>
      <c r="NE13" s="33" t="str">
        <f t="shared" si="184"/>
        <v/>
      </c>
      <c r="NF13" s="33" t="str">
        <f t="shared" ref="NF13:NF44" si="233">IF(LC13="","",IF(LC13=$MB13,40,(($MB13/LC13)*40)))</f>
        <v/>
      </c>
      <c r="NG13" s="33" t="str">
        <f t="shared" si="209"/>
        <v/>
      </c>
      <c r="NH13" s="33" t="str">
        <f t="shared" si="210"/>
        <v/>
      </c>
      <c r="NI13" s="33" t="str">
        <f t="shared" si="211"/>
        <v/>
      </c>
      <c r="NJ13" s="33" t="str">
        <f t="shared" si="212"/>
        <v/>
      </c>
      <c r="NK13" s="33" t="str">
        <f t="shared" si="213"/>
        <v/>
      </c>
      <c r="NL13" s="33" t="str">
        <f t="shared" si="214"/>
        <v/>
      </c>
      <c r="NM13" s="33" t="str">
        <f t="shared" si="215"/>
        <v/>
      </c>
      <c r="NN13" s="33" t="str">
        <f t="shared" si="216"/>
        <v/>
      </c>
      <c r="NO13" s="33" t="str">
        <f t="shared" si="217"/>
        <v/>
      </c>
      <c r="NP13" s="33" t="str">
        <f t="shared" si="218"/>
        <v/>
      </c>
      <c r="NQ13" s="33" t="str">
        <f t="shared" si="219"/>
        <v/>
      </c>
      <c r="NR13" s="33" t="str">
        <f t="shared" si="220"/>
        <v/>
      </c>
      <c r="NS13" s="33" t="str">
        <f t="shared" si="221"/>
        <v/>
      </c>
      <c r="NT13" s="33">
        <f t="shared" si="222"/>
        <v>40</v>
      </c>
      <c r="NU13" s="33" t="str">
        <f t="shared" si="223"/>
        <v/>
      </c>
      <c r="NV13" s="33" t="str">
        <f t="shared" si="224"/>
        <v/>
      </c>
      <c r="NW13" s="33" t="str">
        <f t="shared" si="225"/>
        <v/>
      </c>
      <c r="NX13" s="33" t="str">
        <f t="shared" si="226"/>
        <v/>
      </c>
      <c r="NY13" s="33" t="str">
        <f t="shared" si="227"/>
        <v/>
      </c>
      <c r="NZ13" s="33" t="str">
        <f t="shared" si="228"/>
        <v/>
      </c>
      <c r="OA13" s="33" t="str">
        <f t="shared" si="229"/>
        <v/>
      </c>
      <c r="OB13" s="33" t="str">
        <f t="shared" si="230"/>
        <v/>
      </c>
      <c r="OC13" s="33" t="str">
        <f t="shared" si="231"/>
        <v/>
      </c>
      <c r="OD13" s="33" t="str">
        <f t="shared" si="232"/>
        <v/>
      </c>
      <c r="OE13" s="33" t="e">
        <f>IF(#REF!="","",IF(#REF!=$MB13,40,(($MB13/#REF!)*40)))</f>
        <v>#REF!</v>
      </c>
      <c r="OF13" s="33" t="e">
        <f>IF(#REF!="","",IF(#REF!=$MB13,40,(($MB13/#REF!)*40)))</f>
        <v>#REF!</v>
      </c>
      <c r="OG13" s="54">
        <v>5</v>
      </c>
      <c r="OH13" s="116"/>
      <c r="OI13" s="120">
        <v>24</v>
      </c>
      <c r="OJ13" s="116"/>
      <c r="OK13" s="116"/>
      <c r="OL13" s="116"/>
      <c r="OM13" s="116"/>
      <c r="ON13" s="116"/>
      <c r="OO13" s="116"/>
      <c r="OP13" s="116"/>
      <c r="OQ13" s="116"/>
      <c r="OR13" s="116"/>
      <c r="OS13" s="116"/>
      <c r="OT13" s="116"/>
      <c r="OU13" s="116"/>
      <c r="OV13" s="116"/>
      <c r="OW13" s="128">
        <v>36</v>
      </c>
      <c r="OX13" s="128">
        <v>60</v>
      </c>
      <c r="OY13" s="116"/>
      <c r="OZ13" s="116"/>
      <c r="PA13" s="116"/>
      <c r="PB13" s="116"/>
      <c r="PC13" s="116"/>
      <c r="PD13" s="116"/>
      <c r="PE13" s="116"/>
      <c r="PF13" s="116"/>
      <c r="PG13" s="116"/>
      <c r="PH13" s="54">
        <v>5</v>
      </c>
      <c r="PI13" s="126">
        <f t="shared" si="203"/>
        <v>0</v>
      </c>
      <c r="PJ13" s="126">
        <f t="shared" si="188"/>
        <v>0</v>
      </c>
      <c r="PK13" s="126">
        <f t="shared" si="188"/>
        <v>0</v>
      </c>
      <c r="PL13" s="126">
        <f t="shared" si="188"/>
        <v>0</v>
      </c>
      <c r="PM13" s="126">
        <f t="shared" si="188"/>
        <v>0</v>
      </c>
      <c r="PN13" s="126">
        <f t="shared" si="188"/>
        <v>0</v>
      </c>
      <c r="PO13" s="126">
        <f t="shared" si="188"/>
        <v>0</v>
      </c>
      <c r="PP13" s="126">
        <f t="shared" si="188"/>
        <v>0</v>
      </c>
      <c r="PQ13" s="126">
        <f t="shared" si="188"/>
        <v>0</v>
      </c>
      <c r="PR13" s="126">
        <f t="shared" si="188"/>
        <v>0</v>
      </c>
      <c r="PS13" s="126">
        <f t="shared" si="188"/>
        <v>0</v>
      </c>
      <c r="PT13" s="126">
        <f t="shared" si="188"/>
        <v>0</v>
      </c>
      <c r="PU13" s="126">
        <f t="shared" si="188"/>
        <v>0</v>
      </c>
      <c r="PV13" s="126">
        <f t="shared" si="188"/>
        <v>0</v>
      </c>
      <c r="PW13" s="126">
        <f t="shared" si="188"/>
        <v>0</v>
      </c>
      <c r="PX13" s="126">
        <f t="shared" si="188"/>
        <v>10</v>
      </c>
      <c r="PY13" s="126">
        <f t="shared" si="188"/>
        <v>30</v>
      </c>
      <c r="PZ13" s="126">
        <f t="shared" si="188"/>
        <v>0</v>
      </c>
      <c r="QA13" s="126">
        <f t="shared" si="188"/>
        <v>0</v>
      </c>
      <c r="QB13" s="126">
        <f t="shared" si="188"/>
        <v>0</v>
      </c>
      <c r="QC13" s="126">
        <f t="shared" si="188"/>
        <v>0</v>
      </c>
      <c r="QD13" s="126">
        <f t="shared" si="188"/>
        <v>0</v>
      </c>
      <c r="QE13" s="126">
        <f t="shared" si="188"/>
        <v>0</v>
      </c>
      <c r="QF13" s="126">
        <f t="shared" si="188"/>
        <v>0</v>
      </c>
      <c r="QG13" s="126">
        <f t="shared" si="188"/>
        <v>0</v>
      </c>
      <c r="QH13" s="126">
        <f t="shared" si="188"/>
        <v>0</v>
      </c>
      <c r="QI13" s="54">
        <v>5</v>
      </c>
      <c r="QJ13" s="34" t="str">
        <f t="shared" si="204"/>
        <v/>
      </c>
      <c r="QK13" s="34" t="str">
        <f t="shared" si="189"/>
        <v/>
      </c>
      <c r="QL13" s="34" t="str">
        <f t="shared" si="189"/>
        <v/>
      </c>
      <c r="QM13" s="34" t="str">
        <f t="shared" si="189"/>
        <v/>
      </c>
      <c r="QN13" s="34" t="str">
        <f t="shared" si="189"/>
        <v/>
      </c>
      <c r="QO13" s="34" t="str">
        <f t="shared" si="189"/>
        <v/>
      </c>
      <c r="QP13" s="34" t="str">
        <f t="shared" si="189"/>
        <v/>
      </c>
      <c r="QQ13" s="34" t="str">
        <f t="shared" si="189"/>
        <v/>
      </c>
      <c r="QR13" s="34" t="str">
        <f t="shared" si="189"/>
        <v/>
      </c>
      <c r="QS13" s="34" t="str">
        <f t="shared" si="189"/>
        <v/>
      </c>
      <c r="QT13" s="34" t="str">
        <f t="shared" si="189"/>
        <v/>
      </c>
      <c r="QU13" s="34" t="str">
        <f t="shared" si="189"/>
        <v/>
      </c>
      <c r="QV13" s="34" t="str">
        <f t="shared" si="189"/>
        <v/>
      </c>
      <c r="QW13" s="34" t="str">
        <f t="shared" si="189"/>
        <v/>
      </c>
      <c r="QX13" s="34" t="str">
        <f t="shared" si="189"/>
        <v/>
      </c>
      <c r="QY13" s="34">
        <f t="shared" si="189"/>
        <v>49.009740211301313</v>
      </c>
      <c r="QZ13" s="34" t="str">
        <f t="shared" si="189"/>
        <v/>
      </c>
      <c r="RA13" s="34" t="str">
        <f t="shared" si="189"/>
        <v/>
      </c>
      <c r="RB13" s="34" t="str">
        <f t="shared" si="189"/>
        <v/>
      </c>
      <c r="RC13" s="34" t="str">
        <f t="shared" si="189"/>
        <v/>
      </c>
      <c r="RD13" s="34" t="str">
        <f t="shared" si="189"/>
        <v/>
      </c>
      <c r="RE13" s="34" t="str">
        <f t="shared" si="189"/>
        <v/>
      </c>
      <c r="RF13" s="34" t="str">
        <f t="shared" si="189"/>
        <v/>
      </c>
      <c r="RG13" s="34" t="str">
        <f t="shared" si="189"/>
        <v/>
      </c>
      <c r="RH13" s="34" t="str">
        <f t="shared" si="189"/>
        <v/>
      </c>
      <c r="RI13" s="34" t="str">
        <f t="shared" si="189"/>
        <v/>
      </c>
      <c r="RJ13" s="132">
        <f t="shared" si="205"/>
        <v>49.009740211301313</v>
      </c>
      <c r="RK13" s="35" t="str">
        <f t="shared" si="190"/>
        <v/>
      </c>
      <c r="RL13" s="35" t="str">
        <f t="shared" si="191"/>
        <v/>
      </c>
      <c r="RM13" s="35" t="str">
        <f t="shared" si="192"/>
        <v>16. INSTRUMENTACION Y SERVICIOS SAS NIT 830505910-7</v>
      </c>
      <c r="RN13" s="35" t="str">
        <f t="shared" si="193"/>
        <v/>
      </c>
      <c r="RO13" s="133" t="str">
        <f t="shared" si="207"/>
        <v>16. INSTRUMENTACION Y SERVICIOS SAS NIT 830505910-7</v>
      </c>
      <c r="RP13" s="133" t="str">
        <f>IF($RJ13=QJ13,QJ$8,IF($RJ13=QK13,QK$8,IF($RJ13=QL13,QL$8,IF($RJ13=QM13,QM$8,IF($RJ13=QN13,QN$8,IF($RJ13=QO13,QO$8,IF($RJ13=QP13,QP$8,IF($RJ13=QQ13,QQ$8,IF($RJ13=QR13,QR$8,IF($RJ13=QS13,QS$8,IF($RJ13=QT13,QT$8,IF($RJ13=QU13,QU$8,IF($RJ13=QV13,QV$8,IF($RJ13=QW13,QW$8,IF($RJ13=QX13,QX$8,IF($RJ13=QY13,QY$8,IF($RJ13=QZ13,QZ$8,IF($RJ13=RA13,RA$8,IF($RJ13=RB13,RB$8,IF($RJ13=RC13,RC$8,IF($RJ13=RD13,RD$8,IF($RJ13=RE13,RE$8,IF($RJ13=RF13,RF$8,IF($RJ13=RG13,RG$8,IF($RJ13=RH13,RH$8,IF($RJ13=RI13,RI$8,IF($RJ13=#REF!,#REF!,IF($RJ13=#REF!,#REF!,""))))))))))))))))))))))))))))</f>
        <v>16. INSTRUMENTACION Y SERVICIOS SAS NIT 830505910-7</v>
      </c>
      <c r="RQ13" s="36" t="str">
        <f t="shared" si="194"/>
        <v/>
      </c>
      <c r="RR13" s="36" t="str">
        <f t="shared" si="195"/>
        <v/>
      </c>
      <c r="RS13" s="36">
        <f t="shared" si="196"/>
        <v>32219821.199999999</v>
      </c>
      <c r="RT13" s="36" t="e">
        <f>IF($RP13=$AD$8,$AD13,IF($RP13=$AE$8,$AE13,IF($RP13=$AF$8,$AF13,IF($RP13=$AG$8,$AG13,IF($RP13=$AH$8,$AH13,IF($RP13=#REF!,#REF!,IF($RP13=#REF!,#REF!,"")))))))</f>
        <v>#REF!</v>
      </c>
      <c r="RU13" s="129">
        <f t="shared" si="197"/>
        <v>32219821.199999999</v>
      </c>
      <c r="RV13" s="36" t="e">
        <f t="shared" si="206"/>
        <v>#REF!</v>
      </c>
      <c r="RW13" s="54">
        <v>5</v>
      </c>
      <c r="RX13" s="129">
        <f t="shared" si="198"/>
        <v>1656558.5400000028</v>
      </c>
      <c r="RY13" s="129" t="str">
        <f t="shared" si="199"/>
        <v>ADJUDICADO</v>
      </c>
    </row>
    <row r="14" spans="1:493" ht="24">
      <c r="A14" s="49"/>
      <c r="B14" s="67" t="s">
        <v>88</v>
      </c>
      <c r="C14" s="67" t="s">
        <v>92</v>
      </c>
      <c r="D14" s="67" t="s">
        <v>90</v>
      </c>
      <c r="E14" s="69" t="s">
        <v>93</v>
      </c>
      <c r="F14" s="75">
        <v>1</v>
      </c>
      <c r="G14" s="24">
        <v>65753333.379999995</v>
      </c>
      <c r="H14" s="54">
        <v>6</v>
      </c>
      <c r="I14" s="104" t="s">
        <v>37</v>
      </c>
      <c r="J14" s="104" t="s">
        <v>37</v>
      </c>
      <c r="K14" s="104" t="s">
        <v>37</v>
      </c>
      <c r="L14" s="104" t="s">
        <v>37</v>
      </c>
      <c r="M14" s="104" t="s">
        <v>37</v>
      </c>
      <c r="N14" s="104" t="s">
        <v>37</v>
      </c>
      <c r="O14" s="104" t="s">
        <v>37</v>
      </c>
      <c r="P14" s="104" t="s">
        <v>37</v>
      </c>
      <c r="Q14" s="104" t="s">
        <v>37</v>
      </c>
      <c r="R14" s="104" t="s">
        <v>37</v>
      </c>
      <c r="S14" s="104" t="s">
        <v>37</v>
      </c>
      <c r="T14" s="104" t="s">
        <v>37</v>
      </c>
      <c r="U14" s="104" t="s">
        <v>37</v>
      </c>
      <c r="V14" s="104" t="s">
        <v>37</v>
      </c>
      <c r="W14" s="104" t="s">
        <v>37</v>
      </c>
      <c r="X14" s="104" t="s">
        <v>37</v>
      </c>
      <c r="Y14" s="104" t="s">
        <v>37</v>
      </c>
      <c r="Z14" s="104" t="s">
        <v>37</v>
      </c>
      <c r="AA14" s="104" t="s">
        <v>37</v>
      </c>
      <c r="AB14" s="104" t="s">
        <v>37</v>
      </c>
      <c r="AC14" s="104" t="s">
        <v>37</v>
      </c>
      <c r="AD14" s="104" t="s">
        <v>37</v>
      </c>
      <c r="AE14" s="104" t="s">
        <v>37</v>
      </c>
      <c r="AF14" s="104" t="s">
        <v>37</v>
      </c>
      <c r="AG14" s="104" t="s">
        <v>37</v>
      </c>
      <c r="AH14" s="104" t="s">
        <v>37</v>
      </c>
      <c r="AI14" s="57">
        <v>6</v>
      </c>
      <c r="AJ14" s="25" t="str">
        <f t="shared" si="0"/>
        <v>NC</v>
      </c>
      <c r="AK14" s="25" t="str">
        <f t="shared" si="1"/>
        <v>NC</v>
      </c>
      <c r="AL14" s="25" t="str">
        <f t="shared" si="2"/>
        <v>NC</v>
      </c>
      <c r="AM14" s="25" t="str">
        <f t="shared" si="3"/>
        <v>NC</v>
      </c>
      <c r="AN14" s="25" t="str">
        <f t="shared" si="4"/>
        <v>NC</v>
      </c>
      <c r="AO14" s="25" t="str">
        <f t="shared" si="5"/>
        <v>NC</v>
      </c>
      <c r="AP14" s="25" t="str">
        <f t="shared" si="6"/>
        <v>NC</v>
      </c>
      <c r="AQ14" s="25" t="str">
        <f t="shared" si="7"/>
        <v>NC</v>
      </c>
      <c r="AR14" s="25" t="str">
        <f t="shared" si="8"/>
        <v>NC</v>
      </c>
      <c r="AS14" s="25" t="str">
        <f t="shared" si="9"/>
        <v>NC</v>
      </c>
      <c r="AT14" s="25" t="str">
        <f t="shared" si="10"/>
        <v>NC</v>
      </c>
      <c r="AU14" s="25" t="str">
        <f t="shared" si="11"/>
        <v>NC</v>
      </c>
      <c r="AV14" s="25" t="str">
        <f t="shared" si="12"/>
        <v>NC</v>
      </c>
      <c r="AW14" s="25" t="str">
        <f t="shared" si="13"/>
        <v>NC</v>
      </c>
      <c r="AX14" s="25" t="str">
        <f t="shared" si="14"/>
        <v>NC</v>
      </c>
      <c r="AY14" s="25" t="str">
        <f t="shared" si="15"/>
        <v>NC</v>
      </c>
      <c r="AZ14" s="25" t="str">
        <f t="shared" si="16"/>
        <v>NC</v>
      </c>
      <c r="BA14" s="25" t="str">
        <f t="shared" si="17"/>
        <v>NC</v>
      </c>
      <c r="BB14" s="25" t="str">
        <f t="shared" si="18"/>
        <v>NC</v>
      </c>
      <c r="BC14" s="25" t="str">
        <f t="shared" si="19"/>
        <v>NC</v>
      </c>
      <c r="BD14" s="25" t="str">
        <f t="shared" si="20"/>
        <v>NC</v>
      </c>
      <c r="BE14" s="25" t="str">
        <f t="shared" si="21"/>
        <v>NC</v>
      </c>
      <c r="BF14" s="25" t="str">
        <f t="shared" si="22"/>
        <v>NC</v>
      </c>
      <c r="BG14" s="25" t="str">
        <f t="shared" si="23"/>
        <v>NC</v>
      </c>
      <c r="BH14" s="25" t="str">
        <f t="shared" si="24"/>
        <v>NC</v>
      </c>
      <c r="BI14" s="25" t="str">
        <f t="shared" si="25"/>
        <v>NC</v>
      </c>
      <c r="BJ14" s="54">
        <v>6</v>
      </c>
      <c r="BK14" s="122" t="s">
        <v>38</v>
      </c>
      <c r="BL14" s="122" t="s">
        <v>38</v>
      </c>
      <c r="BM14" s="122" t="s">
        <v>38</v>
      </c>
      <c r="BN14" s="122" t="s">
        <v>38</v>
      </c>
      <c r="BO14" s="122" t="s">
        <v>38</v>
      </c>
      <c r="BP14" s="122" t="s">
        <v>38</v>
      </c>
      <c r="BQ14" s="122" t="s">
        <v>38</v>
      </c>
      <c r="BR14" s="122" t="s">
        <v>38</v>
      </c>
      <c r="BS14" s="122" t="s">
        <v>38</v>
      </c>
      <c r="BT14" s="122" t="s">
        <v>38</v>
      </c>
      <c r="BU14" s="122" t="s">
        <v>38</v>
      </c>
      <c r="BV14" s="122" t="s">
        <v>38</v>
      </c>
      <c r="BW14" s="122" t="s">
        <v>38</v>
      </c>
      <c r="BX14" s="122" t="s">
        <v>38</v>
      </c>
      <c r="BY14" s="122" t="s">
        <v>38</v>
      </c>
      <c r="BZ14" s="122" t="s">
        <v>38</v>
      </c>
      <c r="CA14" s="122" t="s">
        <v>38</v>
      </c>
      <c r="CB14" s="122" t="s">
        <v>38</v>
      </c>
      <c r="CC14" s="122" t="s">
        <v>38</v>
      </c>
      <c r="CD14" s="122" t="s">
        <v>38</v>
      </c>
      <c r="CE14" s="122" t="s">
        <v>38</v>
      </c>
      <c r="CF14" s="122" t="s">
        <v>38</v>
      </c>
      <c r="CG14" s="122" t="s">
        <v>38</v>
      </c>
      <c r="CH14" s="122" t="s">
        <v>38</v>
      </c>
      <c r="CI14" s="122" t="s">
        <v>38</v>
      </c>
      <c r="CJ14" s="122" t="s">
        <v>38</v>
      </c>
      <c r="CK14" s="54">
        <v>6</v>
      </c>
      <c r="CL14" s="122" t="s">
        <v>39</v>
      </c>
      <c r="CM14" s="122" t="s">
        <v>38</v>
      </c>
      <c r="CN14" s="122" t="s">
        <v>39</v>
      </c>
      <c r="CO14" s="122" t="s">
        <v>39</v>
      </c>
      <c r="CP14" s="122" t="s">
        <v>39</v>
      </c>
      <c r="CQ14" s="122" t="s">
        <v>39</v>
      </c>
      <c r="CR14" s="122" t="s">
        <v>39</v>
      </c>
      <c r="CS14" s="122" t="s">
        <v>39</v>
      </c>
      <c r="CT14" s="122" t="s">
        <v>39</v>
      </c>
      <c r="CU14" s="122" t="s">
        <v>39</v>
      </c>
      <c r="CV14" s="122" t="s">
        <v>39</v>
      </c>
      <c r="CW14" s="122" t="s">
        <v>39</v>
      </c>
      <c r="CX14" s="122" t="s">
        <v>39</v>
      </c>
      <c r="CY14" s="122" t="s">
        <v>39</v>
      </c>
      <c r="CZ14" s="122" t="s">
        <v>39</v>
      </c>
      <c r="DA14" s="122" t="s">
        <v>39</v>
      </c>
      <c r="DB14" s="122" t="s">
        <v>39</v>
      </c>
      <c r="DC14" s="122" t="s">
        <v>39</v>
      </c>
      <c r="DD14" s="122" t="s">
        <v>39</v>
      </c>
      <c r="DE14" s="122" t="s">
        <v>39</v>
      </c>
      <c r="DF14" s="122" t="s">
        <v>39</v>
      </c>
      <c r="DG14" s="122" t="s">
        <v>39</v>
      </c>
      <c r="DH14" s="122" t="s">
        <v>38</v>
      </c>
      <c r="DI14" s="122" t="s">
        <v>38</v>
      </c>
      <c r="DJ14" s="122" t="s">
        <v>38</v>
      </c>
      <c r="DK14" s="122" t="s">
        <v>39</v>
      </c>
      <c r="DL14" s="54">
        <v>6</v>
      </c>
      <c r="DM14" s="122" t="s">
        <v>39</v>
      </c>
      <c r="DN14" s="122" t="s">
        <v>38</v>
      </c>
      <c r="DO14" s="122" t="s">
        <v>39</v>
      </c>
      <c r="DP14" s="122" t="s">
        <v>39</v>
      </c>
      <c r="DQ14" s="122" t="s">
        <v>39</v>
      </c>
      <c r="DR14" s="122" t="s">
        <v>39</v>
      </c>
      <c r="DS14" s="122" t="s">
        <v>39</v>
      </c>
      <c r="DT14" s="122" t="s">
        <v>39</v>
      </c>
      <c r="DU14" s="122" t="s">
        <v>39</v>
      </c>
      <c r="DV14" s="122" t="s">
        <v>39</v>
      </c>
      <c r="DW14" s="122" t="s">
        <v>39</v>
      </c>
      <c r="DX14" s="122" t="s">
        <v>39</v>
      </c>
      <c r="DY14" s="122" t="s">
        <v>39</v>
      </c>
      <c r="DZ14" s="122" t="s">
        <v>39</v>
      </c>
      <c r="EA14" s="122" t="s">
        <v>39</v>
      </c>
      <c r="EB14" s="122" t="s">
        <v>39</v>
      </c>
      <c r="EC14" s="122" t="s">
        <v>39</v>
      </c>
      <c r="ED14" s="122" t="s">
        <v>39</v>
      </c>
      <c r="EE14" s="122" t="s">
        <v>39</v>
      </c>
      <c r="EF14" s="122" t="s">
        <v>39</v>
      </c>
      <c r="EG14" s="122" t="s">
        <v>39</v>
      </c>
      <c r="EH14" s="122" t="s">
        <v>39</v>
      </c>
      <c r="EI14" s="122" t="s">
        <v>38</v>
      </c>
      <c r="EJ14" s="122" t="s">
        <v>38</v>
      </c>
      <c r="EK14" s="122" t="s">
        <v>39</v>
      </c>
      <c r="EL14" s="122" t="s">
        <v>39</v>
      </c>
      <c r="EM14" s="54">
        <v>6</v>
      </c>
      <c r="EN14" s="26" t="str">
        <f t="shared" si="26"/>
        <v>NO CUMPLE</v>
      </c>
      <c r="EO14" s="26" t="str">
        <f t="shared" si="27"/>
        <v>NO CUMPLE</v>
      </c>
      <c r="EP14" s="26" t="str">
        <f t="shared" si="28"/>
        <v>NO CUMPLE</v>
      </c>
      <c r="EQ14" s="26" t="str">
        <f t="shared" si="29"/>
        <v>NO CUMPLE</v>
      </c>
      <c r="ER14" s="26" t="str">
        <f t="shared" si="30"/>
        <v>NO CUMPLE</v>
      </c>
      <c r="ES14" s="26" t="str">
        <f t="shared" si="31"/>
        <v>NO CUMPLE</v>
      </c>
      <c r="ET14" s="26" t="str">
        <f t="shared" si="32"/>
        <v>NO CUMPLE</v>
      </c>
      <c r="EU14" s="26" t="str">
        <f t="shared" si="33"/>
        <v>NO CUMPLE</v>
      </c>
      <c r="EV14" s="26" t="str">
        <f t="shared" si="34"/>
        <v>NO CUMPLE</v>
      </c>
      <c r="EW14" s="26" t="str">
        <f t="shared" si="35"/>
        <v>NO CUMPLE</v>
      </c>
      <c r="EX14" s="26" t="str">
        <f t="shared" si="36"/>
        <v>NO CUMPLE</v>
      </c>
      <c r="EY14" s="26" t="str">
        <f t="shared" si="37"/>
        <v>NO CUMPLE</v>
      </c>
      <c r="EZ14" s="26" t="str">
        <f t="shared" si="38"/>
        <v>NO CUMPLE</v>
      </c>
      <c r="FA14" s="26" t="str">
        <f t="shared" si="39"/>
        <v>NO CUMPLE</v>
      </c>
      <c r="FB14" s="26" t="str">
        <f t="shared" si="40"/>
        <v>NO CUMPLE</v>
      </c>
      <c r="FC14" s="26" t="str">
        <f t="shared" si="41"/>
        <v>NO CUMPLE</v>
      </c>
      <c r="FD14" s="26" t="str">
        <f t="shared" si="42"/>
        <v>NO CUMPLE</v>
      </c>
      <c r="FE14" s="26" t="str">
        <f t="shared" si="43"/>
        <v>NO CUMPLE</v>
      </c>
      <c r="FF14" s="26" t="str">
        <f t="shared" si="44"/>
        <v>NO CUMPLE</v>
      </c>
      <c r="FG14" s="26" t="str">
        <f t="shared" si="45"/>
        <v>NO CUMPLE</v>
      </c>
      <c r="FH14" s="26" t="str">
        <f t="shared" si="46"/>
        <v>NO CUMPLE</v>
      </c>
      <c r="FI14" s="26" t="str">
        <f t="shared" si="47"/>
        <v>NO CUMPLE</v>
      </c>
      <c r="FJ14" s="26" t="str">
        <f t="shared" si="48"/>
        <v>NO CUMPLE</v>
      </c>
      <c r="FK14" s="26" t="str">
        <f t="shared" si="49"/>
        <v>NO CUMPLE</v>
      </c>
      <c r="FL14" s="26" t="str">
        <f t="shared" si="50"/>
        <v>NO CUMPLE</v>
      </c>
      <c r="FM14" s="26" t="str">
        <f t="shared" si="51"/>
        <v>NO CUMPLE</v>
      </c>
      <c r="FN14" s="54">
        <v>6</v>
      </c>
      <c r="FO14" s="116" t="s">
        <v>37</v>
      </c>
      <c r="FP14" s="116" t="s">
        <v>37</v>
      </c>
      <c r="FQ14" s="116" t="s">
        <v>37</v>
      </c>
      <c r="FR14" s="116" t="s">
        <v>37</v>
      </c>
      <c r="FS14" s="116" t="s">
        <v>37</v>
      </c>
      <c r="FT14" s="116" t="s">
        <v>37</v>
      </c>
      <c r="FU14" s="116" t="s">
        <v>37</v>
      </c>
      <c r="FV14" s="116" t="s">
        <v>37</v>
      </c>
      <c r="FW14" s="116" t="s">
        <v>37</v>
      </c>
      <c r="FX14" s="116" t="s">
        <v>37</v>
      </c>
      <c r="FY14" s="116" t="s">
        <v>37</v>
      </c>
      <c r="FZ14" s="116" t="s">
        <v>37</v>
      </c>
      <c r="GA14" s="116" t="s">
        <v>37</v>
      </c>
      <c r="GB14" s="116" t="s">
        <v>37</v>
      </c>
      <c r="GC14" s="116" t="s">
        <v>37</v>
      </c>
      <c r="GD14" s="116" t="s">
        <v>37</v>
      </c>
      <c r="GE14" s="116" t="s">
        <v>37</v>
      </c>
      <c r="GF14" s="116" t="s">
        <v>37</v>
      </c>
      <c r="GG14" s="116" t="s">
        <v>37</v>
      </c>
      <c r="GH14" s="116" t="s">
        <v>37</v>
      </c>
      <c r="GI14" s="116" t="s">
        <v>37</v>
      </c>
      <c r="GJ14" s="116" t="s">
        <v>37</v>
      </c>
      <c r="GK14" s="116" t="s">
        <v>37</v>
      </c>
      <c r="GL14" s="116" t="s">
        <v>37</v>
      </c>
      <c r="GM14" s="116" t="s">
        <v>37</v>
      </c>
      <c r="GN14" s="116" t="s">
        <v>37</v>
      </c>
      <c r="GO14" s="54">
        <v>6</v>
      </c>
      <c r="GP14" s="116" t="s">
        <v>37</v>
      </c>
      <c r="GQ14" s="116" t="s">
        <v>37</v>
      </c>
      <c r="GR14" s="116" t="s">
        <v>37</v>
      </c>
      <c r="GS14" s="116" t="s">
        <v>37</v>
      </c>
      <c r="GT14" s="116" t="s">
        <v>37</v>
      </c>
      <c r="GU14" s="116" t="s">
        <v>37</v>
      </c>
      <c r="GV14" s="116" t="s">
        <v>37</v>
      </c>
      <c r="GW14" s="116" t="s">
        <v>37</v>
      </c>
      <c r="GX14" s="116" t="s">
        <v>37</v>
      </c>
      <c r="GY14" s="116" t="s">
        <v>37</v>
      </c>
      <c r="GZ14" s="116" t="s">
        <v>37</v>
      </c>
      <c r="HA14" s="116" t="s">
        <v>37</v>
      </c>
      <c r="HB14" s="116" t="s">
        <v>37</v>
      </c>
      <c r="HC14" s="116" t="s">
        <v>37</v>
      </c>
      <c r="HD14" s="116" t="s">
        <v>37</v>
      </c>
      <c r="HE14" s="116" t="s">
        <v>37</v>
      </c>
      <c r="HF14" s="116" t="s">
        <v>37</v>
      </c>
      <c r="HG14" s="116" t="s">
        <v>37</v>
      </c>
      <c r="HH14" s="116" t="s">
        <v>37</v>
      </c>
      <c r="HI14" s="116" t="s">
        <v>37</v>
      </c>
      <c r="HJ14" s="116" t="s">
        <v>37</v>
      </c>
      <c r="HK14" s="116" t="s">
        <v>37</v>
      </c>
      <c r="HL14" s="116" t="s">
        <v>37</v>
      </c>
      <c r="HM14" s="116" t="s">
        <v>37</v>
      </c>
      <c r="HN14" s="116" t="s">
        <v>37</v>
      </c>
      <c r="HO14" s="116" t="s">
        <v>37</v>
      </c>
      <c r="HP14" s="54">
        <v>6</v>
      </c>
      <c r="HQ14" s="25" t="str">
        <f t="shared" si="52"/>
        <v/>
      </c>
      <c r="HR14" s="25" t="str">
        <f t="shared" si="53"/>
        <v/>
      </c>
      <c r="HS14" s="25" t="str">
        <f t="shared" si="54"/>
        <v/>
      </c>
      <c r="HT14" s="25" t="str">
        <f t="shared" si="55"/>
        <v/>
      </c>
      <c r="HU14" s="25" t="str">
        <f t="shared" si="56"/>
        <v/>
      </c>
      <c r="HV14" s="25" t="str">
        <f t="shared" si="57"/>
        <v/>
      </c>
      <c r="HW14" s="25" t="str">
        <f t="shared" si="58"/>
        <v/>
      </c>
      <c r="HX14" s="25" t="str">
        <f t="shared" si="59"/>
        <v/>
      </c>
      <c r="HY14" s="25" t="str">
        <f t="shared" si="60"/>
        <v/>
      </c>
      <c r="HZ14" s="25" t="str">
        <f t="shared" si="61"/>
        <v/>
      </c>
      <c r="IA14" s="25" t="str">
        <f t="shared" si="62"/>
        <v/>
      </c>
      <c r="IB14" s="25" t="str">
        <f t="shared" si="63"/>
        <v/>
      </c>
      <c r="IC14" s="25" t="str">
        <f t="shared" si="64"/>
        <v/>
      </c>
      <c r="ID14" s="25" t="str">
        <f t="shared" si="65"/>
        <v/>
      </c>
      <c r="IE14" s="25" t="str">
        <f t="shared" si="66"/>
        <v/>
      </c>
      <c r="IF14" s="25" t="str">
        <f t="shared" si="67"/>
        <v/>
      </c>
      <c r="IG14" s="25" t="str">
        <f t="shared" si="68"/>
        <v/>
      </c>
      <c r="IH14" s="25" t="str">
        <f t="shared" si="69"/>
        <v/>
      </c>
      <c r="II14" s="25" t="str">
        <f t="shared" si="70"/>
        <v/>
      </c>
      <c r="IJ14" s="25" t="str">
        <f t="shared" si="71"/>
        <v/>
      </c>
      <c r="IK14" s="25" t="str">
        <f t="shared" si="72"/>
        <v/>
      </c>
      <c r="IL14" s="25" t="str">
        <f t="shared" si="73"/>
        <v/>
      </c>
      <c r="IM14" s="25" t="str">
        <f t="shared" si="74"/>
        <v/>
      </c>
      <c r="IN14" s="25" t="str">
        <f t="shared" si="75"/>
        <v/>
      </c>
      <c r="IO14" s="25" t="str">
        <f t="shared" si="76"/>
        <v/>
      </c>
      <c r="IP14" s="25" t="str">
        <f t="shared" si="77"/>
        <v/>
      </c>
      <c r="IQ14" s="25">
        <v>65753333.379999995</v>
      </c>
      <c r="IR14" s="25">
        <v>65753333.379999995</v>
      </c>
      <c r="IS14" s="27">
        <f t="shared" si="78"/>
        <v>0</v>
      </c>
      <c r="IT14" s="27" t="str">
        <f t="shared" si="200"/>
        <v/>
      </c>
      <c r="IU14" s="27">
        <f t="array" ref="IU14">IF(IT14=0,"",PRODUCT(IF(ISNUMBER(HQ14:IP14),HQ14:IP14,1)))</f>
        <v>1</v>
      </c>
      <c r="IV14" s="27" t="str">
        <f t="shared" si="201"/>
        <v/>
      </c>
      <c r="IW14" s="28" t="str">
        <f t="shared" si="208"/>
        <v/>
      </c>
      <c r="IX14" s="29" t="str">
        <f t="shared" si="202"/>
        <v/>
      </c>
      <c r="IY14" s="54">
        <v>6</v>
      </c>
      <c r="IZ14" s="30" t="str">
        <f t="shared" si="79"/>
        <v/>
      </c>
      <c r="JA14" s="30" t="str">
        <f t="shared" si="80"/>
        <v/>
      </c>
      <c r="JB14" s="30" t="str">
        <f t="shared" si="81"/>
        <v/>
      </c>
      <c r="JC14" s="30" t="str">
        <f t="shared" si="82"/>
        <v/>
      </c>
      <c r="JD14" s="30" t="str">
        <f t="shared" si="83"/>
        <v/>
      </c>
      <c r="JE14" s="30" t="str">
        <f t="shared" si="84"/>
        <v/>
      </c>
      <c r="JF14" s="30" t="str">
        <f t="shared" si="85"/>
        <v/>
      </c>
      <c r="JG14" s="30" t="str">
        <f t="shared" si="86"/>
        <v/>
      </c>
      <c r="JH14" s="30" t="str">
        <f t="shared" si="87"/>
        <v/>
      </c>
      <c r="JI14" s="30" t="str">
        <f t="shared" si="88"/>
        <v/>
      </c>
      <c r="JJ14" s="30" t="str">
        <f t="shared" si="89"/>
        <v/>
      </c>
      <c r="JK14" s="30" t="str">
        <f t="shared" si="90"/>
        <v/>
      </c>
      <c r="JL14" s="30" t="str">
        <f t="shared" si="91"/>
        <v/>
      </c>
      <c r="JM14" s="30" t="str">
        <f t="shared" si="92"/>
        <v/>
      </c>
      <c r="JN14" s="30" t="str">
        <f t="shared" si="93"/>
        <v/>
      </c>
      <c r="JO14" s="30" t="str">
        <f t="shared" si="94"/>
        <v/>
      </c>
      <c r="JP14" s="30" t="str">
        <f t="shared" si="95"/>
        <v/>
      </c>
      <c r="JQ14" s="30" t="str">
        <f t="shared" si="96"/>
        <v/>
      </c>
      <c r="JR14" s="30" t="str">
        <f t="shared" si="97"/>
        <v/>
      </c>
      <c r="JS14" s="30" t="str">
        <f t="shared" si="98"/>
        <v/>
      </c>
      <c r="JT14" s="30" t="str">
        <f t="shared" si="99"/>
        <v/>
      </c>
      <c r="JU14" s="30" t="str">
        <f t="shared" si="100"/>
        <v/>
      </c>
      <c r="JV14" s="30" t="str">
        <f t="shared" si="101"/>
        <v/>
      </c>
      <c r="JW14" s="30" t="str">
        <f t="shared" si="102"/>
        <v/>
      </c>
      <c r="JX14" s="30" t="str">
        <f t="shared" si="103"/>
        <v/>
      </c>
      <c r="JY14" s="30" t="str">
        <f t="shared" si="104"/>
        <v/>
      </c>
      <c r="JZ14" s="54">
        <v>6</v>
      </c>
      <c r="KA14" s="31" t="str">
        <f t="shared" si="105"/>
        <v/>
      </c>
      <c r="KB14" s="31" t="str">
        <f t="shared" si="106"/>
        <v/>
      </c>
      <c r="KC14" s="31" t="str">
        <f t="shared" si="107"/>
        <v/>
      </c>
      <c r="KD14" s="31" t="str">
        <f t="shared" si="108"/>
        <v/>
      </c>
      <c r="KE14" s="31" t="str">
        <f t="shared" si="109"/>
        <v/>
      </c>
      <c r="KF14" s="31" t="str">
        <f t="shared" si="110"/>
        <v/>
      </c>
      <c r="KG14" s="31" t="str">
        <f t="shared" si="111"/>
        <v/>
      </c>
      <c r="KH14" s="31" t="str">
        <f t="shared" si="112"/>
        <v/>
      </c>
      <c r="KI14" s="31" t="str">
        <f t="shared" si="113"/>
        <v/>
      </c>
      <c r="KJ14" s="31" t="str">
        <f t="shared" si="114"/>
        <v/>
      </c>
      <c r="KK14" s="31" t="str">
        <f t="shared" si="115"/>
        <v/>
      </c>
      <c r="KL14" s="31" t="str">
        <f t="shared" si="116"/>
        <v/>
      </c>
      <c r="KM14" s="31" t="str">
        <f t="shared" si="117"/>
        <v/>
      </c>
      <c r="KN14" s="31" t="str">
        <f t="shared" si="118"/>
        <v/>
      </c>
      <c r="KO14" s="31" t="str">
        <f t="shared" si="119"/>
        <v/>
      </c>
      <c r="KP14" s="31" t="str">
        <f t="shared" si="120"/>
        <v/>
      </c>
      <c r="KQ14" s="31" t="str">
        <f t="shared" si="121"/>
        <v/>
      </c>
      <c r="KR14" s="31" t="str">
        <f t="shared" si="122"/>
        <v/>
      </c>
      <c r="KS14" s="31" t="str">
        <f t="shared" si="123"/>
        <v/>
      </c>
      <c r="KT14" s="31" t="str">
        <f t="shared" si="124"/>
        <v/>
      </c>
      <c r="KU14" s="31" t="str">
        <f t="shared" si="125"/>
        <v/>
      </c>
      <c r="KV14" s="31" t="str">
        <f t="shared" si="126"/>
        <v/>
      </c>
      <c r="KW14" s="31" t="str">
        <f t="shared" si="127"/>
        <v/>
      </c>
      <c r="KX14" s="31" t="str">
        <f t="shared" si="128"/>
        <v/>
      </c>
      <c r="KY14" s="31" t="str">
        <f t="shared" si="129"/>
        <v/>
      </c>
      <c r="KZ14" s="31" t="str">
        <f t="shared" si="130"/>
        <v/>
      </c>
      <c r="LA14" s="54">
        <v>6</v>
      </c>
      <c r="LB14" s="32" t="str">
        <f t="shared" si="131"/>
        <v/>
      </c>
      <c r="LC14" s="32" t="str">
        <f t="shared" si="132"/>
        <v/>
      </c>
      <c r="LD14" s="32" t="str">
        <f t="shared" si="133"/>
        <v/>
      </c>
      <c r="LE14" s="32" t="str">
        <f t="shared" si="134"/>
        <v/>
      </c>
      <c r="LF14" s="32" t="str">
        <f t="shared" si="135"/>
        <v/>
      </c>
      <c r="LG14" s="32" t="str">
        <f t="shared" si="136"/>
        <v/>
      </c>
      <c r="LH14" s="32" t="str">
        <f t="shared" si="137"/>
        <v/>
      </c>
      <c r="LI14" s="32" t="str">
        <f t="shared" si="138"/>
        <v/>
      </c>
      <c r="LJ14" s="32" t="str">
        <f t="shared" si="139"/>
        <v/>
      </c>
      <c r="LK14" s="32" t="str">
        <f t="shared" si="140"/>
        <v/>
      </c>
      <c r="LL14" s="32" t="str">
        <f t="shared" si="141"/>
        <v/>
      </c>
      <c r="LM14" s="32" t="str">
        <f t="shared" si="142"/>
        <v/>
      </c>
      <c r="LN14" s="32" t="str">
        <f t="shared" si="143"/>
        <v/>
      </c>
      <c r="LO14" s="32" t="str">
        <f t="shared" si="144"/>
        <v/>
      </c>
      <c r="LP14" s="32" t="str">
        <f t="shared" si="145"/>
        <v/>
      </c>
      <c r="LQ14" s="32" t="str">
        <f t="shared" si="146"/>
        <v/>
      </c>
      <c r="LR14" s="32" t="str">
        <f t="shared" si="147"/>
        <v/>
      </c>
      <c r="LS14" s="32" t="str">
        <f t="shared" si="148"/>
        <v/>
      </c>
      <c r="LT14" s="32" t="str">
        <f t="shared" si="149"/>
        <v/>
      </c>
      <c r="LU14" s="32" t="str">
        <f t="shared" si="150"/>
        <v/>
      </c>
      <c r="LV14" s="32" t="str">
        <f t="shared" si="151"/>
        <v/>
      </c>
      <c r="LW14" s="32" t="str">
        <f t="shared" si="152"/>
        <v/>
      </c>
      <c r="LX14" s="32" t="str">
        <f t="shared" si="153"/>
        <v/>
      </c>
      <c r="LY14" s="32" t="str">
        <f t="shared" si="154"/>
        <v/>
      </c>
      <c r="LZ14" s="32" t="str">
        <f t="shared" si="155"/>
        <v/>
      </c>
      <c r="MA14" s="32" t="str">
        <f t="shared" si="156"/>
        <v/>
      </c>
      <c r="MB14" s="50">
        <f t="shared" si="157"/>
        <v>0</v>
      </c>
      <c r="MC14" s="54">
        <v>6</v>
      </c>
      <c r="MD14" s="140" t="str">
        <f t="shared" si="158"/>
        <v/>
      </c>
      <c r="ME14" s="140" t="str">
        <f t="shared" si="159"/>
        <v/>
      </c>
      <c r="MF14" s="140" t="str">
        <f t="shared" si="160"/>
        <v/>
      </c>
      <c r="MG14" s="140" t="str">
        <f t="shared" si="161"/>
        <v/>
      </c>
      <c r="MH14" s="140" t="str">
        <f t="shared" si="162"/>
        <v/>
      </c>
      <c r="MI14" s="140" t="str">
        <f t="shared" si="163"/>
        <v/>
      </c>
      <c r="MJ14" s="140" t="str">
        <f t="shared" si="164"/>
        <v/>
      </c>
      <c r="MK14" s="140" t="str">
        <f t="shared" si="165"/>
        <v/>
      </c>
      <c r="ML14" s="140" t="str">
        <f t="shared" si="166"/>
        <v/>
      </c>
      <c r="MM14" s="140" t="str">
        <f t="shared" si="167"/>
        <v/>
      </c>
      <c r="MN14" s="140" t="str">
        <f t="shared" si="168"/>
        <v/>
      </c>
      <c r="MO14" s="140" t="str">
        <f t="shared" si="169"/>
        <v/>
      </c>
      <c r="MP14" s="140" t="str">
        <f t="shared" si="170"/>
        <v/>
      </c>
      <c r="MQ14" s="140" t="str">
        <f t="shared" si="171"/>
        <v/>
      </c>
      <c r="MR14" s="140" t="str">
        <f t="shared" si="172"/>
        <v/>
      </c>
      <c r="MS14" s="140" t="str">
        <f t="shared" si="173"/>
        <v/>
      </c>
      <c r="MT14" s="140" t="str">
        <f t="shared" si="174"/>
        <v/>
      </c>
      <c r="MU14" s="140" t="str">
        <f t="shared" si="175"/>
        <v/>
      </c>
      <c r="MV14" s="140" t="str">
        <f t="shared" si="176"/>
        <v/>
      </c>
      <c r="MW14" s="140" t="str">
        <f t="shared" si="177"/>
        <v/>
      </c>
      <c r="MX14" s="140" t="str">
        <f t="shared" si="178"/>
        <v/>
      </c>
      <c r="MY14" s="140" t="str">
        <f t="shared" si="179"/>
        <v/>
      </c>
      <c r="MZ14" s="140" t="str">
        <f t="shared" si="180"/>
        <v/>
      </c>
      <c r="NA14" s="140" t="str">
        <f t="shared" si="181"/>
        <v/>
      </c>
      <c r="NB14" s="140" t="str">
        <f t="shared" si="182"/>
        <v/>
      </c>
      <c r="NC14" s="140" t="str">
        <f t="shared" si="183"/>
        <v/>
      </c>
      <c r="ND14" s="54">
        <v>6</v>
      </c>
      <c r="NE14" s="33" t="str">
        <f t="shared" si="184"/>
        <v/>
      </c>
      <c r="NF14" s="33" t="str">
        <f t="shared" si="233"/>
        <v/>
      </c>
      <c r="NG14" s="33" t="str">
        <f t="shared" si="209"/>
        <v/>
      </c>
      <c r="NH14" s="33" t="str">
        <f t="shared" si="210"/>
        <v/>
      </c>
      <c r="NI14" s="33" t="str">
        <f t="shared" si="211"/>
        <v/>
      </c>
      <c r="NJ14" s="33" t="str">
        <f t="shared" si="212"/>
        <v/>
      </c>
      <c r="NK14" s="33" t="str">
        <f t="shared" si="213"/>
        <v/>
      </c>
      <c r="NL14" s="33" t="str">
        <f t="shared" si="214"/>
        <v/>
      </c>
      <c r="NM14" s="33" t="str">
        <f t="shared" si="215"/>
        <v/>
      </c>
      <c r="NN14" s="33" t="str">
        <f t="shared" si="216"/>
        <v/>
      </c>
      <c r="NO14" s="33" t="str">
        <f t="shared" si="217"/>
        <v/>
      </c>
      <c r="NP14" s="33" t="str">
        <f t="shared" si="218"/>
        <v/>
      </c>
      <c r="NQ14" s="33" t="str">
        <f t="shared" si="219"/>
        <v/>
      </c>
      <c r="NR14" s="33" t="str">
        <f t="shared" si="220"/>
        <v/>
      </c>
      <c r="NS14" s="33" t="str">
        <f t="shared" si="221"/>
        <v/>
      </c>
      <c r="NT14" s="33" t="str">
        <f t="shared" si="222"/>
        <v/>
      </c>
      <c r="NU14" s="33" t="str">
        <f t="shared" si="223"/>
        <v/>
      </c>
      <c r="NV14" s="33" t="str">
        <f t="shared" si="224"/>
        <v/>
      </c>
      <c r="NW14" s="33" t="str">
        <f t="shared" si="225"/>
        <v/>
      </c>
      <c r="NX14" s="33" t="str">
        <f t="shared" si="226"/>
        <v/>
      </c>
      <c r="NY14" s="33" t="str">
        <f t="shared" si="227"/>
        <v/>
      </c>
      <c r="NZ14" s="33" t="str">
        <f t="shared" si="228"/>
        <v/>
      </c>
      <c r="OA14" s="33" t="str">
        <f t="shared" si="229"/>
        <v/>
      </c>
      <c r="OB14" s="33" t="str">
        <f t="shared" si="230"/>
        <v/>
      </c>
      <c r="OC14" s="33" t="str">
        <f t="shared" si="231"/>
        <v/>
      </c>
      <c r="OD14" s="33" t="str">
        <f t="shared" si="232"/>
        <v/>
      </c>
      <c r="OE14" s="33" t="e">
        <f>IF(#REF!="","",IF(#REF!=$MB14,40,(($MB14/#REF!)*40)))</f>
        <v>#REF!</v>
      </c>
      <c r="OF14" s="33" t="e">
        <f>IF(#REF!="","",IF(#REF!=$MB14,40,(($MB14/#REF!)*40)))</f>
        <v>#REF!</v>
      </c>
      <c r="OG14" s="54">
        <v>6</v>
      </c>
      <c r="OH14" s="116"/>
      <c r="OI14" s="116"/>
      <c r="OJ14" s="116"/>
      <c r="OK14" s="116"/>
      <c r="OL14" s="116"/>
      <c r="OM14" s="116"/>
      <c r="ON14" s="116"/>
      <c r="OO14" s="116"/>
      <c r="OP14" s="116"/>
      <c r="OQ14" s="116"/>
      <c r="OR14" s="116"/>
      <c r="OS14" s="116"/>
      <c r="OT14" s="116"/>
      <c r="OU14" s="116"/>
      <c r="OV14" s="116"/>
      <c r="OW14" s="116"/>
      <c r="OX14" s="116"/>
      <c r="OY14" s="116"/>
      <c r="OZ14" s="116"/>
      <c r="PA14" s="116"/>
      <c r="PB14" s="116"/>
      <c r="PC14" s="116"/>
      <c r="PD14" s="116"/>
      <c r="PE14" s="116"/>
      <c r="PF14" s="116"/>
      <c r="PG14" s="116"/>
      <c r="PH14" s="54">
        <v>6</v>
      </c>
      <c r="PI14" s="126">
        <f t="shared" si="203"/>
        <v>0</v>
      </c>
      <c r="PJ14" s="126">
        <f t="shared" si="188"/>
        <v>0</v>
      </c>
      <c r="PK14" s="126">
        <f t="shared" si="188"/>
        <v>0</v>
      </c>
      <c r="PL14" s="126">
        <f t="shared" si="188"/>
        <v>0</v>
      </c>
      <c r="PM14" s="126">
        <f t="shared" si="188"/>
        <v>0</v>
      </c>
      <c r="PN14" s="126">
        <f t="shared" si="188"/>
        <v>0</v>
      </c>
      <c r="PO14" s="126">
        <f t="shared" si="188"/>
        <v>0</v>
      </c>
      <c r="PP14" s="126">
        <f t="shared" si="188"/>
        <v>0</v>
      </c>
      <c r="PQ14" s="126">
        <f t="shared" si="188"/>
        <v>0</v>
      </c>
      <c r="PR14" s="126">
        <f t="shared" si="188"/>
        <v>0</v>
      </c>
      <c r="PS14" s="126">
        <f t="shared" si="188"/>
        <v>0</v>
      </c>
      <c r="PT14" s="126">
        <f t="shared" si="188"/>
        <v>0</v>
      </c>
      <c r="PU14" s="126">
        <f t="shared" si="188"/>
        <v>0</v>
      </c>
      <c r="PV14" s="126">
        <f t="shared" si="188"/>
        <v>0</v>
      </c>
      <c r="PW14" s="126">
        <f t="shared" si="188"/>
        <v>0</v>
      </c>
      <c r="PX14" s="126">
        <f t="shared" si="188"/>
        <v>0</v>
      </c>
      <c r="PY14" s="126">
        <f t="shared" si="188"/>
        <v>0</v>
      </c>
      <c r="PZ14" s="126">
        <f t="shared" si="188"/>
        <v>0</v>
      </c>
      <c r="QA14" s="126">
        <f t="shared" si="188"/>
        <v>0</v>
      </c>
      <c r="QB14" s="126">
        <f t="shared" si="188"/>
        <v>0</v>
      </c>
      <c r="QC14" s="126">
        <f t="shared" si="188"/>
        <v>0</v>
      </c>
      <c r="QD14" s="126">
        <f t="shared" si="188"/>
        <v>0</v>
      </c>
      <c r="QE14" s="126">
        <f t="shared" si="188"/>
        <v>0</v>
      </c>
      <c r="QF14" s="126">
        <f t="shared" si="188"/>
        <v>0</v>
      </c>
      <c r="QG14" s="126">
        <f t="shared" si="188"/>
        <v>0</v>
      </c>
      <c r="QH14" s="126">
        <f t="shared" si="188"/>
        <v>0</v>
      </c>
      <c r="QI14" s="54">
        <v>6</v>
      </c>
      <c r="QJ14" s="34" t="str">
        <f t="shared" si="204"/>
        <v/>
      </c>
      <c r="QK14" s="34" t="str">
        <f t="shared" si="189"/>
        <v/>
      </c>
      <c r="QL14" s="34" t="str">
        <f t="shared" si="189"/>
        <v/>
      </c>
      <c r="QM14" s="34" t="str">
        <f t="shared" si="189"/>
        <v/>
      </c>
      <c r="QN14" s="34" t="str">
        <f t="shared" si="189"/>
        <v/>
      </c>
      <c r="QO14" s="34" t="str">
        <f t="shared" si="189"/>
        <v/>
      </c>
      <c r="QP14" s="34" t="str">
        <f t="shared" si="189"/>
        <v/>
      </c>
      <c r="QQ14" s="34" t="str">
        <f t="shared" si="189"/>
        <v/>
      </c>
      <c r="QR14" s="34" t="str">
        <f t="shared" si="189"/>
        <v/>
      </c>
      <c r="QS14" s="34" t="str">
        <f t="shared" si="189"/>
        <v/>
      </c>
      <c r="QT14" s="34" t="str">
        <f t="shared" si="189"/>
        <v/>
      </c>
      <c r="QU14" s="34" t="str">
        <f t="shared" si="189"/>
        <v/>
      </c>
      <c r="QV14" s="34" t="str">
        <f t="shared" si="189"/>
        <v/>
      </c>
      <c r="QW14" s="34" t="str">
        <f t="shared" si="189"/>
        <v/>
      </c>
      <c r="QX14" s="34" t="str">
        <f t="shared" si="189"/>
        <v/>
      </c>
      <c r="QY14" s="34" t="str">
        <f t="shared" si="189"/>
        <v/>
      </c>
      <c r="QZ14" s="34" t="str">
        <f t="shared" si="189"/>
        <v/>
      </c>
      <c r="RA14" s="34" t="str">
        <f t="shared" si="189"/>
        <v/>
      </c>
      <c r="RB14" s="34" t="str">
        <f t="shared" si="189"/>
        <v/>
      </c>
      <c r="RC14" s="34" t="str">
        <f t="shared" si="189"/>
        <v/>
      </c>
      <c r="RD14" s="34" t="str">
        <f t="shared" si="189"/>
        <v/>
      </c>
      <c r="RE14" s="34" t="str">
        <f t="shared" si="189"/>
        <v/>
      </c>
      <c r="RF14" s="34" t="str">
        <f t="shared" si="189"/>
        <v/>
      </c>
      <c r="RG14" s="34" t="str">
        <f t="shared" si="189"/>
        <v/>
      </c>
      <c r="RH14" s="34" t="str">
        <f t="shared" si="189"/>
        <v/>
      </c>
      <c r="RI14" s="34" t="str">
        <f t="shared" si="189"/>
        <v/>
      </c>
      <c r="RJ14" s="132">
        <f t="shared" si="205"/>
        <v>0</v>
      </c>
      <c r="RK14" s="35" t="str">
        <f t="shared" si="190"/>
        <v/>
      </c>
      <c r="RL14" s="35" t="str">
        <f t="shared" si="191"/>
        <v/>
      </c>
      <c r="RM14" s="35" t="str">
        <f t="shared" si="192"/>
        <v/>
      </c>
      <c r="RN14" s="35" t="str">
        <f>IF($RJ14=RE14,RE$8,IF($RJ14=RF14,RF$8,IF($RJ14=RG14,RG$8,IF($RJ14=RH14,RH$8,IF($RJ14=RI14,RI$8,"")))))</f>
        <v/>
      </c>
      <c r="RO14" s="133" t="str">
        <f t="shared" si="207"/>
        <v>DESIERTO</v>
      </c>
      <c r="RP14" s="133" t="e">
        <f>IF($RJ14=QJ14,QJ$8,IF($RJ14=QK14,QK$8,IF($RJ14=QL14,QL$8,IF($RJ14=QM14,QM$8,IF($RJ14=QN14,QN$8,IF($RJ14=QO14,QO$8,IF($RJ14=QP14,QP$8,IF($RJ14=QQ14,QQ$8,IF($RJ14=QR14,QR$8,IF($RJ14=QS14,QS$8,IF($RJ14=QT14,QT$8,IF($RJ14=QU14,QU$8,IF($RJ14=QV14,QV$8,IF($RJ14=QW14,QW$8,IF($RJ14=QX14,QX$8,IF($RJ14=QY14,QY$8,IF($RJ14=QZ14,QZ$8,IF($RJ14=RA14,RA$8,IF($RJ14=RB14,RB$8,IF($RJ14=RC14,RC$8,IF($RJ14=RD14,RD$8,IF($RJ14=RE14,RE$8,IF($RJ14=RF14,RF$8,IF($RJ14=RG14,RG$8,IF($RJ14=RH14,RH$8,IF($RJ14=RI14,RI$8,IF($RJ14=#REF!,#REF!,IF($RJ14=#REF!,#REF!,""))))))))))))))))))))))))))))</f>
        <v>#REF!</v>
      </c>
      <c r="RQ14" s="36" t="e">
        <f t="shared" si="194"/>
        <v>#REF!</v>
      </c>
      <c r="RR14" s="36" t="e">
        <f t="shared" si="195"/>
        <v>#REF!</v>
      </c>
      <c r="RS14" s="36" t="e">
        <f t="shared" si="196"/>
        <v>#REF!</v>
      </c>
      <c r="RT14" s="36" t="e">
        <f>IF($RP14=$AD$8,$AD14,IF($RP14=$AE$8,$AE14,IF($RP14=$AF$8,$AF14,IF($RP14=$AG$8,$AG14,IF($RP14=$AH$8,$AH14,IF($RP14=#REF!,#REF!,IF($RP14=#REF!,#REF!,"")))))))</f>
        <v>#REF!</v>
      </c>
      <c r="RU14" s="129" t="str">
        <f t="shared" si="197"/>
        <v>DESIERTO</v>
      </c>
      <c r="RV14" s="36" t="e">
        <f t="shared" si="206"/>
        <v>#REF!</v>
      </c>
      <c r="RW14" s="54">
        <v>6</v>
      </c>
      <c r="RX14" s="129" t="str">
        <f t="shared" si="198"/>
        <v>D</v>
      </c>
      <c r="RY14" s="129">
        <f t="shared" si="199"/>
        <v>65753333.379999995</v>
      </c>
    </row>
    <row r="15" spans="1:493" ht="24">
      <c r="A15" s="49"/>
      <c r="B15" s="67" t="s">
        <v>88</v>
      </c>
      <c r="C15" s="67" t="s">
        <v>94</v>
      </c>
      <c r="D15" s="67" t="s">
        <v>95</v>
      </c>
      <c r="E15" s="69" t="s">
        <v>96</v>
      </c>
      <c r="F15" s="75">
        <v>1</v>
      </c>
      <c r="G15" s="24">
        <v>63466667.269999996</v>
      </c>
      <c r="H15" s="53">
        <v>7</v>
      </c>
      <c r="I15" s="104" t="s">
        <v>37</v>
      </c>
      <c r="J15" s="104" t="s">
        <v>37</v>
      </c>
      <c r="K15" s="104" t="s">
        <v>37</v>
      </c>
      <c r="L15" s="104" t="s">
        <v>37</v>
      </c>
      <c r="M15" s="104" t="s">
        <v>37</v>
      </c>
      <c r="N15" s="104" t="s">
        <v>37</v>
      </c>
      <c r="O15" s="108">
        <v>62951000</v>
      </c>
      <c r="P15" s="104" t="s">
        <v>37</v>
      </c>
      <c r="Q15" s="106">
        <v>60690000</v>
      </c>
      <c r="R15" s="104" t="s">
        <v>37</v>
      </c>
      <c r="S15" s="104" t="s">
        <v>37</v>
      </c>
      <c r="T15" s="104" t="s">
        <v>37</v>
      </c>
      <c r="U15" s="104" t="s">
        <v>37</v>
      </c>
      <c r="V15" s="104" t="s">
        <v>37</v>
      </c>
      <c r="W15" s="104" t="s">
        <v>37</v>
      </c>
      <c r="X15" s="104" t="s">
        <v>37</v>
      </c>
      <c r="Y15" s="104" t="s">
        <v>37</v>
      </c>
      <c r="Z15" s="104" t="s">
        <v>37</v>
      </c>
      <c r="AA15" s="104" t="s">
        <v>37</v>
      </c>
      <c r="AB15" s="104" t="s">
        <v>37</v>
      </c>
      <c r="AC15" s="104" t="s">
        <v>37</v>
      </c>
      <c r="AD15" s="104" t="s">
        <v>37</v>
      </c>
      <c r="AE15" s="104" t="s">
        <v>37</v>
      </c>
      <c r="AF15" s="104" t="s">
        <v>37</v>
      </c>
      <c r="AG15" s="106">
        <v>63462700</v>
      </c>
      <c r="AH15" s="104" t="s">
        <v>37</v>
      </c>
      <c r="AI15" s="57">
        <v>7</v>
      </c>
      <c r="AJ15" s="25" t="str">
        <f t="shared" si="0"/>
        <v>NC</v>
      </c>
      <c r="AK15" s="25" t="str">
        <f t="shared" si="1"/>
        <v>NC</v>
      </c>
      <c r="AL15" s="25" t="str">
        <f t="shared" si="2"/>
        <v>NC</v>
      </c>
      <c r="AM15" s="25" t="str">
        <f t="shared" si="3"/>
        <v>NC</v>
      </c>
      <c r="AN15" s="25" t="str">
        <f t="shared" si="4"/>
        <v>NC</v>
      </c>
      <c r="AO15" s="25" t="str">
        <f t="shared" si="5"/>
        <v>NC</v>
      </c>
      <c r="AP15" s="25">
        <f t="shared" si="6"/>
        <v>62951000</v>
      </c>
      <c r="AQ15" s="25" t="str">
        <f t="shared" si="7"/>
        <v>NC</v>
      </c>
      <c r="AR15" s="25">
        <f t="shared" si="8"/>
        <v>60690000</v>
      </c>
      <c r="AS15" s="25" t="str">
        <f t="shared" si="9"/>
        <v>NC</v>
      </c>
      <c r="AT15" s="25" t="str">
        <f t="shared" si="10"/>
        <v>NC</v>
      </c>
      <c r="AU15" s="25" t="str">
        <f t="shared" si="11"/>
        <v>NC</v>
      </c>
      <c r="AV15" s="25" t="str">
        <f t="shared" si="12"/>
        <v>NC</v>
      </c>
      <c r="AW15" s="25" t="str">
        <f t="shared" si="13"/>
        <v>NC</v>
      </c>
      <c r="AX15" s="25" t="str">
        <f t="shared" si="14"/>
        <v>NC</v>
      </c>
      <c r="AY15" s="25" t="str">
        <f t="shared" si="15"/>
        <v>NC</v>
      </c>
      <c r="AZ15" s="25" t="str">
        <f t="shared" si="16"/>
        <v>NC</v>
      </c>
      <c r="BA15" s="25" t="str">
        <f t="shared" si="17"/>
        <v>NC</v>
      </c>
      <c r="BB15" s="25" t="str">
        <f t="shared" si="18"/>
        <v>NC</v>
      </c>
      <c r="BC15" s="25" t="str">
        <f t="shared" si="19"/>
        <v>NC</v>
      </c>
      <c r="BD15" s="25" t="str">
        <f t="shared" si="20"/>
        <v>NC</v>
      </c>
      <c r="BE15" s="25" t="str">
        <f t="shared" si="21"/>
        <v>NC</v>
      </c>
      <c r="BF15" s="25" t="str">
        <f t="shared" si="22"/>
        <v>NC</v>
      </c>
      <c r="BG15" s="25" t="str">
        <f t="shared" si="23"/>
        <v>NC</v>
      </c>
      <c r="BH15" s="25">
        <f t="shared" si="24"/>
        <v>63462700</v>
      </c>
      <c r="BI15" s="25" t="str">
        <f t="shared" si="25"/>
        <v>NC</v>
      </c>
      <c r="BJ15" s="54">
        <v>7</v>
      </c>
      <c r="BK15" s="122" t="s">
        <v>38</v>
      </c>
      <c r="BL15" s="122" t="s">
        <v>38</v>
      </c>
      <c r="BM15" s="122" t="s">
        <v>38</v>
      </c>
      <c r="BN15" s="122" t="s">
        <v>38</v>
      </c>
      <c r="BO15" s="122" t="s">
        <v>38</v>
      </c>
      <c r="BP15" s="122" t="s">
        <v>38</v>
      </c>
      <c r="BQ15" s="123" t="s">
        <v>39</v>
      </c>
      <c r="BR15" s="122" t="s">
        <v>38</v>
      </c>
      <c r="BS15" s="124" t="s">
        <v>38</v>
      </c>
      <c r="BT15" s="122" t="s">
        <v>38</v>
      </c>
      <c r="BU15" s="122" t="s">
        <v>38</v>
      </c>
      <c r="BV15" s="122" t="s">
        <v>38</v>
      </c>
      <c r="BW15" s="122" t="s">
        <v>38</v>
      </c>
      <c r="BX15" s="122" t="s">
        <v>38</v>
      </c>
      <c r="BY15" s="122" t="s">
        <v>38</v>
      </c>
      <c r="BZ15" s="122" t="s">
        <v>38</v>
      </c>
      <c r="CA15" s="122" t="s">
        <v>38</v>
      </c>
      <c r="CB15" s="122" t="s">
        <v>38</v>
      </c>
      <c r="CC15" s="122" t="s">
        <v>38</v>
      </c>
      <c r="CD15" s="122" t="s">
        <v>38</v>
      </c>
      <c r="CE15" s="122" t="s">
        <v>38</v>
      </c>
      <c r="CF15" s="122" t="s">
        <v>38</v>
      </c>
      <c r="CG15" s="122" t="s">
        <v>38</v>
      </c>
      <c r="CH15" s="122" t="s">
        <v>38</v>
      </c>
      <c r="CI15" s="124" t="s">
        <v>39</v>
      </c>
      <c r="CJ15" s="122" t="s">
        <v>38</v>
      </c>
      <c r="CK15" s="54">
        <v>7</v>
      </c>
      <c r="CL15" s="122" t="s">
        <v>39</v>
      </c>
      <c r="CM15" s="122" t="s">
        <v>38</v>
      </c>
      <c r="CN15" s="122" t="s">
        <v>39</v>
      </c>
      <c r="CO15" s="122" t="s">
        <v>39</v>
      </c>
      <c r="CP15" s="122" t="s">
        <v>39</v>
      </c>
      <c r="CQ15" s="122" t="s">
        <v>39</v>
      </c>
      <c r="CR15" s="123" t="s">
        <v>39</v>
      </c>
      <c r="CS15" s="122" t="s">
        <v>39</v>
      </c>
      <c r="CT15" s="124" t="s">
        <v>39</v>
      </c>
      <c r="CU15" s="122" t="s">
        <v>39</v>
      </c>
      <c r="CV15" s="122" t="s">
        <v>39</v>
      </c>
      <c r="CW15" s="122" t="s">
        <v>39</v>
      </c>
      <c r="CX15" s="122" t="s">
        <v>39</v>
      </c>
      <c r="CY15" s="122" t="s">
        <v>39</v>
      </c>
      <c r="CZ15" s="122" t="s">
        <v>39</v>
      </c>
      <c r="DA15" s="122" t="s">
        <v>39</v>
      </c>
      <c r="DB15" s="122" t="s">
        <v>39</v>
      </c>
      <c r="DC15" s="122" t="s">
        <v>39</v>
      </c>
      <c r="DD15" s="122" t="s">
        <v>39</v>
      </c>
      <c r="DE15" s="122" t="s">
        <v>39</v>
      </c>
      <c r="DF15" s="122" t="s">
        <v>39</v>
      </c>
      <c r="DG15" s="122" t="s">
        <v>39</v>
      </c>
      <c r="DH15" s="122" t="s">
        <v>38</v>
      </c>
      <c r="DI15" s="122" t="s">
        <v>38</v>
      </c>
      <c r="DJ15" s="124" t="s">
        <v>38</v>
      </c>
      <c r="DK15" s="122" t="s">
        <v>39</v>
      </c>
      <c r="DL15" s="54">
        <v>7</v>
      </c>
      <c r="DM15" s="122" t="s">
        <v>39</v>
      </c>
      <c r="DN15" s="122" t="s">
        <v>38</v>
      </c>
      <c r="DO15" s="122" t="s">
        <v>39</v>
      </c>
      <c r="DP15" s="122" t="s">
        <v>39</v>
      </c>
      <c r="DQ15" s="122" t="s">
        <v>39</v>
      </c>
      <c r="DR15" s="122" t="s">
        <v>39</v>
      </c>
      <c r="DS15" s="121" t="s">
        <v>39</v>
      </c>
      <c r="DT15" s="122" t="s">
        <v>39</v>
      </c>
      <c r="DU15" s="118" t="s">
        <v>39</v>
      </c>
      <c r="DV15" s="122" t="s">
        <v>39</v>
      </c>
      <c r="DW15" s="122" t="s">
        <v>39</v>
      </c>
      <c r="DX15" s="122" t="s">
        <v>39</v>
      </c>
      <c r="DY15" s="122" t="s">
        <v>39</v>
      </c>
      <c r="DZ15" s="122" t="s">
        <v>39</v>
      </c>
      <c r="EA15" s="122" t="s">
        <v>39</v>
      </c>
      <c r="EB15" s="122" t="s">
        <v>39</v>
      </c>
      <c r="EC15" s="122" t="s">
        <v>39</v>
      </c>
      <c r="ED15" s="122" t="s">
        <v>39</v>
      </c>
      <c r="EE15" s="122" t="s">
        <v>39</v>
      </c>
      <c r="EF15" s="122" t="s">
        <v>39</v>
      </c>
      <c r="EG15" s="122" t="s">
        <v>39</v>
      </c>
      <c r="EH15" s="122" t="s">
        <v>39</v>
      </c>
      <c r="EI15" s="122" t="s">
        <v>38</v>
      </c>
      <c r="EJ15" s="122" t="s">
        <v>38</v>
      </c>
      <c r="EK15" s="118" t="s">
        <v>39</v>
      </c>
      <c r="EL15" s="122" t="s">
        <v>39</v>
      </c>
      <c r="EM15" s="54">
        <v>7</v>
      </c>
      <c r="EN15" s="26" t="str">
        <f t="shared" si="26"/>
        <v>NO CUMPLE</v>
      </c>
      <c r="EO15" s="26" t="str">
        <f t="shared" si="27"/>
        <v>NO CUMPLE</v>
      </c>
      <c r="EP15" s="26" t="str">
        <f t="shared" si="28"/>
        <v>NO CUMPLE</v>
      </c>
      <c r="EQ15" s="26" t="str">
        <f t="shared" si="29"/>
        <v>NO CUMPLE</v>
      </c>
      <c r="ER15" s="26" t="str">
        <f t="shared" si="30"/>
        <v>NO CUMPLE</v>
      </c>
      <c r="ES15" s="26" t="str">
        <f t="shared" si="31"/>
        <v>NO CUMPLE</v>
      </c>
      <c r="ET15" s="26" t="str">
        <f t="shared" si="32"/>
        <v>CUMPLE</v>
      </c>
      <c r="EU15" s="26" t="str">
        <f t="shared" si="33"/>
        <v>NO CUMPLE</v>
      </c>
      <c r="EV15" s="26" t="str">
        <f t="shared" si="34"/>
        <v>NO CUMPLE</v>
      </c>
      <c r="EW15" s="26" t="str">
        <f t="shared" si="35"/>
        <v>NO CUMPLE</v>
      </c>
      <c r="EX15" s="26" t="str">
        <f t="shared" si="36"/>
        <v>NO CUMPLE</v>
      </c>
      <c r="EY15" s="26" t="str">
        <f t="shared" si="37"/>
        <v>NO CUMPLE</v>
      </c>
      <c r="EZ15" s="26" t="str">
        <f t="shared" si="38"/>
        <v>NO CUMPLE</v>
      </c>
      <c r="FA15" s="26" t="str">
        <f t="shared" si="39"/>
        <v>NO CUMPLE</v>
      </c>
      <c r="FB15" s="26" t="str">
        <f t="shared" si="40"/>
        <v>NO CUMPLE</v>
      </c>
      <c r="FC15" s="26" t="str">
        <f t="shared" si="41"/>
        <v>NO CUMPLE</v>
      </c>
      <c r="FD15" s="26" t="str">
        <f t="shared" si="42"/>
        <v>NO CUMPLE</v>
      </c>
      <c r="FE15" s="26" t="str">
        <f t="shared" si="43"/>
        <v>NO CUMPLE</v>
      </c>
      <c r="FF15" s="26" t="str">
        <f t="shared" si="44"/>
        <v>NO CUMPLE</v>
      </c>
      <c r="FG15" s="26" t="str">
        <f t="shared" si="45"/>
        <v>NO CUMPLE</v>
      </c>
      <c r="FH15" s="26" t="str">
        <f t="shared" si="46"/>
        <v>NO CUMPLE</v>
      </c>
      <c r="FI15" s="26" t="str">
        <f t="shared" si="47"/>
        <v>NO CUMPLE</v>
      </c>
      <c r="FJ15" s="26" t="str">
        <f t="shared" si="48"/>
        <v>NO CUMPLE</v>
      </c>
      <c r="FK15" s="26" t="str">
        <f t="shared" si="49"/>
        <v>NO CUMPLE</v>
      </c>
      <c r="FL15" s="26" t="str">
        <f t="shared" si="50"/>
        <v>NO CUMPLE</v>
      </c>
      <c r="FM15" s="26" t="str">
        <f t="shared" si="51"/>
        <v>NO CUMPLE</v>
      </c>
      <c r="FN15" s="54">
        <v>7</v>
      </c>
      <c r="FO15" s="116" t="s">
        <v>37</v>
      </c>
      <c r="FP15" s="116" t="s">
        <v>37</v>
      </c>
      <c r="FQ15" s="116" t="s">
        <v>37</v>
      </c>
      <c r="FR15" s="116" t="s">
        <v>37</v>
      </c>
      <c r="FS15" s="116" t="s">
        <v>37</v>
      </c>
      <c r="FT15" s="116" t="s">
        <v>37</v>
      </c>
      <c r="FU15" s="123" t="s">
        <v>39</v>
      </c>
      <c r="FV15" s="116" t="s">
        <v>37</v>
      </c>
      <c r="FW15" s="124" t="s">
        <v>38</v>
      </c>
      <c r="FX15" s="116" t="s">
        <v>37</v>
      </c>
      <c r="FY15" s="116" t="s">
        <v>37</v>
      </c>
      <c r="FZ15" s="116" t="s">
        <v>37</v>
      </c>
      <c r="GA15" s="116" t="s">
        <v>37</v>
      </c>
      <c r="GB15" s="116" t="s">
        <v>37</v>
      </c>
      <c r="GC15" s="116" t="s">
        <v>37</v>
      </c>
      <c r="GD15" s="116" t="s">
        <v>37</v>
      </c>
      <c r="GE15" s="116" t="s">
        <v>37</v>
      </c>
      <c r="GF15" s="116" t="s">
        <v>37</v>
      </c>
      <c r="GG15" s="116" t="s">
        <v>37</v>
      </c>
      <c r="GH15" s="116" t="s">
        <v>37</v>
      </c>
      <c r="GI15" s="116" t="s">
        <v>37</v>
      </c>
      <c r="GJ15" s="116" t="s">
        <v>37</v>
      </c>
      <c r="GK15" s="116" t="s">
        <v>37</v>
      </c>
      <c r="GL15" s="116" t="s">
        <v>37</v>
      </c>
      <c r="GM15" s="124" t="s">
        <v>39</v>
      </c>
      <c r="GN15" s="116" t="s">
        <v>37</v>
      </c>
      <c r="GO15" s="54">
        <v>7</v>
      </c>
      <c r="GP15" s="116" t="s">
        <v>37</v>
      </c>
      <c r="GQ15" s="116" t="s">
        <v>37</v>
      </c>
      <c r="GR15" s="116" t="s">
        <v>37</v>
      </c>
      <c r="GS15" s="116" t="s">
        <v>37</v>
      </c>
      <c r="GT15" s="116" t="s">
        <v>37</v>
      </c>
      <c r="GU15" s="116" t="s">
        <v>37</v>
      </c>
      <c r="GV15" s="123" t="s">
        <v>39</v>
      </c>
      <c r="GW15" s="116" t="s">
        <v>37</v>
      </c>
      <c r="GX15" s="124" t="s">
        <v>39</v>
      </c>
      <c r="GY15" s="116" t="s">
        <v>37</v>
      </c>
      <c r="GZ15" s="116" t="s">
        <v>37</v>
      </c>
      <c r="HA15" s="116" t="s">
        <v>37</v>
      </c>
      <c r="HB15" s="116" t="s">
        <v>37</v>
      </c>
      <c r="HC15" s="116" t="s">
        <v>37</v>
      </c>
      <c r="HD15" s="116" t="s">
        <v>37</v>
      </c>
      <c r="HE15" s="116" t="s">
        <v>37</v>
      </c>
      <c r="HF15" s="116" t="s">
        <v>37</v>
      </c>
      <c r="HG15" s="116" t="s">
        <v>37</v>
      </c>
      <c r="HH15" s="116" t="s">
        <v>37</v>
      </c>
      <c r="HI15" s="116" t="s">
        <v>37</v>
      </c>
      <c r="HJ15" s="116" t="s">
        <v>37</v>
      </c>
      <c r="HK15" s="116" t="s">
        <v>37</v>
      </c>
      <c r="HL15" s="116" t="s">
        <v>37</v>
      </c>
      <c r="HM15" s="116" t="s">
        <v>37</v>
      </c>
      <c r="HN15" s="124" t="s">
        <v>38</v>
      </c>
      <c r="HO15" s="116" t="s">
        <v>37</v>
      </c>
      <c r="HP15" s="54">
        <v>7</v>
      </c>
      <c r="HQ15" s="25" t="str">
        <f t="shared" si="52"/>
        <v/>
      </c>
      <c r="HR15" s="25" t="str">
        <f t="shared" si="53"/>
        <v/>
      </c>
      <c r="HS15" s="25" t="str">
        <f t="shared" si="54"/>
        <v/>
      </c>
      <c r="HT15" s="25" t="str">
        <f t="shared" si="55"/>
        <v/>
      </c>
      <c r="HU15" s="25" t="str">
        <f t="shared" si="56"/>
        <v/>
      </c>
      <c r="HV15" s="25" t="str">
        <f t="shared" si="57"/>
        <v/>
      </c>
      <c r="HW15" s="25">
        <f t="shared" si="58"/>
        <v>62951000</v>
      </c>
      <c r="HX15" s="25" t="str">
        <f t="shared" si="59"/>
        <v/>
      </c>
      <c r="HY15" s="25" t="str">
        <f t="shared" si="60"/>
        <v/>
      </c>
      <c r="HZ15" s="25" t="str">
        <f t="shared" si="61"/>
        <v/>
      </c>
      <c r="IA15" s="25" t="str">
        <f t="shared" si="62"/>
        <v/>
      </c>
      <c r="IB15" s="25" t="str">
        <f t="shared" si="63"/>
        <v/>
      </c>
      <c r="IC15" s="25" t="str">
        <f t="shared" si="64"/>
        <v/>
      </c>
      <c r="ID15" s="25" t="str">
        <f t="shared" si="65"/>
        <v/>
      </c>
      <c r="IE15" s="25" t="str">
        <f t="shared" si="66"/>
        <v/>
      </c>
      <c r="IF15" s="25" t="str">
        <f t="shared" si="67"/>
        <v/>
      </c>
      <c r="IG15" s="25" t="str">
        <f t="shared" si="68"/>
        <v/>
      </c>
      <c r="IH15" s="25" t="str">
        <f t="shared" si="69"/>
        <v/>
      </c>
      <c r="II15" s="25" t="str">
        <f t="shared" si="70"/>
        <v/>
      </c>
      <c r="IJ15" s="25" t="str">
        <f t="shared" si="71"/>
        <v/>
      </c>
      <c r="IK15" s="25" t="str">
        <f t="shared" si="72"/>
        <v/>
      </c>
      <c r="IL15" s="25" t="str">
        <f t="shared" si="73"/>
        <v/>
      </c>
      <c r="IM15" s="25" t="str">
        <f t="shared" si="74"/>
        <v/>
      </c>
      <c r="IN15" s="25" t="str">
        <f t="shared" si="75"/>
        <v/>
      </c>
      <c r="IO15" s="25" t="str">
        <f t="shared" si="76"/>
        <v/>
      </c>
      <c r="IP15" s="25" t="str">
        <f t="shared" si="77"/>
        <v/>
      </c>
      <c r="IQ15" s="25">
        <v>63466667.269999996</v>
      </c>
      <c r="IR15" s="25">
        <v>63466667.269999996</v>
      </c>
      <c r="IS15" s="27">
        <f t="shared" si="78"/>
        <v>1</v>
      </c>
      <c r="IT15" s="27">
        <f t="shared" si="200"/>
        <v>1</v>
      </c>
      <c r="IU15" s="27">
        <f t="array" ref="IU15">IF(IT15=0,"",PRODUCT(IF(ISNUMBER(HQ15:IP15),HQ15:IP15,1)))</f>
        <v>62951000</v>
      </c>
      <c r="IV15" s="27">
        <f t="shared" si="201"/>
        <v>3995290171313769.5</v>
      </c>
      <c r="IW15" s="28">
        <f t="shared" si="208"/>
        <v>63208307.771318868</v>
      </c>
      <c r="IX15" s="29">
        <f t="shared" si="202"/>
        <v>237031.15414244574</v>
      </c>
      <c r="IY15" s="54">
        <v>7</v>
      </c>
      <c r="IZ15" s="30" t="str">
        <f t="shared" si="79"/>
        <v/>
      </c>
      <c r="JA15" s="30" t="str">
        <f t="shared" si="80"/>
        <v/>
      </c>
      <c r="JB15" s="30" t="str">
        <f t="shared" si="81"/>
        <v/>
      </c>
      <c r="JC15" s="30" t="str">
        <f t="shared" si="82"/>
        <v/>
      </c>
      <c r="JD15" s="30" t="str">
        <f t="shared" si="83"/>
        <v/>
      </c>
      <c r="JE15" s="30" t="str">
        <f t="shared" si="84"/>
        <v/>
      </c>
      <c r="JF15" s="30">
        <f t="shared" si="85"/>
        <v>26558.112256488064</v>
      </c>
      <c r="JG15" s="30" t="str">
        <f t="shared" si="86"/>
        <v/>
      </c>
      <c r="JH15" s="30" t="str">
        <f t="shared" si="87"/>
        <v/>
      </c>
      <c r="JI15" s="30" t="str">
        <f t="shared" si="88"/>
        <v/>
      </c>
      <c r="JJ15" s="30" t="str">
        <f t="shared" si="89"/>
        <v/>
      </c>
      <c r="JK15" s="30" t="str">
        <f t="shared" si="90"/>
        <v/>
      </c>
      <c r="JL15" s="30" t="str">
        <f t="shared" si="91"/>
        <v/>
      </c>
      <c r="JM15" s="30" t="str">
        <f t="shared" si="92"/>
        <v/>
      </c>
      <c r="JN15" s="30" t="str">
        <f t="shared" si="93"/>
        <v/>
      </c>
      <c r="JO15" s="30" t="str">
        <f t="shared" si="94"/>
        <v/>
      </c>
      <c r="JP15" s="30" t="str">
        <f t="shared" si="95"/>
        <v/>
      </c>
      <c r="JQ15" s="30" t="str">
        <f t="shared" si="96"/>
        <v/>
      </c>
      <c r="JR15" s="30" t="str">
        <f t="shared" si="97"/>
        <v/>
      </c>
      <c r="JS15" s="30" t="str">
        <f t="shared" si="98"/>
        <v/>
      </c>
      <c r="JT15" s="30" t="str">
        <f t="shared" si="99"/>
        <v/>
      </c>
      <c r="JU15" s="30" t="str">
        <f t="shared" si="100"/>
        <v/>
      </c>
      <c r="JV15" s="30" t="str">
        <f t="shared" si="101"/>
        <v/>
      </c>
      <c r="JW15" s="30" t="str">
        <f t="shared" si="102"/>
        <v/>
      </c>
      <c r="JX15" s="30" t="str">
        <f t="shared" si="103"/>
        <v/>
      </c>
      <c r="JY15" s="30" t="str">
        <f t="shared" si="104"/>
        <v/>
      </c>
      <c r="JZ15" s="54">
        <v>7</v>
      </c>
      <c r="KA15" s="31" t="str">
        <f t="shared" si="105"/>
        <v/>
      </c>
      <c r="KB15" s="31" t="str">
        <f t="shared" si="106"/>
        <v/>
      </c>
      <c r="KC15" s="31" t="str">
        <f t="shared" si="107"/>
        <v/>
      </c>
      <c r="KD15" s="31" t="str">
        <f t="shared" si="108"/>
        <v/>
      </c>
      <c r="KE15" s="31" t="str">
        <f t="shared" si="109"/>
        <v/>
      </c>
      <c r="KF15" s="31" t="str">
        <f t="shared" si="110"/>
        <v/>
      </c>
      <c r="KG15" s="31">
        <f t="shared" si="111"/>
        <v>257307.7713188678</v>
      </c>
      <c r="KH15" s="31" t="str">
        <f t="shared" si="112"/>
        <v/>
      </c>
      <c r="KI15" s="31" t="str">
        <f t="shared" si="113"/>
        <v/>
      </c>
      <c r="KJ15" s="31" t="str">
        <f t="shared" si="114"/>
        <v/>
      </c>
      <c r="KK15" s="31" t="str">
        <f t="shared" si="115"/>
        <v/>
      </c>
      <c r="KL15" s="31" t="str">
        <f t="shared" si="116"/>
        <v/>
      </c>
      <c r="KM15" s="31" t="str">
        <f t="shared" si="117"/>
        <v/>
      </c>
      <c r="KN15" s="31" t="str">
        <f t="shared" si="118"/>
        <v/>
      </c>
      <c r="KO15" s="31" t="str">
        <f t="shared" si="119"/>
        <v/>
      </c>
      <c r="KP15" s="31" t="str">
        <f t="shared" si="120"/>
        <v/>
      </c>
      <c r="KQ15" s="31" t="str">
        <f t="shared" si="121"/>
        <v/>
      </c>
      <c r="KR15" s="31" t="str">
        <f t="shared" si="122"/>
        <v/>
      </c>
      <c r="KS15" s="31" t="str">
        <f t="shared" si="123"/>
        <v/>
      </c>
      <c r="KT15" s="31" t="str">
        <f t="shared" si="124"/>
        <v/>
      </c>
      <c r="KU15" s="31" t="str">
        <f t="shared" si="125"/>
        <v/>
      </c>
      <c r="KV15" s="31" t="str">
        <f t="shared" si="126"/>
        <v/>
      </c>
      <c r="KW15" s="31" t="str">
        <f t="shared" si="127"/>
        <v/>
      </c>
      <c r="KX15" s="31" t="str">
        <f t="shared" si="128"/>
        <v/>
      </c>
      <c r="KY15" s="31" t="str">
        <f t="shared" si="129"/>
        <v/>
      </c>
      <c r="KZ15" s="31" t="str">
        <f t="shared" si="130"/>
        <v/>
      </c>
      <c r="LA15" s="54">
        <v>7</v>
      </c>
      <c r="LB15" s="32" t="str">
        <f t="shared" si="131"/>
        <v/>
      </c>
      <c r="LC15" s="32" t="str">
        <f t="shared" si="132"/>
        <v/>
      </c>
      <c r="LD15" s="32" t="str">
        <f t="shared" si="133"/>
        <v/>
      </c>
      <c r="LE15" s="32" t="str">
        <f t="shared" si="134"/>
        <v/>
      </c>
      <c r="LF15" s="32" t="str">
        <f t="shared" si="135"/>
        <v/>
      </c>
      <c r="LG15" s="32" t="str">
        <f t="shared" si="136"/>
        <v/>
      </c>
      <c r="LH15" s="32">
        <f t="shared" si="137"/>
        <v>108.55441017860322</v>
      </c>
      <c r="LI15" s="32" t="str">
        <f t="shared" si="138"/>
        <v/>
      </c>
      <c r="LJ15" s="32" t="str">
        <f t="shared" si="139"/>
        <v/>
      </c>
      <c r="LK15" s="32" t="str">
        <f t="shared" si="140"/>
        <v/>
      </c>
      <c r="LL15" s="32" t="str">
        <f t="shared" si="141"/>
        <v/>
      </c>
      <c r="LM15" s="32" t="str">
        <f t="shared" si="142"/>
        <v/>
      </c>
      <c r="LN15" s="32" t="str">
        <f t="shared" si="143"/>
        <v/>
      </c>
      <c r="LO15" s="32" t="str">
        <f t="shared" si="144"/>
        <v/>
      </c>
      <c r="LP15" s="32" t="str">
        <f t="shared" si="145"/>
        <v/>
      </c>
      <c r="LQ15" s="32" t="str">
        <f t="shared" si="146"/>
        <v/>
      </c>
      <c r="LR15" s="32" t="str">
        <f t="shared" si="147"/>
        <v/>
      </c>
      <c r="LS15" s="32" t="str">
        <f t="shared" si="148"/>
        <v/>
      </c>
      <c r="LT15" s="32" t="str">
        <f t="shared" si="149"/>
        <v/>
      </c>
      <c r="LU15" s="32" t="str">
        <f t="shared" si="150"/>
        <v/>
      </c>
      <c r="LV15" s="32" t="str">
        <f t="shared" si="151"/>
        <v/>
      </c>
      <c r="LW15" s="32" t="str">
        <f t="shared" si="152"/>
        <v/>
      </c>
      <c r="LX15" s="32" t="str">
        <f t="shared" si="153"/>
        <v/>
      </c>
      <c r="LY15" s="32" t="str">
        <f t="shared" si="154"/>
        <v/>
      </c>
      <c r="LZ15" s="32" t="str">
        <f t="shared" si="155"/>
        <v/>
      </c>
      <c r="MA15" s="32" t="str">
        <f t="shared" si="156"/>
        <v/>
      </c>
      <c r="MB15" s="50">
        <f t="shared" si="157"/>
        <v>108.55441017860322</v>
      </c>
      <c r="MC15" s="54">
        <v>7</v>
      </c>
      <c r="MD15" s="140" t="str">
        <f t="shared" si="158"/>
        <v/>
      </c>
      <c r="ME15" s="140" t="str">
        <f t="shared" si="159"/>
        <v/>
      </c>
      <c r="MF15" s="140" t="str">
        <f t="shared" si="160"/>
        <v/>
      </c>
      <c r="MG15" s="140" t="str">
        <f t="shared" si="161"/>
        <v/>
      </c>
      <c r="MH15" s="140" t="str">
        <f t="shared" si="162"/>
        <v/>
      </c>
      <c r="MI15" s="140" t="str">
        <f t="shared" si="163"/>
        <v/>
      </c>
      <c r="MJ15" s="140">
        <f t="shared" si="164"/>
        <v>39.837168384732095</v>
      </c>
      <c r="MK15" s="140" t="str">
        <f t="shared" si="165"/>
        <v/>
      </c>
      <c r="ML15" s="140" t="str">
        <f t="shared" si="166"/>
        <v/>
      </c>
      <c r="MM15" s="140" t="str">
        <f t="shared" si="167"/>
        <v/>
      </c>
      <c r="MN15" s="140" t="str">
        <f t="shared" si="168"/>
        <v/>
      </c>
      <c r="MO15" s="140" t="str">
        <f t="shared" si="169"/>
        <v/>
      </c>
      <c r="MP15" s="140" t="str">
        <f t="shared" si="170"/>
        <v/>
      </c>
      <c r="MQ15" s="140" t="str">
        <f t="shared" si="171"/>
        <v/>
      </c>
      <c r="MR15" s="140" t="str">
        <f t="shared" si="172"/>
        <v/>
      </c>
      <c r="MS15" s="140" t="str">
        <f t="shared" si="173"/>
        <v/>
      </c>
      <c r="MT15" s="140" t="str">
        <f t="shared" si="174"/>
        <v/>
      </c>
      <c r="MU15" s="140" t="str">
        <f t="shared" si="175"/>
        <v/>
      </c>
      <c r="MV15" s="140" t="str">
        <f t="shared" si="176"/>
        <v/>
      </c>
      <c r="MW15" s="140" t="str">
        <f t="shared" si="177"/>
        <v/>
      </c>
      <c r="MX15" s="140" t="str">
        <f t="shared" si="178"/>
        <v/>
      </c>
      <c r="MY15" s="140" t="str">
        <f t="shared" si="179"/>
        <v/>
      </c>
      <c r="MZ15" s="140" t="str">
        <f t="shared" si="180"/>
        <v/>
      </c>
      <c r="NA15" s="140" t="str">
        <f t="shared" si="181"/>
        <v/>
      </c>
      <c r="NB15" s="140" t="str">
        <f t="shared" si="182"/>
        <v/>
      </c>
      <c r="NC15" s="140" t="str">
        <f t="shared" si="183"/>
        <v/>
      </c>
      <c r="ND15" s="54">
        <v>7</v>
      </c>
      <c r="NE15" s="33" t="str">
        <f t="shared" si="184"/>
        <v/>
      </c>
      <c r="NF15" s="33" t="str">
        <f t="shared" si="233"/>
        <v/>
      </c>
      <c r="NG15" s="33" t="str">
        <f t="shared" si="209"/>
        <v/>
      </c>
      <c r="NH15" s="33" t="str">
        <f t="shared" si="210"/>
        <v/>
      </c>
      <c r="NI15" s="33" t="str">
        <f t="shared" si="211"/>
        <v/>
      </c>
      <c r="NJ15" s="33" t="str">
        <f t="shared" si="212"/>
        <v/>
      </c>
      <c r="NK15" s="33">
        <f t="shared" si="213"/>
        <v>40</v>
      </c>
      <c r="NL15" s="33" t="str">
        <f t="shared" si="214"/>
        <v/>
      </c>
      <c r="NM15" s="33" t="str">
        <f t="shared" si="215"/>
        <v/>
      </c>
      <c r="NN15" s="33" t="str">
        <f t="shared" si="216"/>
        <v/>
      </c>
      <c r="NO15" s="33" t="str">
        <f t="shared" si="217"/>
        <v/>
      </c>
      <c r="NP15" s="33" t="str">
        <f t="shared" si="218"/>
        <v/>
      </c>
      <c r="NQ15" s="33" t="str">
        <f t="shared" si="219"/>
        <v/>
      </c>
      <c r="NR15" s="33" t="str">
        <f t="shared" si="220"/>
        <v/>
      </c>
      <c r="NS15" s="33" t="str">
        <f t="shared" si="221"/>
        <v/>
      </c>
      <c r="NT15" s="33" t="str">
        <f t="shared" si="222"/>
        <v/>
      </c>
      <c r="NU15" s="33" t="str">
        <f t="shared" si="223"/>
        <v/>
      </c>
      <c r="NV15" s="33" t="str">
        <f t="shared" si="224"/>
        <v/>
      </c>
      <c r="NW15" s="33" t="str">
        <f t="shared" si="225"/>
        <v/>
      </c>
      <c r="NX15" s="33" t="str">
        <f t="shared" si="226"/>
        <v/>
      </c>
      <c r="NY15" s="33" t="str">
        <f t="shared" si="227"/>
        <v/>
      </c>
      <c r="NZ15" s="33" t="str">
        <f t="shared" si="228"/>
        <v/>
      </c>
      <c r="OA15" s="33" t="str">
        <f t="shared" si="229"/>
        <v/>
      </c>
      <c r="OB15" s="33" t="str">
        <f t="shared" si="230"/>
        <v/>
      </c>
      <c r="OC15" s="33" t="str">
        <f t="shared" si="231"/>
        <v/>
      </c>
      <c r="OD15" s="33" t="str">
        <f t="shared" si="232"/>
        <v/>
      </c>
      <c r="OE15" s="33" t="e">
        <f>IF(#REF!="","",IF(#REF!=$MB15,40,(($MB15/#REF!)*40)))</f>
        <v>#REF!</v>
      </c>
      <c r="OF15" s="33" t="e">
        <f>IF(#REF!="","",IF(#REF!=$MB15,40,(($MB15/#REF!)*40)))</f>
        <v>#REF!</v>
      </c>
      <c r="OG15" s="54">
        <v>7</v>
      </c>
      <c r="OH15" s="116"/>
      <c r="OI15" s="116"/>
      <c r="OJ15" s="116"/>
      <c r="OK15" s="116"/>
      <c r="OL15" s="116"/>
      <c r="OM15" s="116"/>
      <c r="ON15" s="123">
        <v>72</v>
      </c>
      <c r="OO15" s="116"/>
      <c r="OP15" s="124">
        <v>36</v>
      </c>
      <c r="OQ15" s="116"/>
      <c r="OR15" s="116"/>
      <c r="OS15" s="116"/>
      <c r="OT15" s="116"/>
      <c r="OU15" s="116"/>
      <c r="OV15" s="116"/>
      <c r="OW15" s="116"/>
      <c r="OX15" s="116"/>
      <c r="OY15" s="116"/>
      <c r="OZ15" s="116"/>
      <c r="PA15" s="116"/>
      <c r="PB15" s="116"/>
      <c r="PC15" s="116"/>
      <c r="PD15" s="116"/>
      <c r="PE15" s="116"/>
      <c r="PF15" s="118">
        <v>72</v>
      </c>
      <c r="PG15" s="116"/>
      <c r="PH15" s="54">
        <v>7</v>
      </c>
      <c r="PI15" s="126">
        <f t="shared" si="203"/>
        <v>0</v>
      </c>
      <c r="PJ15" s="126">
        <f t="shared" si="188"/>
        <v>0</v>
      </c>
      <c r="PK15" s="126">
        <f t="shared" si="188"/>
        <v>0</v>
      </c>
      <c r="PL15" s="126">
        <f t="shared" si="188"/>
        <v>0</v>
      </c>
      <c r="PM15" s="126">
        <f t="shared" si="188"/>
        <v>0</v>
      </c>
      <c r="PN15" s="126">
        <f t="shared" si="188"/>
        <v>0</v>
      </c>
      <c r="PO15" s="126">
        <f t="shared" si="188"/>
        <v>60</v>
      </c>
      <c r="PP15" s="126">
        <f t="shared" si="188"/>
        <v>0</v>
      </c>
      <c r="PQ15" s="126">
        <f t="shared" si="188"/>
        <v>10</v>
      </c>
      <c r="PR15" s="126">
        <f t="shared" si="188"/>
        <v>0</v>
      </c>
      <c r="PS15" s="126">
        <f t="shared" si="188"/>
        <v>0</v>
      </c>
      <c r="PT15" s="126">
        <f t="shared" si="188"/>
        <v>0</v>
      </c>
      <c r="PU15" s="126">
        <f t="shared" si="188"/>
        <v>0</v>
      </c>
      <c r="PV15" s="126">
        <f t="shared" si="188"/>
        <v>0</v>
      </c>
      <c r="PW15" s="126">
        <f t="shared" si="188"/>
        <v>0</v>
      </c>
      <c r="PX15" s="126">
        <f t="shared" si="188"/>
        <v>0</v>
      </c>
      <c r="PY15" s="126">
        <f t="shared" si="188"/>
        <v>0</v>
      </c>
      <c r="PZ15" s="126">
        <f t="shared" si="188"/>
        <v>0</v>
      </c>
      <c r="QA15" s="126">
        <f t="shared" si="188"/>
        <v>0</v>
      </c>
      <c r="QB15" s="126">
        <f t="shared" si="188"/>
        <v>0</v>
      </c>
      <c r="QC15" s="126">
        <f t="shared" si="188"/>
        <v>0</v>
      </c>
      <c r="QD15" s="126">
        <f t="shared" si="188"/>
        <v>0</v>
      </c>
      <c r="QE15" s="126">
        <f t="shared" si="188"/>
        <v>0</v>
      </c>
      <c r="QF15" s="126">
        <f t="shared" si="188"/>
        <v>0</v>
      </c>
      <c r="QG15" s="126">
        <f t="shared" si="188"/>
        <v>60</v>
      </c>
      <c r="QH15" s="126">
        <f t="shared" si="188"/>
        <v>0</v>
      </c>
      <c r="QI15" s="54">
        <v>7</v>
      </c>
      <c r="QJ15" s="34" t="str">
        <f t="shared" si="204"/>
        <v/>
      </c>
      <c r="QK15" s="34" t="str">
        <f t="shared" si="189"/>
        <v/>
      </c>
      <c r="QL15" s="34" t="str">
        <f t="shared" si="189"/>
        <v/>
      </c>
      <c r="QM15" s="34" t="str">
        <f t="shared" si="189"/>
        <v/>
      </c>
      <c r="QN15" s="34" t="str">
        <f t="shared" si="189"/>
        <v/>
      </c>
      <c r="QO15" s="34" t="str">
        <f t="shared" si="189"/>
        <v/>
      </c>
      <c r="QP15" s="34">
        <f t="shared" si="189"/>
        <v>99.837168384732095</v>
      </c>
      <c r="QQ15" s="34" t="str">
        <f t="shared" si="189"/>
        <v/>
      </c>
      <c r="QR15" s="34" t="str">
        <f t="shared" si="189"/>
        <v/>
      </c>
      <c r="QS15" s="34" t="str">
        <f t="shared" si="189"/>
        <v/>
      </c>
      <c r="QT15" s="34" t="str">
        <f t="shared" si="189"/>
        <v/>
      </c>
      <c r="QU15" s="34" t="str">
        <f t="shared" si="189"/>
        <v/>
      </c>
      <c r="QV15" s="34" t="str">
        <f t="shared" si="189"/>
        <v/>
      </c>
      <c r="QW15" s="34" t="str">
        <f t="shared" si="189"/>
        <v/>
      </c>
      <c r="QX15" s="34" t="str">
        <f t="shared" si="189"/>
        <v/>
      </c>
      <c r="QY15" s="34" t="str">
        <f t="shared" si="189"/>
        <v/>
      </c>
      <c r="QZ15" s="34" t="str">
        <f t="shared" si="189"/>
        <v/>
      </c>
      <c r="RA15" s="34" t="str">
        <f t="shared" si="189"/>
        <v/>
      </c>
      <c r="RB15" s="34" t="str">
        <f t="shared" si="189"/>
        <v/>
      </c>
      <c r="RC15" s="34" t="str">
        <f t="shared" si="189"/>
        <v/>
      </c>
      <c r="RD15" s="34" t="str">
        <f t="shared" si="189"/>
        <v/>
      </c>
      <c r="RE15" s="34" t="str">
        <f t="shared" si="189"/>
        <v/>
      </c>
      <c r="RF15" s="34" t="str">
        <f t="shared" si="189"/>
        <v/>
      </c>
      <c r="RG15" s="34" t="str">
        <f t="shared" si="189"/>
        <v/>
      </c>
      <c r="RH15" s="34" t="str">
        <f t="shared" si="189"/>
        <v/>
      </c>
      <c r="RI15" s="34" t="str">
        <f t="shared" si="189"/>
        <v/>
      </c>
      <c r="RJ15" s="132">
        <f t="shared" si="205"/>
        <v>99.837168384732095</v>
      </c>
      <c r="RK15" s="35" t="str">
        <f t="shared" si="190"/>
        <v>7. GALILEO INTRUMENTS SAS NIT 900393949-4</v>
      </c>
      <c r="RL15" s="35" t="str">
        <f t="shared" si="191"/>
        <v/>
      </c>
      <c r="RM15" s="35" t="str">
        <f t="shared" si="192"/>
        <v/>
      </c>
      <c r="RN15" s="35" t="str">
        <f t="shared" ref="RN15:RN78" si="234">IF($RJ15=RE15,RE$8,IF($RJ15=RF15,RF$8,IF($RJ15=RG15,RG$8,IF($RJ15=RH15,RH$8,IF($RJ15=RI15,RI$8,"")))))</f>
        <v/>
      </c>
      <c r="RO15" s="133" t="str">
        <f t="shared" si="207"/>
        <v>7. GALILEO INTRUMENTS SAS NIT 900393949-4</v>
      </c>
      <c r="RP15" s="133" t="str">
        <f>IF($RJ15=QJ15,QJ$8,IF($RJ15=QK15,QK$8,IF($RJ15=QL15,QL$8,IF($RJ15=QM15,QM$8,IF($RJ15=QN15,QN$8,IF($RJ15=QO15,QO$8,IF($RJ15=QP15,QP$8,IF($RJ15=QQ15,QQ$8,IF($RJ15=QR15,QR$8,IF($RJ15=QS15,QS$8,IF($RJ15=QT15,QT$8,IF($RJ15=QU15,QU$8,IF($RJ15=QV15,QV$8,IF($RJ15=QW15,QW$8,IF($RJ15=QX15,QX$8,IF($RJ15=QY15,QY$8,IF($RJ15=QZ15,QZ$8,IF($RJ15=RA15,RA$8,IF($RJ15=RB15,RB$8,IF($RJ15=RC15,RC$8,IF($RJ15=RD15,RD$8,IF($RJ15=RE15,RE$8,IF($RJ15=RF15,RF$8,IF($RJ15=RG15,RG$8,IF($RJ15=RH15,RH$8,IF($RJ15=RI15,RI$8,IF($RJ15=#REF!,#REF!,IF($RJ15=#REF!,#REF!,""))))))))))))))))))))))))))))</f>
        <v>7. GALILEO INTRUMENTS SAS NIT 900393949-4</v>
      </c>
      <c r="RQ15" s="36">
        <f t="shared" si="194"/>
        <v>62951000</v>
      </c>
      <c r="RR15" s="36" t="str">
        <f t="shared" si="195"/>
        <v/>
      </c>
      <c r="RS15" s="36" t="str">
        <f t="shared" si="196"/>
        <v/>
      </c>
      <c r="RT15" s="36" t="e">
        <f>IF($RP15=$AD$8,$AD15,IF($RP15=$AE$8,$AE15,IF($RP15=$AF$8,$AF15,IF($RP15=$AG$8,$AG15,IF($RP15=$AH$8,$AH15,IF($RP15=#REF!,#REF!,IF($RP15=#REF!,#REF!,"")))))))</f>
        <v>#REF!</v>
      </c>
      <c r="RU15" s="129">
        <f t="shared" si="197"/>
        <v>62951000</v>
      </c>
      <c r="RV15" s="36" t="e">
        <f t="shared" si="206"/>
        <v>#REF!</v>
      </c>
      <c r="RW15" s="54">
        <v>7</v>
      </c>
      <c r="RX15" s="129">
        <f t="shared" si="198"/>
        <v>515667.26999999583</v>
      </c>
      <c r="RY15" s="129" t="str">
        <f t="shared" si="199"/>
        <v>ADJUDICADO</v>
      </c>
    </row>
    <row r="16" spans="1:493" ht="72">
      <c r="A16" s="49"/>
      <c r="B16" s="67" t="s">
        <v>88</v>
      </c>
      <c r="C16" s="67" t="s">
        <v>97</v>
      </c>
      <c r="D16" s="67" t="s">
        <v>95</v>
      </c>
      <c r="E16" s="69" t="s">
        <v>98</v>
      </c>
      <c r="F16" s="75">
        <v>9</v>
      </c>
      <c r="G16" s="24">
        <v>32979659.57</v>
      </c>
      <c r="H16" s="54">
        <v>8</v>
      </c>
      <c r="I16" s="104" t="s">
        <v>37</v>
      </c>
      <c r="J16" s="105">
        <v>24633000</v>
      </c>
      <c r="K16" s="104" t="s">
        <v>37</v>
      </c>
      <c r="L16" s="104" t="s">
        <v>37</v>
      </c>
      <c r="M16" s="104" t="s">
        <v>37</v>
      </c>
      <c r="N16" s="109">
        <v>32979624.300000001</v>
      </c>
      <c r="O16" s="104" t="s">
        <v>37</v>
      </c>
      <c r="P16" s="104" t="s">
        <v>37</v>
      </c>
      <c r="Q16" s="104" t="s">
        <v>37</v>
      </c>
      <c r="R16" s="110">
        <v>39427794</v>
      </c>
      <c r="S16" s="104" t="s">
        <v>37</v>
      </c>
      <c r="T16" s="104" t="s">
        <v>37</v>
      </c>
      <c r="U16" s="104" t="s">
        <v>37</v>
      </c>
      <c r="V16" s="104" t="s">
        <v>37</v>
      </c>
      <c r="W16" s="104" t="s">
        <v>37</v>
      </c>
      <c r="X16" s="104" t="s">
        <v>37</v>
      </c>
      <c r="Y16" s="104" t="s">
        <v>37</v>
      </c>
      <c r="Z16" s="104" t="s">
        <v>37</v>
      </c>
      <c r="AA16" s="104" t="s">
        <v>37</v>
      </c>
      <c r="AB16" s="104" t="s">
        <v>37</v>
      </c>
      <c r="AC16" s="104" t="s">
        <v>37</v>
      </c>
      <c r="AD16" s="104" t="s">
        <v>37</v>
      </c>
      <c r="AE16" s="104" t="s">
        <v>37</v>
      </c>
      <c r="AF16" s="104" t="s">
        <v>37</v>
      </c>
      <c r="AG16" s="104" t="s">
        <v>37</v>
      </c>
      <c r="AH16" s="104" t="s">
        <v>37</v>
      </c>
      <c r="AI16" s="57">
        <v>8</v>
      </c>
      <c r="AJ16" s="25" t="str">
        <f t="shared" si="0"/>
        <v>NC</v>
      </c>
      <c r="AK16" s="25">
        <f t="shared" si="1"/>
        <v>24633000</v>
      </c>
      <c r="AL16" s="25" t="str">
        <f t="shared" si="2"/>
        <v>NC</v>
      </c>
      <c r="AM16" s="25" t="str">
        <f t="shared" si="3"/>
        <v>NC</v>
      </c>
      <c r="AN16" s="25" t="str">
        <f t="shared" si="4"/>
        <v>NC</v>
      </c>
      <c r="AO16" s="25">
        <f t="shared" si="5"/>
        <v>32979624.300000001</v>
      </c>
      <c r="AP16" s="25" t="str">
        <f t="shared" si="6"/>
        <v>NC</v>
      </c>
      <c r="AQ16" s="25" t="str">
        <f t="shared" si="7"/>
        <v>NC</v>
      </c>
      <c r="AR16" s="25" t="str">
        <f t="shared" si="8"/>
        <v>NC</v>
      </c>
      <c r="AS16" s="134" t="str">
        <f>IF(R16="NC","NC",IF(R16&lt;=$G16,R16,""))</f>
        <v/>
      </c>
      <c r="AT16" s="25" t="str">
        <f t="shared" si="10"/>
        <v>NC</v>
      </c>
      <c r="AU16" s="25" t="str">
        <f t="shared" si="11"/>
        <v>NC</v>
      </c>
      <c r="AV16" s="25" t="str">
        <f t="shared" si="12"/>
        <v>NC</v>
      </c>
      <c r="AW16" s="25" t="str">
        <f t="shared" si="13"/>
        <v>NC</v>
      </c>
      <c r="AX16" s="25" t="str">
        <f t="shared" si="14"/>
        <v>NC</v>
      </c>
      <c r="AY16" s="25" t="str">
        <f t="shared" si="15"/>
        <v>NC</v>
      </c>
      <c r="AZ16" s="25" t="str">
        <f t="shared" si="16"/>
        <v>NC</v>
      </c>
      <c r="BA16" s="25" t="str">
        <f t="shared" si="17"/>
        <v>NC</v>
      </c>
      <c r="BB16" s="25" t="str">
        <f t="shared" si="18"/>
        <v>NC</v>
      </c>
      <c r="BC16" s="25" t="str">
        <f t="shared" si="19"/>
        <v>NC</v>
      </c>
      <c r="BD16" s="25" t="str">
        <f t="shared" si="20"/>
        <v>NC</v>
      </c>
      <c r="BE16" s="25" t="str">
        <f t="shared" si="21"/>
        <v>NC</v>
      </c>
      <c r="BF16" s="25" t="str">
        <f t="shared" si="22"/>
        <v>NC</v>
      </c>
      <c r="BG16" s="25" t="str">
        <f t="shared" si="23"/>
        <v>NC</v>
      </c>
      <c r="BH16" s="25" t="str">
        <f t="shared" si="24"/>
        <v>NC</v>
      </c>
      <c r="BI16" s="25" t="str">
        <f t="shared" si="25"/>
        <v>NC</v>
      </c>
      <c r="BJ16" s="54">
        <v>8</v>
      </c>
      <c r="BK16" s="122" t="s">
        <v>38</v>
      </c>
      <c r="BL16" s="120" t="s">
        <v>38</v>
      </c>
      <c r="BM16" s="122" t="s">
        <v>38</v>
      </c>
      <c r="BN16" s="122" t="s">
        <v>38</v>
      </c>
      <c r="BO16" s="122" t="s">
        <v>38</v>
      </c>
      <c r="BP16" s="120" t="s">
        <v>39</v>
      </c>
      <c r="BQ16" s="122" t="s">
        <v>38</v>
      </c>
      <c r="BR16" s="122" t="s">
        <v>38</v>
      </c>
      <c r="BS16" s="122" t="s">
        <v>38</v>
      </c>
      <c r="BT16" s="124" t="s">
        <v>39</v>
      </c>
      <c r="BU16" s="122" t="s">
        <v>38</v>
      </c>
      <c r="BV16" s="122" t="s">
        <v>38</v>
      </c>
      <c r="BW16" s="122" t="s">
        <v>38</v>
      </c>
      <c r="BX16" s="122" t="s">
        <v>38</v>
      </c>
      <c r="BY16" s="122" t="s">
        <v>38</v>
      </c>
      <c r="BZ16" s="122" t="s">
        <v>38</v>
      </c>
      <c r="CA16" s="122" t="s">
        <v>38</v>
      </c>
      <c r="CB16" s="122" t="s">
        <v>38</v>
      </c>
      <c r="CC16" s="122" t="s">
        <v>38</v>
      </c>
      <c r="CD16" s="122" t="s">
        <v>38</v>
      </c>
      <c r="CE16" s="122" t="s">
        <v>38</v>
      </c>
      <c r="CF16" s="122" t="s">
        <v>38</v>
      </c>
      <c r="CG16" s="122" t="s">
        <v>38</v>
      </c>
      <c r="CH16" s="122" t="s">
        <v>38</v>
      </c>
      <c r="CI16" s="122" t="s">
        <v>38</v>
      </c>
      <c r="CJ16" s="122" t="s">
        <v>38</v>
      </c>
      <c r="CK16" s="54">
        <v>8</v>
      </c>
      <c r="CL16" s="122" t="s">
        <v>39</v>
      </c>
      <c r="CM16" s="120" t="s">
        <v>38</v>
      </c>
      <c r="CN16" s="122" t="s">
        <v>39</v>
      </c>
      <c r="CO16" s="122" t="s">
        <v>39</v>
      </c>
      <c r="CP16" s="122" t="s">
        <v>39</v>
      </c>
      <c r="CQ16" s="120" t="s">
        <v>39</v>
      </c>
      <c r="CR16" s="122" t="s">
        <v>39</v>
      </c>
      <c r="CS16" s="122" t="s">
        <v>39</v>
      </c>
      <c r="CT16" s="122" t="s">
        <v>39</v>
      </c>
      <c r="CU16" s="124" t="s">
        <v>39</v>
      </c>
      <c r="CV16" s="122" t="s">
        <v>39</v>
      </c>
      <c r="CW16" s="122" t="s">
        <v>39</v>
      </c>
      <c r="CX16" s="122" t="s">
        <v>39</v>
      </c>
      <c r="CY16" s="122" t="s">
        <v>39</v>
      </c>
      <c r="CZ16" s="122" t="s">
        <v>39</v>
      </c>
      <c r="DA16" s="122" t="s">
        <v>39</v>
      </c>
      <c r="DB16" s="122" t="s">
        <v>39</v>
      </c>
      <c r="DC16" s="122" t="s">
        <v>39</v>
      </c>
      <c r="DD16" s="122" t="s">
        <v>39</v>
      </c>
      <c r="DE16" s="122" t="s">
        <v>39</v>
      </c>
      <c r="DF16" s="122" t="s">
        <v>39</v>
      </c>
      <c r="DG16" s="122" t="s">
        <v>39</v>
      </c>
      <c r="DH16" s="122" t="s">
        <v>38</v>
      </c>
      <c r="DI16" s="122" t="s">
        <v>38</v>
      </c>
      <c r="DJ16" s="122" t="s">
        <v>38</v>
      </c>
      <c r="DK16" s="122" t="s">
        <v>39</v>
      </c>
      <c r="DL16" s="54">
        <v>8</v>
      </c>
      <c r="DM16" s="122" t="s">
        <v>39</v>
      </c>
      <c r="DN16" s="120" t="s">
        <v>38</v>
      </c>
      <c r="DO16" s="122" t="s">
        <v>39</v>
      </c>
      <c r="DP16" s="122" t="s">
        <v>39</v>
      </c>
      <c r="DQ16" s="122" t="s">
        <v>39</v>
      </c>
      <c r="DR16" s="119" t="s">
        <v>39</v>
      </c>
      <c r="DS16" s="122" t="s">
        <v>39</v>
      </c>
      <c r="DT16" s="122" t="s">
        <v>39</v>
      </c>
      <c r="DU16" s="122" t="s">
        <v>39</v>
      </c>
      <c r="DV16" s="118" t="s">
        <v>39</v>
      </c>
      <c r="DW16" s="122" t="s">
        <v>39</v>
      </c>
      <c r="DX16" s="122" t="s">
        <v>39</v>
      </c>
      <c r="DY16" s="122" t="s">
        <v>39</v>
      </c>
      <c r="DZ16" s="122" t="s">
        <v>39</v>
      </c>
      <c r="EA16" s="122" t="s">
        <v>39</v>
      </c>
      <c r="EB16" s="122" t="s">
        <v>39</v>
      </c>
      <c r="EC16" s="122" t="s">
        <v>39</v>
      </c>
      <c r="ED16" s="122" t="s">
        <v>39</v>
      </c>
      <c r="EE16" s="122" t="s">
        <v>39</v>
      </c>
      <c r="EF16" s="122" t="s">
        <v>39</v>
      </c>
      <c r="EG16" s="122" t="s">
        <v>39</v>
      </c>
      <c r="EH16" s="122" t="s">
        <v>39</v>
      </c>
      <c r="EI16" s="122" t="s">
        <v>38</v>
      </c>
      <c r="EJ16" s="122" t="s">
        <v>38</v>
      </c>
      <c r="EK16" s="122" t="s">
        <v>39</v>
      </c>
      <c r="EL16" s="122" t="s">
        <v>39</v>
      </c>
      <c r="EM16" s="54">
        <v>8</v>
      </c>
      <c r="EN16" s="26" t="str">
        <f t="shared" si="26"/>
        <v>NO CUMPLE</v>
      </c>
      <c r="EO16" s="26" t="str">
        <f t="shared" si="27"/>
        <v>NO CUMPLE</v>
      </c>
      <c r="EP16" s="26" t="str">
        <f t="shared" si="28"/>
        <v>NO CUMPLE</v>
      </c>
      <c r="EQ16" s="26" t="str">
        <f t="shared" si="29"/>
        <v>NO CUMPLE</v>
      </c>
      <c r="ER16" s="26" t="str">
        <f t="shared" si="30"/>
        <v>NO CUMPLE</v>
      </c>
      <c r="ES16" s="26" t="str">
        <f t="shared" si="31"/>
        <v>CUMPLE</v>
      </c>
      <c r="ET16" s="26" t="str">
        <f t="shared" si="32"/>
        <v>NO CUMPLE</v>
      </c>
      <c r="EU16" s="26" t="str">
        <f t="shared" si="33"/>
        <v>NO CUMPLE</v>
      </c>
      <c r="EV16" s="26" t="str">
        <f t="shared" si="34"/>
        <v>NO CUMPLE</v>
      </c>
      <c r="EW16" s="26" t="str">
        <f>IF(BT16="NO CUMPLE","NO CUMPLE",IF(CU16="NO CUMPLE","NO CUMPLE",IF(DV16="NO CUMPLE","NO CUMPLE",IF(DV16="CUMPLE","CUMPLE"))))</f>
        <v>CUMPLE</v>
      </c>
      <c r="EX16" s="26" t="str">
        <f t="shared" si="36"/>
        <v>NO CUMPLE</v>
      </c>
      <c r="EY16" s="26" t="str">
        <f t="shared" si="37"/>
        <v>NO CUMPLE</v>
      </c>
      <c r="EZ16" s="26" t="str">
        <f t="shared" si="38"/>
        <v>NO CUMPLE</v>
      </c>
      <c r="FA16" s="26" t="str">
        <f t="shared" si="39"/>
        <v>NO CUMPLE</v>
      </c>
      <c r="FB16" s="26" t="str">
        <f t="shared" si="40"/>
        <v>NO CUMPLE</v>
      </c>
      <c r="FC16" s="26" t="str">
        <f t="shared" si="41"/>
        <v>NO CUMPLE</v>
      </c>
      <c r="FD16" s="26" t="str">
        <f t="shared" si="42"/>
        <v>NO CUMPLE</v>
      </c>
      <c r="FE16" s="26" t="str">
        <f t="shared" si="43"/>
        <v>NO CUMPLE</v>
      </c>
      <c r="FF16" s="26" t="str">
        <f t="shared" si="44"/>
        <v>NO CUMPLE</v>
      </c>
      <c r="FG16" s="26" t="str">
        <f t="shared" si="45"/>
        <v>NO CUMPLE</v>
      </c>
      <c r="FH16" s="26" t="str">
        <f t="shared" si="46"/>
        <v>NO CUMPLE</v>
      </c>
      <c r="FI16" s="26" t="str">
        <f t="shared" si="47"/>
        <v>NO CUMPLE</v>
      </c>
      <c r="FJ16" s="26" t="str">
        <f t="shared" si="48"/>
        <v>NO CUMPLE</v>
      </c>
      <c r="FK16" s="26" t="str">
        <f t="shared" si="49"/>
        <v>NO CUMPLE</v>
      </c>
      <c r="FL16" s="26" t="str">
        <f t="shared" si="50"/>
        <v>NO CUMPLE</v>
      </c>
      <c r="FM16" s="26" t="str">
        <f t="shared" si="51"/>
        <v>NO CUMPLE</v>
      </c>
      <c r="FN16" s="54">
        <v>8</v>
      </c>
      <c r="FO16" s="116" t="s">
        <v>37</v>
      </c>
      <c r="FP16" s="120" t="s">
        <v>38</v>
      </c>
      <c r="FQ16" s="116" t="s">
        <v>37</v>
      </c>
      <c r="FR16" s="116" t="s">
        <v>37</v>
      </c>
      <c r="FS16" s="116" t="s">
        <v>37</v>
      </c>
      <c r="FT16" s="120" t="s">
        <v>39</v>
      </c>
      <c r="FU16" s="116" t="s">
        <v>37</v>
      </c>
      <c r="FV16" s="116" t="s">
        <v>37</v>
      </c>
      <c r="FW16" s="116" t="s">
        <v>37</v>
      </c>
      <c r="FX16" s="124" t="s">
        <v>39</v>
      </c>
      <c r="FY16" s="116" t="s">
        <v>37</v>
      </c>
      <c r="FZ16" s="116" t="s">
        <v>37</v>
      </c>
      <c r="GA16" s="116" t="s">
        <v>37</v>
      </c>
      <c r="GB16" s="116" t="s">
        <v>37</v>
      </c>
      <c r="GC16" s="116" t="s">
        <v>37</v>
      </c>
      <c r="GD16" s="116" t="s">
        <v>37</v>
      </c>
      <c r="GE16" s="116" t="s">
        <v>37</v>
      </c>
      <c r="GF16" s="116" t="s">
        <v>37</v>
      </c>
      <c r="GG16" s="116" t="s">
        <v>37</v>
      </c>
      <c r="GH16" s="116" t="s">
        <v>37</v>
      </c>
      <c r="GI16" s="116" t="s">
        <v>37</v>
      </c>
      <c r="GJ16" s="116" t="s">
        <v>37</v>
      </c>
      <c r="GK16" s="116" t="s">
        <v>37</v>
      </c>
      <c r="GL16" s="116" t="s">
        <v>37</v>
      </c>
      <c r="GM16" s="116" t="s">
        <v>37</v>
      </c>
      <c r="GN16" s="116" t="s">
        <v>37</v>
      </c>
      <c r="GO16" s="54">
        <v>8</v>
      </c>
      <c r="GP16" s="116" t="s">
        <v>37</v>
      </c>
      <c r="GQ16" s="120" t="s">
        <v>38</v>
      </c>
      <c r="GR16" s="116" t="s">
        <v>37</v>
      </c>
      <c r="GS16" s="116" t="s">
        <v>37</v>
      </c>
      <c r="GT16" s="116" t="s">
        <v>37</v>
      </c>
      <c r="GU16" s="120" t="s">
        <v>39</v>
      </c>
      <c r="GV16" s="116" t="s">
        <v>37</v>
      </c>
      <c r="GW16" s="116" t="s">
        <v>37</v>
      </c>
      <c r="GX16" s="116" t="s">
        <v>37</v>
      </c>
      <c r="GY16" s="124" t="s">
        <v>39</v>
      </c>
      <c r="GZ16" s="116" t="s">
        <v>37</v>
      </c>
      <c r="HA16" s="116" t="s">
        <v>37</v>
      </c>
      <c r="HB16" s="116" t="s">
        <v>37</v>
      </c>
      <c r="HC16" s="116" t="s">
        <v>37</v>
      </c>
      <c r="HD16" s="116" t="s">
        <v>37</v>
      </c>
      <c r="HE16" s="116" t="s">
        <v>37</v>
      </c>
      <c r="HF16" s="116" t="s">
        <v>37</v>
      </c>
      <c r="HG16" s="116" t="s">
        <v>37</v>
      </c>
      <c r="HH16" s="116" t="s">
        <v>37</v>
      </c>
      <c r="HI16" s="116" t="s">
        <v>37</v>
      </c>
      <c r="HJ16" s="116" t="s">
        <v>37</v>
      </c>
      <c r="HK16" s="116" t="s">
        <v>37</v>
      </c>
      <c r="HL16" s="116" t="s">
        <v>37</v>
      </c>
      <c r="HM16" s="116" t="s">
        <v>37</v>
      </c>
      <c r="HN16" s="116" t="s">
        <v>37</v>
      </c>
      <c r="HO16" s="116" t="s">
        <v>37</v>
      </c>
      <c r="HP16" s="54">
        <v>8</v>
      </c>
      <c r="HQ16" s="25" t="str">
        <f t="shared" si="52"/>
        <v/>
      </c>
      <c r="HR16" s="25" t="str">
        <f t="shared" si="53"/>
        <v/>
      </c>
      <c r="HS16" s="25" t="str">
        <f t="shared" si="54"/>
        <v/>
      </c>
      <c r="HT16" s="25" t="str">
        <f t="shared" si="55"/>
        <v/>
      </c>
      <c r="HU16" s="25" t="str">
        <f t="shared" si="56"/>
        <v/>
      </c>
      <c r="HV16" s="25">
        <f t="shared" si="57"/>
        <v>32979624.300000001</v>
      </c>
      <c r="HW16" s="25" t="str">
        <f t="shared" si="58"/>
        <v/>
      </c>
      <c r="HX16" s="25" t="str">
        <f t="shared" si="59"/>
        <v/>
      </c>
      <c r="HY16" s="25" t="str">
        <f t="shared" si="60"/>
        <v/>
      </c>
      <c r="HZ16" s="25" t="str">
        <f>IF(EW16="NO CUMPLE","",IF(FX16="NO CUMPLE","",IF(GY16="NO CUMPLE","",IF(FX16="NC","",IF(GY16="CUMPLE",AS16)))))</f>
        <v/>
      </c>
      <c r="IA16" s="25" t="str">
        <f t="shared" si="62"/>
        <v/>
      </c>
      <c r="IB16" s="25" t="str">
        <f t="shared" si="63"/>
        <v/>
      </c>
      <c r="IC16" s="25" t="str">
        <f t="shared" si="64"/>
        <v/>
      </c>
      <c r="ID16" s="25" t="str">
        <f t="shared" si="65"/>
        <v/>
      </c>
      <c r="IE16" s="25" t="str">
        <f t="shared" si="66"/>
        <v/>
      </c>
      <c r="IF16" s="25" t="str">
        <f t="shared" si="67"/>
        <v/>
      </c>
      <c r="IG16" s="25" t="str">
        <f t="shared" si="68"/>
        <v/>
      </c>
      <c r="IH16" s="25" t="str">
        <f t="shared" si="69"/>
        <v/>
      </c>
      <c r="II16" s="25" t="str">
        <f t="shared" si="70"/>
        <v/>
      </c>
      <c r="IJ16" s="25" t="str">
        <f t="shared" si="71"/>
        <v/>
      </c>
      <c r="IK16" s="25" t="str">
        <f t="shared" si="72"/>
        <v/>
      </c>
      <c r="IL16" s="25" t="str">
        <f t="shared" si="73"/>
        <v/>
      </c>
      <c r="IM16" s="25" t="str">
        <f t="shared" si="74"/>
        <v/>
      </c>
      <c r="IN16" s="25" t="str">
        <f t="shared" si="75"/>
        <v/>
      </c>
      <c r="IO16" s="25" t="str">
        <f t="shared" si="76"/>
        <v/>
      </c>
      <c r="IP16" s="25" t="str">
        <f t="shared" si="77"/>
        <v/>
      </c>
      <c r="IQ16" s="25">
        <v>32979659.572000001</v>
      </c>
      <c r="IR16" s="25">
        <v>32979659.572000001</v>
      </c>
      <c r="IS16" s="27">
        <f t="shared" si="78"/>
        <v>1</v>
      </c>
      <c r="IT16" s="27">
        <f t="shared" si="200"/>
        <v>1</v>
      </c>
      <c r="IU16" s="27">
        <f t="array" ref="IU16">IF(IT16=0,"",PRODUCT(IF(ISNUMBER(HQ16:IP16),HQ16:IP16,1)))</f>
        <v>32979624.300000001</v>
      </c>
      <c r="IV16" s="27">
        <f t="shared" si="201"/>
        <v>1087656782160499.6</v>
      </c>
      <c r="IW16" s="28">
        <f t="shared" si="208"/>
        <v>32979641.934995286</v>
      </c>
      <c r="IX16" s="29">
        <f t="shared" si="202"/>
        <v>123673.65725623231</v>
      </c>
      <c r="IY16" s="54">
        <v>8</v>
      </c>
      <c r="IZ16" s="30" t="str">
        <f t="shared" si="79"/>
        <v/>
      </c>
      <c r="JA16" s="30" t="str">
        <f t="shared" si="80"/>
        <v/>
      </c>
      <c r="JB16" s="30" t="str">
        <f t="shared" si="81"/>
        <v/>
      </c>
      <c r="JC16" s="30" t="str">
        <f t="shared" si="82"/>
        <v/>
      </c>
      <c r="JD16" s="30" t="str">
        <f t="shared" si="83"/>
        <v/>
      </c>
      <c r="JE16" s="30">
        <f t="shared" si="84"/>
        <v>26666.652407368711</v>
      </c>
      <c r="JF16" s="30" t="str">
        <f t="shared" si="85"/>
        <v/>
      </c>
      <c r="JG16" s="30" t="str">
        <f t="shared" si="86"/>
        <v/>
      </c>
      <c r="JH16" s="30" t="str">
        <f t="shared" si="87"/>
        <v/>
      </c>
      <c r="JI16" s="30" t="str">
        <f t="shared" si="88"/>
        <v/>
      </c>
      <c r="JJ16" s="30" t="str">
        <f t="shared" si="89"/>
        <v/>
      </c>
      <c r="JK16" s="30" t="str">
        <f t="shared" si="90"/>
        <v/>
      </c>
      <c r="JL16" s="30" t="str">
        <f t="shared" si="91"/>
        <v/>
      </c>
      <c r="JM16" s="30" t="str">
        <f t="shared" si="92"/>
        <v/>
      </c>
      <c r="JN16" s="30" t="str">
        <f t="shared" si="93"/>
        <v/>
      </c>
      <c r="JO16" s="30" t="str">
        <f t="shared" si="94"/>
        <v/>
      </c>
      <c r="JP16" s="30" t="str">
        <f t="shared" si="95"/>
        <v/>
      </c>
      <c r="JQ16" s="30" t="str">
        <f t="shared" si="96"/>
        <v/>
      </c>
      <c r="JR16" s="30" t="str">
        <f t="shared" si="97"/>
        <v/>
      </c>
      <c r="JS16" s="30" t="str">
        <f t="shared" si="98"/>
        <v/>
      </c>
      <c r="JT16" s="30" t="str">
        <f t="shared" si="99"/>
        <v/>
      </c>
      <c r="JU16" s="30" t="str">
        <f t="shared" si="100"/>
        <v/>
      </c>
      <c r="JV16" s="30" t="str">
        <f t="shared" si="101"/>
        <v/>
      </c>
      <c r="JW16" s="30" t="str">
        <f t="shared" si="102"/>
        <v/>
      </c>
      <c r="JX16" s="30" t="str">
        <f t="shared" si="103"/>
        <v/>
      </c>
      <c r="JY16" s="30" t="str">
        <f t="shared" si="104"/>
        <v/>
      </c>
      <c r="JZ16" s="54">
        <v>8</v>
      </c>
      <c r="KA16" s="31" t="str">
        <f t="shared" si="105"/>
        <v/>
      </c>
      <c r="KB16" s="31" t="str">
        <f t="shared" si="106"/>
        <v/>
      </c>
      <c r="KC16" s="31" t="str">
        <f t="shared" si="107"/>
        <v/>
      </c>
      <c r="KD16" s="31" t="str">
        <f t="shared" si="108"/>
        <v/>
      </c>
      <c r="KE16" s="31" t="str">
        <f t="shared" si="109"/>
        <v/>
      </c>
      <c r="KF16" s="31">
        <f t="shared" si="110"/>
        <v>17.63499528542161</v>
      </c>
      <c r="KG16" s="31" t="str">
        <f t="shared" si="111"/>
        <v/>
      </c>
      <c r="KH16" s="31" t="str">
        <f t="shared" si="112"/>
        <v/>
      </c>
      <c r="KI16" s="31" t="str">
        <f t="shared" si="113"/>
        <v/>
      </c>
      <c r="KJ16" s="31" t="str">
        <f t="shared" si="114"/>
        <v/>
      </c>
      <c r="KK16" s="31" t="str">
        <f t="shared" si="115"/>
        <v/>
      </c>
      <c r="KL16" s="31" t="str">
        <f t="shared" si="116"/>
        <v/>
      </c>
      <c r="KM16" s="31" t="str">
        <f t="shared" si="117"/>
        <v/>
      </c>
      <c r="KN16" s="31" t="str">
        <f t="shared" si="118"/>
        <v/>
      </c>
      <c r="KO16" s="31" t="str">
        <f t="shared" si="119"/>
        <v/>
      </c>
      <c r="KP16" s="31" t="str">
        <f t="shared" si="120"/>
        <v/>
      </c>
      <c r="KQ16" s="31" t="str">
        <f t="shared" si="121"/>
        <v/>
      </c>
      <c r="KR16" s="31" t="str">
        <f t="shared" si="122"/>
        <v/>
      </c>
      <c r="KS16" s="31" t="str">
        <f t="shared" si="123"/>
        <v/>
      </c>
      <c r="KT16" s="31" t="str">
        <f t="shared" si="124"/>
        <v/>
      </c>
      <c r="KU16" s="31" t="str">
        <f t="shared" si="125"/>
        <v/>
      </c>
      <c r="KV16" s="31" t="str">
        <f t="shared" si="126"/>
        <v/>
      </c>
      <c r="KW16" s="31" t="str">
        <f t="shared" si="127"/>
        <v/>
      </c>
      <c r="KX16" s="31" t="str">
        <f t="shared" si="128"/>
        <v/>
      </c>
      <c r="KY16" s="31" t="str">
        <f t="shared" si="129"/>
        <v/>
      </c>
      <c r="KZ16" s="31" t="str">
        <f t="shared" si="130"/>
        <v/>
      </c>
      <c r="LA16" s="54">
        <v>8</v>
      </c>
      <c r="LB16" s="32" t="str">
        <f t="shared" si="131"/>
        <v/>
      </c>
      <c r="LC16" s="32" t="str">
        <f t="shared" si="132"/>
        <v/>
      </c>
      <c r="LD16" s="32" t="str">
        <f t="shared" si="133"/>
        <v/>
      </c>
      <c r="LE16" s="32" t="str">
        <f t="shared" si="134"/>
        <v/>
      </c>
      <c r="LF16" s="32" t="str">
        <f t="shared" si="135"/>
        <v/>
      </c>
      <c r="LG16" s="32">
        <f t="shared" si="136"/>
        <v>1.425929795937439E-2</v>
      </c>
      <c r="LH16" s="32" t="str">
        <f t="shared" si="137"/>
        <v/>
      </c>
      <c r="LI16" s="32" t="str">
        <f t="shared" si="138"/>
        <v/>
      </c>
      <c r="LJ16" s="32" t="str">
        <f t="shared" si="139"/>
        <v/>
      </c>
      <c r="LK16" s="32" t="str">
        <f t="shared" si="140"/>
        <v/>
      </c>
      <c r="LL16" s="32" t="str">
        <f t="shared" si="141"/>
        <v/>
      </c>
      <c r="LM16" s="32" t="str">
        <f t="shared" si="142"/>
        <v/>
      </c>
      <c r="LN16" s="32" t="str">
        <f t="shared" si="143"/>
        <v/>
      </c>
      <c r="LO16" s="32" t="str">
        <f t="shared" si="144"/>
        <v/>
      </c>
      <c r="LP16" s="32" t="str">
        <f t="shared" si="145"/>
        <v/>
      </c>
      <c r="LQ16" s="32" t="str">
        <f t="shared" si="146"/>
        <v/>
      </c>
      <c r="LR16" s="32" t="str">
        <f t="shared" si="147"/>
        <v/>
      </c>
      <c r="LS16" s="32" t="str">
        <f t="shared" si="148"/>
        <v/>
      </c>
      <c r="LT16" s="32" t="str">
        <f t="shared" si="149"/>
        <v/>
      </c>
      <c r="LU16" s="32" t="str">
        <f t="shared" si="150"/>
        <v/>
      </c>
      <c r="LV16" s="32" t="str">
        <f t="shared" si="151"/>
        <v/>
      </c>
      <c r="LW16" s="32" t="str">
        <f t="shared" si="152"/>
        <v/>
      </c>
      <c r="LX16" s="32" t="str">
        <f t="shared" si="153"/>
        <v/>
      </c>
      <c r="LY16" s="32" t="str">
        <f t="shared" si="154"/>
        <v/>
      </c>
      <c r="LZ16" s="32" t="str">
        <f t="shared" si="155"/>
        <v/>
      </c>
      <c r="MA16" s="32" t="str">
        <f t="shared" si="156"/>
        <v/>
      </c>
      <c r="MB16" s="50">
        <f t="shared" si="157"/>
        <v>1.425929795937439E-2</v>
      </c>
      <c r="MC16" s="54">
        <v>8</v>
      </c>
      <c r="MD16" s="140" t="str">
        <f t="shared" si="158"/>
        <v/>
      </c>
      <c r="ME16" s="140" t="str">
        <f t="shared" si="159"/>
        <v/>
      </c>
      <c r="MF16" s="140" t="str">
        <f t="shared" si="160"/>
        <v/>
      </c>
      <c r="MG16" s="140" t="str">
        <f t="shared" si="161"/>
        <v/>
      </c>
      <c r="MH16" s="140" t="str">
        <f t="shared" si="162"/>
        <v/>
      </c>
      <c r="MI16" s="140">
        <f t="shared" si="163"/>
        <v>39.999978611053059</v>
      </c>
      <c r="MJ16" s="140" t="str">
        <f t="shared" si="164"/>
        <v/>
      </c>
      <c r="MK16" s="140" t="str">
        <f t="shared" si="165"/>
        <v/>
      </c>
      <c r="ML16" s="140" t="str">
        <f t="shared" si="166"/>
        <v/>
      </c>
      <c r="MM16" s="140" t="str">
        <f t="shared" si="167"/>
        <v/>
      </c>
      <c r="MN16" s="140" t="str">
        <f t="shared" si="168"/>
        <v/>
      </c>
      <c r="MO16" s="140" t="str">
        <f t="shared" si="169"/>
        <v/>
      </c>
      <c r="MP16" s="140" t="str">
        <f t="shared" si="170"/>
        <v/>
      </c>
      <c r="MQ16" s="140" t="str">
        <f t="shared" si="171"/>
        <v/>
      </c>
      <c r="MR16" s="140" t="str">
        <f t="shared" si="172"/>
        <v/>
      </c>
      <c r="MS16" s="140" t="str">
        <f t="shared" si="173"/>
        <v/>
      </c>
      <c r="MT16" s="140" t="str">
        <f t="shared" si="174"/>
        <v/>
      </c>
      <c r="MU16" s="140" t="str">
        <f t="shared" si="175"/>
        <v/>
      </c>
      <c r="MV16" s="140" t="str">
        <f t="shared" si="176"/>
        <v/>
      </c>
      <c r="MW16" s="140" t="str">
        <f t="shared" si="177"/>
        <v/>
      </c>
      <c r="MX16" s="140" t="str">
        <f t="shared" si="178"/>
        <v/>
      </c>
      <c r="MY16" s="140" t="str">
        <f t="shared" si="179"/>
        <v/>
      </c>
      <c r="MZ16" s="140" t="str">
        <f t="shared" si="180"/>
        <v/>
      </c>
      <c r="NA16" s="140" t="str">
        <f t="shared" si="181"/>
        <v/>
      </c>
      <c r="NB16" s="140" t="str">
        <f t="shared" si="182"/>
        <v/>
      </c>
      <c r="NC16" s="140" t="str">
        <f t="shared" si="183"/>
        <v/>
      </c>
      <c r="ND16" s="54">
        <v>8</v>
      </c>
      <c r="NE16" s="33" t="str">
        <f t="shared" si="184"/>
        <v/>
      </c>
      <c r="NF16" s="33" t="str">
        <f t="shared" si="233"/>
        <v/>
      </c>
      <c r="NG16" s="33" t="str">
        <f t="shared" si="209"/>
        <v/>
      </c>
      <c r="NH16" s="33" t="str">
        <f t="shared" si="210"/>
        <v/>
      </c>
      <c r="NI16" s="33" t="str">
        <f t="shared" si="211"/>
        <v/>
      </c>
      <c r="NJ16" s="33">
        <f t="shared" si="212"/>
        <v>40</v>
      </c>
      <c r="NK16" s="33" t="str">
        <f t="shared" si="213"/>
        <v/>
      </c>
      <c r="NL16" s="33" t="str">
        <f t="shared" si="214"/>
        <v/>
      </c>
      <c r="NM16" s="33" t="str">
        <f t="shared" si="215"/>
        <v/>
      </c>
      <c r="NN16" s="33" t="str">
        <f t="shared" si="216"/>
        <v/>
      </c>
      <c r="NO16" s="33" t="str">
        <f t="shared" si="217"/>
        <v/>
      </c>
      <c r="NP16" s="33" t="str">
        <f t="shared" si="218"/>
        <v/>
      </c>
      <c r="NQ16" s="33" t="str">
        <f t="shared" si="219"/>
        <v/>
      </c>
      <c r="NR16" s="33" t="str">
        <f t="shared" si="220"/>
        <v/>
      </c>
      <c r="NS16" s="33" t="str">
        <f t="shared" si="221"/>
        <v/>
      </c>
      <c r="NT16" s="33" t="str">
        <f t="shared" si="222"/>
        <v/>
      </c>
      <c r="NU16" s="33" t="str">
        <f t="shared" si="223"/>
        <v/>
      </c>
      <c r="NV16" s="33" t="str">
        <f t="shared" si="224"/>
        <v/>
      </c>
      <c r="NW16" s="33" t="str">
        <f t="shared" si="225"/>
        <v/>
      </c>
      <c r="NX16" s="33" t="str">
        <f t="shared" si="226"/>
        <v/>
      </c>
      <c r="NY16" s="33" t="str">
        <f t="shared" si="227"/>
        <v/>
      </c>
      <c r="NZ16" s="33" t="str">
        <f t="shared" si="228"/>
        <v/>
      </c>
      <c r="OA16" s="33" t="str">
        <f t="shared" si="229"/>
        <v/>
      </c>
      <c r="OB16" s="33" t="str">
        <f t="shared" si="230"/>
        <v/>
      </c>
      <c r="OC16" s="33" t="str">
        <f t="shared" si="231"/>
        <v/>
      </c>
      <c r="OD16" s="33" t="str">
        <f t="shared" si="232"/>
        <v/>
      </c>
      <c r="OE16" s="33" t="e">
        <f>IF(#REF!="","",IF(#REF!=$MB16,40,(($MB16/#REF!)*40)))</f>
        <v>#REF!</v>
      </c>
      <c r="OF16" s="33" t="e">
        <f>IF(#REF!="","",IF(#REF!=$MB16,40,(($MB16/#REF!)*40)))</f>
        <v>#REF!</v>
      </c>
      <c r="OG16" s="54">
        <v>8</v>
      </c>
      <c r="OH16" s="116"/>
      <c r="OI16" s="120">
        <v>24</v>
      </c>
      <c r="OJ16" s="116"/>
      <c r="OK16" s="116"/>
      <c r="OL16" s="116"/>
      <c r="OM16" s="120">
        <v>72</v>
      </c>
      <c r="ON16" s="116"/>
      <c r="OO16" s="116"/>
      <c r="OP16" s="116"/>
      <c r="OQ16" s="124">
        <v>24</v>
      </c>
      <c r="OR16" s="116"/>
      <c r="OS16" s="116"/>
      <c r="OT16" s="116"/>
      <c r="OU16" s="116"/>
      <c r="OV16" s="116"/>
      <c r="OW16" s="116"/>
      <c r="OX16" s="116"/>
      <c r="OY16" s="116"/>
      <c r="OZ16" s="116"/>
      <c r="PA16" s="116"/>
      <c r="PB16" s="116"/>
      <c r="PC16" s="116"/>
      <c r="PD16" s="116"/>
      <c r="PE16" s="116"/>
      <c r="PF16" s="116"/>
      <c r="PG16" s="116"/>
      <c r="PH16" s="54">
        <v>8</v>
      </c>
      <c r="PI16" s="126">
        <f t="shared" si="203"/>
        <v>0</v>
      </c>
      <c r="PJ16" s="126">
        <f t="shared" si="188"/>
        <v>0</v>
      </c>
      <c r="PK16" s="126">
        <f t="shared" si="188"/>
        <v>0</v>
      </c>
      <c r="PL16" s="126">
        <f t="shared" si="188"/>
        <v>0</v>
      </c>
      <c r="PM16" s="126">
        <f t="shared" si="188"/>
        <v>0</v>
      </c>
      <c r="PN16" s="126">
        <f t="shared" si="188"/>
        <v>60</v>
      </c>
      <c r="PO16" s="126">
        <f t="shared" si="188"/>
        <v>0</v>
      </c>
      <c r="PP16" s="126">
        <f t="shared" si="188"/>
        <v>0</v>
      </c>
      <c r="PQ16" s="126">
        <f t="shared" si="188"/>
        <v>0</v>
      </c>
      <c r="PR16" s="126">
        <f t="shared" si="188"/>
        <v>0</v>
      </c>
      <c r="PS16" s="126">
        <f t="shared" si="188"/>
        <v>0</v>
      </c>
      <c r="PT16" s="126">
        <f t="shared" si="188"/>
        <v>0</v>
      </c>
      <c r="PU16" s="126">
        <f t="shared" si="188"/>
        <v>0</v>
      </c>
      <c r="PV16" s="126">
        <f t="shared" si="188"/>
        <v>0</v>
      </c>
      <c r="PW16" s="126">
        <f t="shared" si="188"/>
        <v>0</v>
      </c>
      <c r="PX16" s="126">
        <f t="shared" si="188"/>
        <v>0</v>
      </c>
      <c r="PY16" s="126">
        <f t="shared" si="188"/>
        <v>0</v>
      </c>
      <c r="PZ16" s="126">
        <f t="shared" si="188"/>
        <v>0</v>
      </c>
      <c r="QA16" s="126">
        <f t="shared" si="188"/>
        <v>0</v>
      </c>
      <c r="QB16" s="126">
        <f t="shared" si="188"/>
        <v>0</v>
      </c>
      <c r="QC16" s="126">
        <f t="shared" si="188"/>
        <v>0</v>
      </c>
      <c r="QD16" s="126">
        <f t="shared" si="188"/>
        <v>0</v>
      </c>
      <c r="QE16" s="126">
        <f t="shared" si="188"/>
        <v>0</v>
      </c>
      <c r="QF16" s="126">
        <f t="shared" si="188"/>
        <v>0</v>
      </c>
      <c r="QG16" s="126">
        <f t="shared" si="188"/>
        <v>0</v>
      </c>
      <c r="QH16" s="126">
        <f t="shared" si="188"/>
        <v>0</v>
      </c>
      <c r="QI16" s="54">
        <v>8</v>
      </c>
      <c r="QJ16" s="34" t="str">
        <f t="shared" si="204"/>
        <v/>
      </c>
      <c r="QK16" s="34" t="str">
        <f t="shared" si="189"/>
        <v/>
      </c>
      <c r="QL16" s="34" t="str">
        <f t="shared" si="189"/>
        <v/>
      </c>
      <c r="QM16" s="34" t="str">
        <f t="shared" si="189"/>
        <v/>
      </c>
      <c r="QN16" s="34" t="str">
        <f t="shared" si="189"/>
        <v/>
      </c>
      <c r="QO16" s="34">
        <f t="shared" si="189"/>
        <v>99.999978611053052</v>
      </c>
      <c r="QP16" s="34" t="str">
        <f t="shared" si="189"/>
        <v/>
      </c>
      <c r="QQ16" s="34" t="str">
        <f t="shared" si="189"/>
        <v/>
      </c>
      <c r="QR16" s="34" t="str">
        <f t="shared" si="189"/>
        <v/>
      </c>
      <c r="QS16" s="34" t="str">
        <f t="shared" si="189"/>
        <v/>
      </c>
      <c r="QT16" s="34" t="str">
        <f t="shared" si="189"/>
        <v/>
      </c>
      <c r="QU16" s="34" t="str">
        <f t="shared" si="189"/>
        <v/>
      </c>
      <c r="QV16" s="34" t="str">
        <f t="shared" si="189"/>
        <v/>
      </c>
      <c r="QW16" s="34" t="str">
        <f t="shared" si="189"/>
        <v/>
      </c>
      <c r="QX16" s="34" t="str">
        <f t="shared" si="189"/>
        <v/>
      </c>
      <c r="QY16" s="34" t="str">
        <f t="shared" si="189"/>
        <v/>
      </c>
      <c r="QZ16" s="34" t="str">
        <f t="shared" si="189"/>
        <v/>
      </c>
      <c r="RA16" s="34" t="str">
        <f t="shared" si="189"/>
        <v/>
      </c>
      <c r="RB16" s="34" t="str">
        <f t="shared" si="189"/>
        <v/>
      </c>
      <c r="RC16" s="34" t="str">
        <f t="shared" si="189"/>
        <v/>
      </c>
      <c r="RD16" s="34" t="str">
        <f t="shared" si="189"/>
        <v/>
      </c>
      <c r="RE16" s="34" t="str">
        <f t="shared" si="189"/>
        <v/>
      </c>
      <c r="RF16" s="34" t="str">
        <f t="shared" si="189"/>
        <v/>
      </c>
      <c r="RG16" s="34" t="str">
        <f t="shared" si="189"/>
        <v/>
      </c>
      <c r="RH16" s="34" t="str">
        <f t="shared" si="189"/>
        <v/>
      </c>
      <c r="RI16" s="34" t="str">
        <f t="shared" si="189"/>
        <v/>
      </c>
      <c r="RJ16" s="132">
        <f t="shared" si="205"/>
        <v>99.999978611053052</v>
      </c>
      <c r="RK16" s="35" t="str">
        <f t="shared" si="190"/>
        <v>6. SUMINISTROS DE LABORATORIO KASALAB SAS NIT 900745087-2</v>
      </c>
      <c r="RL16" s="35" t="str">
        <f t="shared" si="191"/>
        <v/>
      </c>
      <c r="RM16" s="35" t="str">
        <f t="shared" si="192"/>
        <v/>
      </c>
      <c r="RN16" s="35" t="str">
        <f t="shared" si="234"/>
        <v/>
      </c>
      <c r="RO16" s="133" t="str">
        <f t="shared" si="207"/>
        <v>6. SUMINISTROS DE LABORATORIO KASALAB SAS NIT 900745087-2</v>
      </c>
      <c r="RP16" s="133" t="str">
        <f>IF($RJ16=QJ16,QJ$8,IF($RJ16=QK16,QK$8,IF($RJ16=QL16,QL$8,IF($RJ16=QM16,QM$8,IF($RJ16=QN16,QN$8,IF($RJ16=QO16,QO$8,IF($RJ16=QP16,QP$8,IF($RJ16=QQ16,QQ$8,IF($RJ16=QR16,QR$8,IF($RJ16=QS16,QS$8,IF($RJ16=QT16,QT$8,IF($RJ16=QU16,QU$8,IF($RJ16=QV16,QV$8,IF($RJ16=QW16,QW$8,IF($RJ16=QX16,QX$8,IF($RJ16=QY16,QY$8,IF($RJ16=QZ16,QZ$8,IF($RJ16=RA16,RA$8,IF($RJ16=RB16,RB$8,IF($RJ16=RC16,RC$8,IF($RJ16=RD16,RD$8,IF($RJ16=RE16,RE$8,IF($RJ16=RF16,RF$8,IF($RJ16=RG16,RG$8,IF($RJ16=RH16,RH$8,IF($RJ16=RI16,RI$8,IF($RJ16=#REF!,#REF!,IF($RJ16=#REF!,#REF!,""))))))))))))))))))))))))))))</f>
        <v>6. SUMINISTROS DE LABORATORIO KASALAB SAS NIT 900745087-2</v>
      </c>
      <c r="RQ16" s="36">
        <f t="shared" si="194"/>
        <v>32979624.300000001</v>
      </c>
      <c r="RR16" s="36" t="str">
        <f t="shared" si="195"/>
        <v/>
      </c>
      <c r="RS16" s="36" t="str">
        <f t="shared" si="196"/>
        <v/>
      </c>
      <c r="RT16" s="36" t="e">
        <f>IF($RP16=$AD$8,$AD16,IF($RP16=$AE$8,$AE16,IF($RP16=$AF$8,$AF16,IF($RP16=$AG$8,$AG16,IF($RP16=$AH$8,$AH16,IF($RP16=#REF!,#REF!,IF($RP16=#REF!,#REF!,"")))))))</f>
        <v>#REF!</v>
      </c>
      <c r="RU16" s="129">
        <f t="shared" si="197"/>
        <v>32979624.300000001</v>
      </c>
      <c r="RV16" s="36" t="e">
        <f t="shared" si="206"/>
        <v>#REF!</v>
      </c>
      <c r="RW16" s="54">
        <v>8</v>
      </c>
      <c r="RX16" s="129">
        <f t="shared" si="198"/>
        <v>35.269999999552965</v>
      </c>
      <c r="RY16" s="129" t="str">
        <f t="shared" si="199"/>
        <v>ADJUDICADO</v>
      </c>
    </row>
    <row r="17" spans="1:493" ht="36" customHeight="1">
      <c r="A17" s="49"/>
      <c r="B17" s="67" t="s">
        <v>88</v>
      </c>
      <c r="C17" s="67" t="s">
        <v>99</v>
      </c>
      <c r="D17" s="67" t="s">
        <v>95</v>
      </c>
      <c r="E17" s="76" t="s">
        <v>100</v>
      </c>
      <c r="F17" s="75">
        <v>2</v>
      </c>
      <c r="G17" s="24">
        <v>81054867.269999996</v>
      </c>
      <c r="H17" s="54">
        <v>9</v>
      </c>
      <c r="I17" s="104" t="s">
        <v>37</v>
      </c>
      <c r="J17" s="105">
        <v>67827620</v>
      </c>
      <c r="K17" s="104" t="s">
        <v>37</v>
      </c>
      <c r="L17" s="104" t="s">
        <v>37</v>
      </c>
      <c r="M17" s="104" t="s">
        <v>37</v>
      </c>
      <c r="N17" s="107">
        <v>81054470</v>
      </c>
      <c r="O17" s="104" t="s">
        <v>37</v>
      </c>
      <c r="P17" s="104" t="s">
        <v>37</v>
      </c>
      <c r="Q17" s="104" t="s">
        <v>37</v>
      </c>
      <c r="R17" s="104" t="s">
        <v>37</v>
      </c>
      <c r="S17" s="104" t="s">
        <v>37</v>
      </c>
      <c r="T17" s="104" t="s">
        <v>37</v>
      </c>
      <c r="U17" s="104" t="s">
        <v>37</v>
      </c>
      <c r="V17" s="104" t="s">
        <v>37</v>
      </c>
      <c r="W17" s="104" t="s">
        <v>37</v>
      </c>
      <c r="X17" s="113">
        <v>78647535.540000007</v>
      </c>
      <c r="Y17" s="104" t="s">
        <v>37</v>
      </c>
      <c r="Z17" s="104" t="s">
        <v>37</v>
      </c>
      <c r="AA17" s="104" t="s">
        <v>37</v>
      </c>
      <c r="AB17" s="104" t="s">
        <v>37</v>
      </c>
      <c r="AC17" s="104" t="s">
        <v>37</v>
      </c>
      <c r="AD17" s="104" t="s">
        <v>37</v>
      </c>
      <c r="AE17" s="104" t="s">
        <v>37</v>
      </c>
      <c r="AF17" s="104" t="s">
        <v>37</v>
      </c>
      <c r="AG17" s="104" t="s">
        <v>37</v>
      </c>
      <c r="AH17" s="104" t="s">
        <v>37</v>
      </c>
      <c r="AI17" s="57">
        <v>9</v>
      </c>
      <c r="AJ17" s="25" t="str">
        <f t="shared" si="0"/>
        <v>NC</v>
      </c>
      <c r="AK17" s="25">
        <f t="shared" si="1"/>
        <v>67827620</v>
      </c>
      <c r="AL17" s="25" t="str">
        <f t="shared" si="2"/>
        <v>NC</v>
      </c>
      <c r="AM17" s="25" t="str">
        <f t="shared" si="3"/>
        <v>NC</v>
      </c>
      <c r="AN17" s="25" t="str">
        <f t="shared" si="4"/>
        <v>NC</v>
      </c>
      <c r="AO17" s="25">
        <f t="shared" si="5"/>
        <v>81054470</v>
      </c>
      <c r="AP17" s="25" t="str">
        <f t="shared" si="6"/>
        <v>NC</v>
      </c>
      <c r="AQ17" s="25" t="str">
        <f t="shared" si="7"/>
        <v>NC</v>
      </c>
      <c r="AR17" s="25" t="str">
        <f t="shared" si="8"/>
        <v>NC</v>
      </c>
      <c r="AS17" s="25" t="str">
        <f t="shared" si="9"/>
        <v>NC</v>
      </c>
      <c r="AT17" s="25" t="str">
        <f t="shared" si="10"/>
        <v>NC</v>
      </c>
      <c r="AU17" s="25" t="str">
        <f t="shared" si="11"/>
        <v>NC</v>
      </c>
      <c r="AV17" s="25" t="str">
        <f t="shared" si="12"/>
        <v>NC</v>
      </c>
      <c r="AW17" s="25" t="str">
        <f t="shared" si="13"/>
        <v>NC</v>
      </c>
      <c r="AX17" s="25" t="str">
        <f t="shared" si="14"/>
        <v>NC</v>
      </c>
      <c r="AY17" s="25">
        <f t="shared" si="15"/>
        <v>78647535.540000007</v>
      </c>
      <c r="AZ17" s="25" t="str">
        <f t="shared" si="16"/>
        <v>NC</v>
      </c>
      <c r="BA17" s="25" t="str">
        <f t="shared" si="17"/>
        <v>NC</v>
      </c>
      <c r="BB17" s="25" t="str">
        <f t="shared" si="18"/>
        <v>NC</v>
      </c>
      <c r="BC17" s="25" t="str">
        <f t="shared" si="19"/>
        <v>NC</v>
      </c>
      <c r="BD17" s="25" t="str">
        <f t="shared" si="20"/>
        <v>NC</v>
      </c>
      <c r="BE17" s="25" t="str">
        <f t="shared" si="21"/>
        <v>NC</v>
      </c>
      <c r="BF17" s="25" t="str">
        <f t="shared" si="22"/>
        <v>NC</v>
      </c>
      <c r="BG17" s="25" t="str">
        <f t="shared" si="23"/>
        <v>NC</v>
      </c>
      <c r="BH17" s="25" t="str">
        <f t="shared" si="24"/>
        <v>NC</v>
      </c>
      <c r="BI17" s="25" t="str">
        <f t="shared" si="25"/>
        <v>NC</v>
      </c>
      <c r="BJ17" s="54">
        <v>9</v>
      </c>
      <c r="BK17" s="122" t="s">
        <v>38</v>
      </c>
      <c r="BL17" s="120" t="s">
        <v>38</v>
      </c>
      <c r="BM17" s="122" t="s">
        <v>38</v>
      </c>
      <c r="BN17" s="122" t="s">
        <v>38</v>
      </c>
      <c r="BO17" s="122" t="s">
        <v>38</v>
      </c>
      <c r="BP17" s="120" t="s">
        <v>39</v>
      </c>
      <c r="BQ17" s="122" t="s">
        <v>38</v>
      </c>
      <c r="BR17" s="122" t="s">
        <v>38</v>
      </c>
      <c r="BS17" s="122" t="s">
        <v>38</v>
      </c>
      <c r="BT17" s="122" t="s">
        <v>38</v>
      </c>
      <c r="BU17" s="122" t="s">
        <v>38</v>
      </c>
      <c r="BV17" s="122" t="s">
        <v>38</v>
      </c>
      <c r="BW17" s="122" t="s">
        <v>38</v>
      </c>
      <c r="BX17" s="122" t="s">
        <v>38</v>
      </c>
      <c r="BY17" s="122" t="s">
        <v>38</v>
      </c>
      <c r="BZ17" s="124" t="s">
        <v>39</v>
      </c>
      <c r="CA17" s="122" t="s">
        <v>38</v>
      </c>
      <c r="CB17" s="122" t="s">
        <v>38</v>
      </c>
      <c r="CC17" s="122" t="s">
        <v>38</v>
      </c>
      <c r="CD17" s="122" t="s">
        <v>38</v>
      </c>
      <c r="CE17" s="122" t="s">
        <v>38</v>
      </c>
      <c r="CF17" s="122" t="s">
        <v>38</v>
      </c>
      <c r="CG17" s="122" t="s">
        <v>38</v>
      </c>
      <c r="CH17" s="122" t="s">
        <v>38</v>
      </c>
      <c r="CI17" s="122" t="s">
        <v>38</v>
      </c>
      <c r="CJ17" s="122" t="s">
        <v>38</v>
      </c>
      <c r="CK17" s="54">
        <v>9</v>
      </c>
      <c r="CL17" s="122" t="s">
        <v>39</v>
      </c>
      <c r="CM17" s="120" t="s">
        <v>38</v>
      </c>
      <c r="CN17" s="122" t="s">
        <v>39</v>
      </c>
      <c r="CO17" s="122" t="s">
        <v>39</v>
      </c>
      <c r="CP17" s="122" t="s">
        <v>39</v>
      </c>
      <c r="CQ17" s="120" t="s">
        <v>39</v>
      </c>
      <c r="CR17" s="122" t="s">
        <v>39</v>
      </c>
      <c r="CS17" s="122" t="s">
        <v>39</v>
      </c>
      <c r="CT17" s="122" t="s">
        <v>39</v>
      </c>
      <c r="CU17" s="122" t="s">
        <v>39</v>
      </c>
      <c r="CV17" s="122" t="s">
        <v>39</v>
      </c>
      <c r="CW17" s="122" t="s">
        <v>39</v>
      </c>
      <c r="CX17" s="122" t="s">
        <v>39</v>
      </c>
      <c r="CY17" s="122" t="s">
        <v>39</v>
      </c>
      <c r="CZ17" s="122" t="s">
        <v>39</v>
      </c>
      <c r="DA17" s="131" t="s">
        <v>39</v>
      </c>
      <c r="DB17" s="122" t="s">
        <v>39</v>
      </c>
      <c r="DC17" s="122" t="s">
        <v>39</v>
      </c>
      <c r="DD17" s="122" t="s">
        <v>39</v>
      </c>
      <c r="DE17" s="122" t="s">
        <v>39</v>
      </c>
      <c r="DF17" s="122" t="s">
        <v>39</v>
      </c>
      <c r="DG17" s="122" t="s">
        <v>39</v>
      </c>
      <c r="DH17" s="122" t="s">
        <v>38</v>
      </c>
      <c r="DI17" s="122" t="s">
        <v>38</v>
      </c>
      <c r="DJ17" s="122" t="s">
        <v>38</v>
      </c>
      <c r="DK17" s="122" t="s">
        <v>39</v>
      </c>
      <c r="DL17" s="54">
        <v>9</v>
      </c>
      <c r="DM17" s="122" t="s">
        <v>39</v>
      </c>
      <c r="DN17" s="120" t="s">
        <v>38</v>
      </c>
      <c r="DO17" s="122" t="s">
        <v>39</v>
      </c>
      <c r="DP17" s="122" t="s">
        <v>39</v>
      </c>
      <c r="DQ17" s="122" t="s">
        <v>39</v>
      </c>
      <c r="DR17" s="119" t="s">
        <v>39</v>
      </c>
      <c r="DS17" s="122" t="s">
        <v>39</v>
      </c>
      <c r="DT17" s="122" t="s">
        <v>39</v>
      </c>
      <c r="DU17" s="122" t="s">
        <v>39</v>
      </c>
      <c r="DV17" s="122" t="s">
        <v>39</v>
      </c>
      <c r="DW17" s="122" t="s">
        <v>39</v>
      </c>
      <c r="DX17" s="122" t="s">
        <v>39</v>
      </c>
      <c r="DY17" s="122" t="s">
        <v>39</v>
      </c>
      <c r="DZ17" s="122" t="s">
        <v>39</v>
      </c>
      <c r="EA17" s="122" t="s">
        <v>39</v>
      </c>
      <c r="EB17" s="117" t="s">
        <v>39</v>
      </c>
      <c r="EC17" s="122" t="s">
        <v>39</v>
      </c>
      <c r="ED17" s="122" t="s">
        <v>39</v>
      </c>
      <c r="EE17" s="122" t="s">
        <v>39</v>
      </c>
      <c r="EF17" s="122" t="s">
        <v>39</v>
      </c>
      <c r="EG17" s="122" t="s">
        <v>39</v>
      </c>
      <c r="EH17" s="122" t="s">
        <v>39</v>
      </c>
      <c r="EI17" s="122" t="s">
        <v>38</v>
      </c>
      <c r="EJ17" s="122" t="s">
        <v>38</v>
      </c>
      <c r="EK17" s="122" t="s">
        <v>39</v>
      </c>
      <c r="EL17" s="122" t="s">
        <v>39</v>
      </c>
      <c r="EM17" s="54">
        <v>9</v>
      </c>
      <c r="EN17" s="26" t="str">
        <f t="shared" si="26"/>
        <v>NO CUMPLE</v>
      </c>
      <c r="EO17" s="26" t="str">
        <f t="shared" si="27"/>
        <v>NO CUMPLE</v>
      </c>
      <c r="EP17" s="26" t="str">
        <f t="shared" si="28"/>
        <v>NO CUMPLE</v>
      </c>
      <c r="EQ17" s="26" t="str">
        <f t="shared" si="29"/>
        <v>NO CUMPLE</v>
      </c>
      <c r="ER17" s="26" t="str">
        <f t="shared" si="30"/>
        <v>NO CUMPLE</v>
      </c>
      <c r="ES17" s="26" t="str">
        <f t="shared" si="31"/>
        <v>CUMPLE</v>
      </c>
      <c r="ET17" s="26" t="str">
        <f t="shared" si="32"/>
        <v>NO CUMPLE</v>
      </c>
      <c r="EU17" s="26" t="str">
        <f t="shared" si="33"/>
        <v>NO CUMPLE</v>
      </c>
      <c r="EV17" s="26" t="str">
        <f t="shared" si="34"/>
        <v>NO CUMPLE</v>
      </c>
      <c r="EW17" s="26" t="str">
        <f t="shared" si="35"/>
        <v>NO CUMPLE</v>
      </c>
      <c r="EX17" s="26" t="str">
        <f t="shared" si="36"/>
        <v>NO CUMPLE</v>
      </c>
      <c r="EY17" s="26" t="str">
        <f t="shared" si="37"/>
        <v>NO CUMPLE</v>
      </c>
      <c r="EZ17" s="26" t="str">
        <f t="shared" si="38"/>
        <v>NO CUMPLE</v>
      </c>
      <c r="FA17" s="26" t="str">
        <f t="shared" si="39"/>
        <v>NO CUMPLE</v>
      </c>
      <c r="FB17" s="26" t="str">
        <f t="shared" si="40"/>
        <v>NO CUMPLE</v>
      </c>
      <c r="FC17" s="26" t="str">
        <f t="shared" si="41"/>
        <v>CUMPLE</v>
      </c>
      <c r="FD17" s="26" t="str">
        <f t="shared" si="42"/>
        <v>NO CUMPLE</v>
      </c>
      <c r="FE17" s="26" t="str">
        <f t="shared" si="43"/>
        <v>NO CUMPLE</v>
      </c>
      <c r="FF17" s="26" t="str">
        <f t="shared" si="44"/>
        <v>NO CUMPLE</v>
      </c>
      <c r="FG17" s="26" t="str">
        <f t="shared" si="45"/>
        <v>NO CUMPLE</v>
      </c>
      <c r="FH17" s="26" t="str">
        <f t="shared" si="46"/>
        <v>NO CUMPLE</v>
      </c>
      <c r="FI17" s="26" t="str">
        <f t="shared" si="47"/>
        <v>NO CUMPLE</v>
      </c>
      <c r="FJ17" s="26" t="str">
        <f t="shared" si="48"/>
        <v>NO CUMPLE</v>
      </c>
      <c r="FK17" s="26" t="str">
        <f t="shared" si="49"/>
        <v>NO CUMPLE</v>
      </c>
      <c r="FL17" s="26" t="str">
        <f t="shared" si="50"/>
        <v>NO CUMPLE</v>
      </c>
      <c r="FM17" s="26" t="str">
        <f t="shared" si="51"/>
        <v>NO CUMPLE</v>
      </c>
      <c r="FN17" s="54">
        <v>9</v>
      </c>
      <c r="FO17" s="116" t="s">
        <v>37</v>
      </c>
      <c r="FP17" s="120" t="s">
        <v>38</v>
      </c>
      <c r="FQ17" s="116" t="s">
        <v>37</v>
      </c>
      <c r="FR17" s="116" t="s">
        <v>37</v>
      </c>
      <c r="FS17" s="116" t="s">
        <v>37</v>
      </c>
      <c r="FT17" s="120" t="s">
        <v>39</v>
      </c>
      <c r="FU17" s="116" t="s">
        <v>37</v>
      </c>
      <c r="FV17" s="116" t="s">
        <v>37</v>
      </c>
      <c r="FW17" s="116" t="s">
        <v>37</v>
      </c>
      <c r="FX17" s="116" t="s">
        <v>37</v>
      </c>
      <c r="FY17" s="116" t="s">
        <v>37</v>
      </c>
      <c r="FZ17" s="116" t="s">
        <v>37</v>
      </c>
      <c r="GA17" s="116" t="s">
        <v>37</v>
      </c>
      <c r="GB17" s="116" t="s">
        <v>37</v>
      </c>
      <c r="GC17" s="116" t="s">
        <v>37</v>
      </c>
      <c r="GD17" s="124" t="s">
        <v>39</v>
      </c>
      <c r="GE17" s="116" t="s">
        <v>37</v>
      </c>
      <c r="GF17" s="116" t="s">
        <v>37</v>
      </c>
      <c r="GG17" s="116" t="s">
        <v>37</v>
      </c>
      <c r="GH17" s="116" t="s">
        <v>37</v>
      </c>
      <c r="GI17" s="116" t="s">
        <v>37</v>
      </c>
      <c r="GJ17" s="116" t="s">
        <v>37</v>
      </c>
      <c r="GK17" s="116" t="s">
        <v>37</v>
      </c>
      <c r="GL17" s="116" t="s">
        <v>37</v>
      </c>
      <c r="GM17" s="116" t="s">
        <v>37</v>
      </c>
      <c r="GN17" s="116" t="s">
        <v>37</v>
      </c>
      <c r="GO17" s="54">
        <v>9</v>
      </c>
      <c r="GP17" s="116" t="s">
        <v>37</v>
      </c>
      <c r="GQ17" s="120" t="s">
        <v>38</v>
      </c>
      <c r="GR17" s="116" t="s">
        <v>37</v>
      </c>
      <c r="GS17" s="116" t="s">
        <v>37</v>
      </c>
      <c r="GT17" s="116" t="s">
        <v>37</v>
      </c>
      <c r="GU17" s="120" t="s">
        <v>39</v>
      </c>
      <c r="GV17" s="116" t="s">
        <v>37</v>
      </c>
      <c r="GW17" s="116" t="s">
        <v>37</v>
      </c>
      <c r="GX17" s="116" t="s">
        <v>37</v>
      </c>
      <c r="GY17" s="116" t="s">
        <v>37</v>
      </c>
      <c r="GZ17" s="116" t="s">
        <v>37</v>
      </c>
      <c r="HA17" s="116" t="s">
        <v>37</v>
      </c>
      <c r="HB17" s="116" t="s">
        <v>37</v>
      </c>
      <c r="HC17" s="116" t="s">
        <v>37</v>
      </c>
      <c r="HD17" s="116"/>
      <c r="HE17" s="131" t="s">
        <v>38</v>
      </c>
      <c r="HF17" s="116" t="s">
        <v>37</v>
      </c>
      <c r="HG17" s="116" t="s">
        <v>37</v>
      </c>
      <c r="HH17" s="116" t="s">
        <v>37</v>
      </c>
      <c r="HI17" s="116" t="s">
        <v>37</v>
      </c>
      <c r="HJ17" s="116" t="s">
        <v>37</v>
      </c>
      <c r="HK17" s="116" t="s">
        <v>37</v>
      </c>
      <c r="HL17" s="116" t="s">
        <v>37</v>
      </c>
      <c r="HM17" s="116" t="s">
        <v>37</v>
      </c>
      <c r="HN17" s="116" t="s">
        <v>37</v>
      </c>
      <c r="HO17" s="116" t="s">
        <v>37</v>
      </c>
      <c r="HP17" s="54">
        <v>9</v>
      </c>
      <c r="HQ17" s="25" t="str">
        <f t="shared" si="52"/>
        <v/>
      </c>
      <c r="HR17" s="25" t="str">
        <f t="shared" si="53"/>
        <v/>
      </c>
      <c r="HS17" s="25" t="str">
        <f t="shared" si="54"/>
        <v/>
      </c>
      <c r="HT17" s="25" t="str">
        <f t="shared" si="55"/>
        <v/>
      </c>
      <c r="HU17" s="25" t="str">
        <f t="shared" si="56"/>
        <v/>
      </c>
      <c r="HV17" s="25">
        <f t="shared" si="57"/>
        <v>81054470</v>
      </c>
      <c r="HW17" s="25" t="str">
        <f t="shared" si="58"/>
        <v/>
      </c>
      <c r="HX17" s="25" t="str">
        <f t="shared" si="59"/>
        <v/>
      </c>
      <c r="HY17" s="25" t="str">
        <f t="shared" si="60"/>
        <v/>
      </c>
      <c r="HZ17" s="25" t="str">
        <f t="shared" si="61"/>
        <v/>
      </c>
      <c r="IA17" s="25" t="str">
        <f t="shared" si="62"/>
        <v/>
      </c>
      <c r="IB17" s="25" t="str">
        <f t="shared" si="63"/>
        <v/>
      </c>
      <c r="IC17" s="25" t="str">
        <f t="shared" si="64"/>
        <v/>
      </c>
      <c r="ID17" s="25" t="str">
        <f t="shared" si="65"/>
        <v/>
      </c>
      <c r="IE17" s="25" t="str">
        <f t="shared" si="66"/>
        <v/>
      </c>
      <c r="IF17" s="25" t="str">
        <f t="shared" si="67"/>
        <v/>
      </c>
      <c r="IG17" s="25" t="str">
        <f t="shared" si="68"/>
        <v/>
      </c>
      <c r="IH17" s="25" t="str">
        <f t="shared" si="69"/>
        <v/>
      </c>
      <c r="II17" s="25" t="str">
        <f t="shared" si="70"/>
        <v/>
      </c>
      <c r="IJ17" s="25" t="str">
        <f t="shared" si="71"/>
        <v/>
      </c>
      <c r="IK17" s="25" t="str">
        <f t="shared" si="72"/>
        <v/>
      </c>
      <c r="IL17" s="25" t="str">
        <f t="shared" si="73"/>
        <v/>
      </c>
      <c r="IM17" s="25" t="str">
        <f t="shared" si="74"/>
        <v/>
      </c>
      <c r="IN17" s="25" t="str">
        <f t="shared" si="75"/>
        <v/>
      </c>
      <c r="IO17" s="25" t="str">
        <f t="shared" si="76"/>
        <v/>
      </c>
      <c r="IP17" s="25" t="str">
        <f t="shared" si="77"/>
        <v/>
      </c>
      <c r="IQ17" s="25">
        <v>81054867.269999996</v>
      </c>
      <c r="IR17" s="25">
        <v>81054867.269999996</v>
      </c>
      <c r="IS17" s="27">
        <f t="shared" si="78"/>
        <v>1</v>
      </c>
      <c r="IT17" s="27">
        <f t="shared" si="200"/>
        <v>1</v>
      </c>
      <c r="IU17" s="27">
        <f t="array" ref="IU17">IF(IT17=0,"",PRODUCT(IF(ISNUMBER(HQ17:IP17),HQ17:IP17,1)))</f>
        <v>81054470</v>
      </c>
      <c r="IV17" s="27">
        <f t="shared" si="201"/>
        <v>6569859307490197</v>
      </c>
      <c r="IW17" s="28">
        <f t="shared" si="208"/>
        <v>81054668.63475661</v>
      </c>
      <c r="IX17" s="29">
        <f t="shared" si="202"/>
        <v>303955.00738033728</v>
      </c>
      <c r="IY17" s="54">
        <v>9</v>
      </c>
      <c r="IZ17" s="30" t="str">
        <f t="shared" si="79"/>
        <v/>
      </c>
      <c r="JA17" s="30" t="str">
        <f t="shared" si="80"/>
        <v/>
      </c>
      <c r="JB17" s="30" t="str">
        <f t="shared" si="81"/>
        <v/>
      </c>
      <c r="JC17" s="30" t="str">
        <f t="shared" si="82"/>
        <v/>
      </c>
      <c r="JD17" s="30" t="str">
        <f t="shared" si="83"/>
        <v/>
      </c>
      <c r="JE17" s="30">
        <f t="shared" si="84"/>
        <v>26666.601316614262</v>
      </c>
      <c r="JF17" s="30" t="str">
        <f t="shared" si="85"/>
        <v/>
      </c>
      <c r="JG17" s="30" t="str">
        <f t="shared" si="86"/>
        <v/>
      </c>
      <c r="JH17" s="30" t="str">
        <f t="shared" si="87"/>
        <v/>
      </c>
      <c r="JI17" s="30" t="str">
        <f t="shared" si="88"/>
        <v/>
      </c>
      <c r="JJ17" s="30" t="str">
        <f t="shared" si="89"/>
        <v/>
      </c>
      <c r="JK17" s="30" t="str">
        <f t="shared" si="90"/>
        <v/>
      </c>
      <c r="JL17" s="30" t="str">
        <f t="shared" si="91"/>
        <v/>
      </c>
      <c r="JM17" s="30" t="str">
        <f t="shared" si="92"/>
        <v/>
      </c>
      <c r="JN17" s="30" t="str">
        <f t="shared" si="93"/>
        <v/>
      </c>
      <c r="JO17" s="30" t="str">
        <f t="shared" si="94"/>
        <v/>
      </c>
      <c r="JP17" s="30" t="str">
        <f t="shared" si="95"/>
        <v/>
      </c>
      <c r="JQ17" s="30" t="str">
        <f t="shared" si="96"/>
        <v/>
      </c>
      <c r="JR17" s="30" t="str">
        <f t="shared" si="97"/>
        <v/>
      </c>
      <c r="JS17" s="30" t="str">
        <f t="shared" si="98"/>
        <v/>
      </c>
      <c r="JT17" s="30" t="str">
        <f t="shared" si="99"/>
        <v/>
      </c>
      <c r="JU17" s="30" t="str">
        <f t="shared" si="100"/>
        <v/>
      </c>
      <c r="JV17" s="30" t="str">
        <f t="shared" si="101"/>
        <v/>
      </c>
      <c r="JW17" s="30" t="str">
        <f t="shared" si="102"/>
        <v/>
      </c>
      <c r="JX17" s="30" t="str">
        <f t="shared" si="103"/>
        <v/>
      </c>
      <c r="JY17" s="30" t="str">
        <f t="shared" si="104"/>
        <v/>
      </c>
      <c r="JZ17" s="54">
        <v>9</v>
      </c>
      <c r="KA17" s="31" t="str">
        <f t="shared" si="105"/>
        <v/>
      </c>
      <c r="KB17" s="31" t="str">
        <f t="shared" si="106"/>
        <v/>
      </c>
      <c r="KC17" s="31" t="str">
        <f t="shared" si="107"/>
        <v/>
      </c>
      <c r="KD17" s="31" t="str">
        <f t="shared" si="108"/>
        <v/>
      </c>
      <c r="KE17" s="31" t="str">
        <f t="shared" si="109"/>
        <v/>
      </c>
      <c r="KF17" s="31">
        <f t="shared" si="110"/>
        <v>198.63475660979748</v>
      </c>
      <c r="KG17" s="31" t="str">
        <f t="shared" si="111"/>
        <v/>
      </c>
      <c r="KH17" s="31" t="str">
        <f t="shared" si="112"/>
        <v/>
      </c>
      <c r="KI17" s="31" t="str">
        <f t="shared" si="113"/>
        <v/>
      </c>
      <c r="KJ17" s="31" t="str">
        <f t="shared" si="114"/>
        <v/>
      </c>
      <c r="KK17" s="31" t="str">
        <f t="shared" si="115"/>
        <v/>
      </c>
      <c r="KL17" s="31" t="str">
        <f t="shared" si="116"/>
        <v/>
      </c>
      <c r="KM17" s="31" t="str">
        <f t="shared" si="117"/>
        <v/>
      </c>
      <c r="KN17" s="31" t="str">
        <f t="shared" si="118"/>
        <v/>
      </c>
      <c r="KO17" s="31" t="str">
        <f t="shared" si="119"/>
        <v/>
      </c>
      <c r="KP17" s="31" t="str">
        <f t="shared" si="120"/>
        <v/>
      </c>
      <c r="KQ17" s="31" t="str">
        <f t="shared" si="121"/>
        <v/>
      </c>
      <c r="KR17" s="31" t="str">
        <f t="shared" si="122"/>
        <v/>
      </c>
      <c r="KS17" s="31" t="str">
        <f t="shared" si="123"/>
        <v/>
      </c>
      <c r="KT17" s="31" t="str">
        <f t="shared" si="124"/>
        <v/>
      </c>
      <c r="KU17" s="31" t="str">
        <f t="shared" si="125"/>
        <v/>
      </c>
      <c r="KV17" s="31" t="str">
        <f t="shared" si="126"/>
        <v/>
      </c>
      <c r="KW17" s="31" t="str">
        <f t="shared" si="127"/>
        <v/>
      </c>
      <c r="KX17" s="31" t="str">
        <f t="shared" si="128"/>
        <v/>
      </c>
      <c r="KY17" s="31" t="str">
        <f t="shared" si="129"/>
        <v/>
      </c>
      <c r="KZ17" s="31" t="str">
        <f t="shared" si="130"/>
        <v/>
      </c>
      <c r="LA17" s="54">
        <v>9</v>
      </c>
      <c r="LB17" s="32" t="str">
        <f t="shared" si="131"/>
        <v/>
      </c>
      <c r="LC17" s="32" t="str">
        <f t="shared" si="132"/>
        <v/>
      </c>
      <c r="LD17" s="32" t="str">
        <f t="shared" si="133"/>
        <v/>
      </c>
      <c r="LE17" s="32" t="str">
        <f t="shared" si="134"/>
        <v/>
      </c>
      <c r="LF17" s="32" t="str">
        <f t="shared" si="135"/>
        <v/>
      </c>
      <c r="LG17" s="32">
        <f t="shared" si="136"/>
        <v>6.5350052404712269E-2</v>
      </c>
      <c r="LH17" s="32" t="str">
        <f t="shared" si="137"/>
        <v/>
      </c>
      <c r="LI17" s="32" t="str">
        <f t="shared" si="138"/>
        <v/>
      </c>
      <c r="LJ17" s="32" t="str">
        <f t="shared" si="139"/>
        <v/>
      </c>
      <c r="LK17" s="32" t="str">
        <f t="shared" si="140"/>
        <v/>
      </c>
      <c r="LL17" s="32" t="str">
        <f t="shared" si="141"/>
        <v/>
      </c>
      <c r="LM17" s="32" t="str">
        <f t="shared" si="142"/>
        <v/>
      </c>
      <c r="LN17" s="32" t="str">
        <f t="shared" si="143"/>
        <v/>
      </c>
      <c r="LO17" s="32" t="str">
        <f t="shared" si="144"/>
        <v/>
      </c>
      <c r="LP17" s="32" t="str">
        <f t="shared" si="145"/>
        <v/>
      </c>
      <c r="LQ17" s="32" t="str">
        <f t="shared" si="146"/>
        <v/>
      </c>
      <c r="LR17" s="32" t="str">
        <f t="shared" si="147"/>
        <v/>
      </c>
      <c r="LS17" s="32" t="str">
        <f t="shared" si="148"/>
        <v/>
      </c>
      <c r="LT17" s="32" t="str">
        <f t="shared" si="149"/>
        <v/>
      </c>
      <c r="LU17" s="32" t="str">
        <f t="shared" si="150"/>
        <v/>
      </c>
      <c r="LV17" s="32" t="str">
        <f t="shared" si="151"/>
        <v/>
      </c>
      <c r="LW17" s="32" t="str">
        <f t="shared" si="152"/>
        <v/>
      </c>
      <c r="LX17" s="32" t="str">
        <f t="shared" si="153"/>
        <v/>
      </c>
      <c r="LY17" s="32" t="str">
        <f t="shared" si="154"/>
        <v/>
      </c>
      <c r="LZ17" s="32" t="str">
        <f t="shared" si="155"/>
        <v/>
      </c>
      <c r="MA17" s="32" t="str">
        <f t="shared" si="156"/>
        <v/>
      </c>
      <c r="MB17" s="50">
        <f t="shared" si="157"/>
        <v>6.5350052404712269E-2</v>
      </c>
      <c r="MC17" s="54">
        <v>9</v>
      </c>
      <c r="MD17" s="140" t="str">
        <f t="shared" si="158"/>
        <v/>
      </c>
      <c r="ME17" s="140" t="str">
        <f t="shared" si="159"/>
        <v/>
      </c>
      <c r="MF17" s="140" t="str">
        <f t="shared" si="160"/>
        <v/>
      </c>
      <c r="MG17" s="140" t="str">
        <f t="shared" si="161"/>
        <v/>
      </c>
      <c r="MH17" s="140" t="str">
        <f t="shared" si="162"/>
        <v/>
      </c>
      <c r="MI17" s="140">
        <f t="shared" si="163"/>
        <v>39.999901974921393</v>
      </c>
      <c r="MJ17" s="140" t="str">
        <f t="shared" si="164"/>
        <v/>
      </c>
      <c r="MK17" s="140" t="str">
        <f t="shared" si="165"/>
        <v/>
      </c>
      <c r="ML17" s="140" t="str">
        <f t="shared" si="166"/>
        <v/>
      </c>
      <c r="MM17" s="140" t="str">
        <f t="shared" si="167"/>
        <v/>
      </c>
      <c r="MN17" s="140" t="str">
        <f t="shared" si="168"/>
        <v/>
      </c>
      <c r="MO17" s="140" t="str">
        <f t="shared" si="169"/>
        <v/>
      </c>
      <c r="MP17" s="140" t="str">
        <f t="shared" si="170"/>
        <v/>
      </c>
      <c r="MQ17" s="140" t="str">
        <f t="shared" si="171"/>
        <v/>
      </c>
      <c r="MR17" s="140" t="str">
        <f t="shared" si="172"/>
        <v/>
      </c>
      <c r="MS17" s="140" t="str">
        <f t="shared" si="173"/>
        <v/>
      </c>
      <c r="MT17" s="140" t="str">
        <f t="shared" si="174"/>
        <v/>
      </c>
      <c r="MU17" s="140" t="str">
        <f t="shared" si="175"/>
        <v/>
      </c>
      <c r="MV17" s="140" t="str">
        <f t="shared" si="176"/>
        <v/>
      </c>
      <c r="MW17" s="140" t="str">
        <f t="shared" si="177"/>
        <v/>
      </c>
      <c r="MX17" s="140" t="str">
        <f t="shared" si="178"/>
        <v/>
      </c>
      <c r="MY17" s="140" t="str">
        <f t="shared" si="179"/>
        <v/>
      </c>
      <c r="MZ17" s="140" t="str">
        <f t="shared" si="180"/>
        <v/>
      </c>
      <c r="NA17" s="140" t="str">
        <f t="shared" si="181"/>
        <v/>
      </c>
      <c r="NB17" s="140" t="str">
        <f t="shared" si="182"/>
        <v/>
      </c>
      <c r="NC17" s="140" t="str">
        <f t="shared" si="183"/>
        <v/>
      </c>
      <c r="ND17" s="54">
        <v>9</v>
      </c>
      <c r="NE17" s="33" t="str">
        <f t="shared" si="184"/>
        <v/>
      </c>
      <c r="NF17" s="33" t="str">
        <f t="shared" si="233"/>
        <v/>
      </c>
      <c r="NG17" s="33" t="str">
        <f t="shared" si="209"/>
        <v/>
      </c>
      <c r="NH17" s="33" t="str">
        <f t="shared" si="210"/>
        <v/>
      </c>
      <c r="NI17" s="33" t="str">
        <f t="shared" si="211"/>
        <v/>
      </c>
      <c r="NJ17" s="33">
        <f t="shared" si="212"/>
        <v>40</v>
      </c>
      <c r="NK17" s="33" t="str">
        <f t="shared" si="213"/>
        <v/>
      </c>
      <c r="NL17" s="33" t="str">
        <f t="shared" si="214"/>
        <v/>
      </c>
      <c r="NM17" s="33" t="str">
        <f t="shared" si="215"/>
        <v/>
      </c>
      <c r="NN17" s="33" t="str">
        <f t="shared" si="216"/>
        <v/>
      </c>
      <c r="NO17" s="33" t="str">
        <f t="shared" si="217"/>
        <v/>
      </c>
      <c r="NP17" s="33" t="str">
        <f t="shared" si="218"/>
        <v/>
      </c>
      <c r="NQ17" s="33" t="str">
        <f t="shared" si="219"/>
        <v/>
      </c>
      <c r="NR17" s="33" t="str">
        <f t="shared" si="220"/>
        <v/>
      </c>
      <c r="NS17" s="33" t="str">
        <f t="shared" si="221"/>
        <v/>
      </c>
      <c r="NT17" s="33" t="str">
        <f t="shared" si="222"/>
        <v/>
      </c>
      <c r="NU17" s="33" t="str">
        <f t="shared" si="223"/>
        <v/>
      </c>
      <c r="NV17" s="33" t="str">
        <f t="shared" si="224"/>
        <v/>
      </c>
      <c r="NW17" s="33" t="str">
        <f t="shared" si="225"/>
        <v/>
      </c>
      <c r="NX17" s="33" t="str">
        <f t="shared" si="226"/>
        <v/>
      </c>
      <c r="NY17" s="33" t="str">
        <f t="shared" si="227"/>
        <v/>
      </c>
      <c r="NZ17" s="33" t="str">
        <f t="shared" si="228"/>
        <v/>
      </c>
      <c r="OA17" s="33" t="str">
        <f t="shared" si="229"/>
        <v/>
      </c>
      <c r="OB17" s="33" t="str">
        <f t="shared" si="230"/>
        <v/>
      </c>
      <c r="OC17" s="33" t="str">
        <f t="shared" si="231"/>
        <v/>
      </c>
      <c r="OD17" s="33" t="str">
        <f t="shared" si="232"/>
        <v/>
      </c>
      <c r="OE17" s="33" t="e">
        <f>IF(#REF!="","",IF(#REF!=$MB17,40,(($MB17/#REF!)*40)))</f>
        <v>#REF!</v>
      </c>
      <c r="OF17" s="33" t="e">
        <f>IF(#REF!="","",IF(#REF!=$MB17,40,(($MB17/#REF!)*40)))</f>
        <v>#REF!</v>
      </c>
      <c r="OG17" s="54">
        <v>9</v>
      </c>
      <c r="OH17" s="116"/>
      <c r="OI17" s="120">
        <v>24</v>
      </c>
      <c r="OJ17" s="116"/>
      <c r="OK17" s="116"/>
      <c r="OL17" s="116"/>
      <c r="OM17" s="120">
        <v>72</v>
      </c>
      <c r="ON17" s="116"/>
      <c r="OO17" s="116"/>
      <c r="OP17" s="116"/>
      <c r="OQ17" s="116"/>
      <c r="OR17" s="116"/>
      <c r="OS17" s="116"/>
      <c r="OT17" s="116"/>
      <c r="OU17" s="116"/>
      <c r="OV17" s="116"/>
      <c r="OW17" s="128">
        <v>24</v>
      </c>
      <c r="OX17" s="116"/>
      <c r="OY17" s="116"/>
      <c r="OZ17" s="116"/>
      <c r="PA17" s="116"/>
      <c r="PB17" s="116"/>
      <c r="PC17" s="116"/>
      <c r="PD17" s="116"/>
      <c r="PE17" s="116"/>
      <c r="PF17" s="116"/>
      <c r="PG17" s="116"/>
      <c r="PH17" s="54">
        <v>9</v>
      </c>
      <c r="PI17" s="126">
        <f t="shared" si="203"/>
        <v>0</v>
      </c>
      <c r="PJ17" s="126">
        <f t="shared" si="188"/>
        <v>0</v>
      </c>
      <c r="PK17" s="126">
        <f t="shared" si="188"/>
        <v>0</v>
      </c>
      <c r="PL17" s="126">
        <f t="shared" si="188"/>
        <v>0</v>
      </c>
      <c r="PM17" s="126">
        <f t="shared" si="188"/>
        <v>0</v>
      </c>
      <c r="PN17" s="126">
        <f t="shared" si="188"/>
        <v>60</v>
      </c>
      <c r="PO17" s="126">
        <f t="shared" si="188"/>
        <v>0</v>
      </c>
      <c r="PP17" s="126">
        <f t="shared" si="188"/>
        <v>0</v>
      </c>
      <c r="PQ17" s="126">
        <f t="shared" si="188"/>
        <v>0</v>
      </c>
      <c r="PR17" s="126">
        <f t="shared" si="188"/>
        <v>0</v>
      </c>
      <c r="PS17" s="126">
        <f t="shared" si="188"/>
        <v>0</v>
      </c>
      <c r="PT17" s="126">
        <f t="shared" si="188"/>
        <v>0</v>
      </c>
      <c r="PU17" s="126">
        <f t="shared" si="188"/>
        <v>0</v>
      </c>
      <c r="PV17" s="126">
        <f t="shared" si="188"/>
        <v>0</v>
      </c>
      <c r="PW17" s="126">
        <f t="shared" si="188"/>
        <v>0</v>
      </c>
      <c r="PX17" s="126">
        <f t="shared" si="188"/>
        <v>0</v>
      </c>
      <c r="PY17" s="126">
        <f t="shared" si="188"/>
        <v>0</v>
      </c>
      <c r="PZ17" s="126">
        <f t="shared" si="188"/>
        <v>0</v>
      </c>
      <c r="QA17" s="126">
        <f t="shared" si="188"/>
        <v>0</v>
      </c>
      <c r="QB17" s="126">
        <f t="shared" si="188"/>
        <v>0</v>
      </c>
      <c r="QC17" s="126">
        <f t="shared" si="188"/>
        <v>0</v>
      </c>
      <c r="QD17" s="126">
        <f t="shared" si="188"/>
        <v>0</v>
      </c>
      <c r="QE17" s="126">
        <f t="shared" si="188"/>
        <v>0</v>
      </c>
      <c r="QF17" s="126">
        <f t="shared" si="188"/>
        <v>0</v>
      </c>
      <c r="QG17" s="126">
        <f t="shared" si="188"/>
        <v>0</v>
      </c>
      <c r="QH17" s="126">
        <f t="shared" si="188"/>
        <v>0</v>
      </c>
      <c r="QI17" s="54">
        <v>9</v>
      </c>
      <c r="QJ17" s="34" t="str">
        <f t="shared" si="204"/>
        <v/>
      </c>
      <c r="QK17" s="34" t="str">
        <f t="shared" si="189"/>
        <v/>
      </c>
      <c r="QL17" s="34" t="str">
        <f t="shared" si="189"/>
        <v/>
      </c>
      <c r="QM17" s="34" t="str">
        <f t="shared" si="189"/>
        <v/>
      </c>
      <c r="QN17" s="34" t="str">
        <f t="shared" si="189"/>
        <v/>
      </c>
      <c r="QO17" s="34">
        <f t="shared" si="189"/>
        <v>99.999901974921386</v>
      </c>
      <c r="QP17" s="34" t="str">
        <f t="shared" si="189"/>
        <v/>
      </c>
      <c r="QQ17" s="34" t="str">
        <f t="shared" si="189"/>
        <v/>
      </c>
      <c r="QR17" s="34" t="str">
        <f t="shared" si="189"/>
        <v/>
      </c>
      <c r="QS17" s="34" t="str">
        <f t="shared" si="189"/>
        <v/>
      </c>
      <c r="QT17" s="34" t="str">
        <f t="shared" si="189"/>
        <v/>
      </c>
      <c r="QU17" s="34" t="str">
        <f t="shared" si="189"/>
        <v/>
      </c>
      <c r="QV17" s="34" t="str">
        <f t="shared" si="189"/>
        <v/>
      </c>
      <c r="QW17" s="34" t="str">
        <f t="shared" si="189"/>
        <v/>
      </c>
      <c r="QX17" s="34" t="str">
        <f t="shared" si="189"/>
        <v/>
      </c>
      <c r="QY17" s="34" t="str">
        <f t="shared" si="189"/>
        <v/>
      </c>
      <c r="QZ17" s="34" t="str">
        <f t="shared" si="189"/>
        <v/>
      </c>
      <c r="RA17" s="34" t="str">
        <f t="shared" si="189"/>
        <v/>
      </c>
      <c r="RB17" s="34" t="str">
        <f t="shared" si="189"/>
        <v/>
      </c>
      <c r="RC17" s="34" t="str">
        <f t="shared" si="189"/>
        <v/>
      </c>
      <c r="RD17" s="34" t="str">
        <f t="shared" si="189"/>
        <v/>
      </c>
      <c r="RE17" s="34" t="str">
        <f t="shared" si="189"/>
        <v/>
      </c>
      <c r="RF17" s="34" t="str">
        <f t="shared" si="189"/>
        <v/>
      </c>
      <c r="RG17" s="34" t="str">
        <f t="shared" si="189"/>
        <v/>
      </c>
      <c r="RH17" s="34" t="str">
        <f t="shared" si="189"/>
        <v/>
      </c>
      <c r="RI17" s="34" t="str">
        <f t="shared" si="189"/>
        <v/>
      </c>
      <c r="RJ17" s="132">
        <f t="shared" si="205"/>
        <v>99.999901974921386</v>
      </c>
      <c r="RK17" s="35" t="str">
        <f t="shared" si="190"/>
        <v>6. SUMINISTROS DE LABORATORIO KASALAB SAS NIT 900745087-2</v>
      </c>
      <c r="RL17" s="35" t="str">
        <f t="shared" si="191"/>
        <v/>
      </c>
      <c r="RM17" s="35" t="str">
        <f t="shared" si="192"/>
        <v/>
      </c>
      <c r="RN17" s="35" t="str">
        <f t="shared" si="234"/>
        <v/>
      </c>
      <c r="RO17" s="133" t="str">
        <f t="shared" si="207"/>
        <v>6. SUMINISTROS DE LABORATORIO KASALAB SAS NIT 900745087-2</v>
      </c>
      <c r="RP17" s="133" t="str">
        <f>IF($RJ17=QJ17,QJ$8,IF($RJ17=QK17,QK$8,IF($RJ17=QL17,QL$8,IF($RJ17=QM17,QM$8,IF($RJ17=QN17,QN$8,IF($RJ17=QO17,QO$8,IF($RJ17=QP17,QP$8,IF($RJ17=QQ17,QQ$8,IF($RJ17=QR17,QR$8,IF($RJ17=QS17,QS$8,IF($RJ17=QT17,QT$8,IF($RJ17=QU17,QU$8,IF($RJ17=QV17,QV$8,IF($RJ17=QW17,QW$8,IF($RJ17=QX17,QX$8,IF($RJ17=QY17,QY$8,IF($RJ17=QZ17,QZ$8,IF($RJ17=RA17,RA$8,IF($RJ17=RB17,RB$8,IF($RJ17=RC17,RC$8,IF($RJ17=RD17,RD$8,IF($RJ17=RE17,RE$8,IF($RJ17=RF17,RF$8,IF($RJ17=RG17,RG$8,IF($RJ17=RH17,RH$8,IF($RJ17=RI17,RI$8,IF($RJ17=#REF!,#REF!,IF($RJ17=#REF!,#REF!,""))))))))))))))))))))))))))))</f>
        <v>6. SUMINISTROS DE LABORATORIO KASALAB SAS NIT 900745087-2</v>
      </c>
      <c r="RQ17" s="36">
        <f t="shared" si="194"/>
        <v>81054470</v>
      </c>
      <c r="RR17" s="36" t="str">
        <f t="shared" si="195"/>
        <v/>
      </c>
      <c r="RS17" s="36" t="str">
        <f t="shared" si="196"/>
        <v/>
      </c>
      <c r="RT17" s="36" t="e">
        <f>IF($RP17=$AD$8,$AD17,IF($RP17=$AE$8,$AE17,IF($RP17=$AF$8,$AF17,IF($RP17=$AG$8,$AG17,IF($RP17=$AH$8,$AH17,IF($RP17=#REF!,#REF!,IF($RP17=#REF!,#REF!,"")))))))</f>
        <v>#REF!</v>
      </c>
      <c r="RU17" s="129">
        <f t="shared" si="197"/>
        <v>81054470</v>
      </c>
      <c r="RV17" s="36" t="e">
        <f t="shared" si="206"/>
        <v>#REF!</v>
      </c>
      <c r="RW17" s="54">
        <v>9</v>
      </c>
      <c r="RX17" s="129">
        <f t="shared" si="198"/>
        <v>397.26999999582767</v>
      </c>
      <c r="RY17" s="129" t="str">
        <f t="shared" si="199"/>
        <v>ADJUDICADO</v>
      </c>
    </row>
    <row r="18" spans="1:493" ht="24">
      <c r="A18" s="49"/>
      <c r="B18" s="67" t="s">
        <v>88</v>
      </c>
      <c r="C18" s="67" t="s">
        <v>101</v>
      </c>
      <c r="D18" s="67" t="s">
        <v>95</v>
      </c>
      <c r="E18" s="69" t="s">
        <v>102</v>
      </c>
      <c r="F18" s="75">
        <v>1</v>
      </c>
      <c r="G18" s="24">
        <v>5533500</v>
      </c>
      <c r="H18" s="53">
        <v>10</v>
      </c>
      <c r="I18" s="104" t="s">
        <v>37</v>
      </c>
      <c r="J18" s="105">
        <v>4879000</v>
      </c>
      <c r="K18" s="104" t="s">
        <v>37</v>
      </c>
      <c r="L18" s="104" t="s">
        <v>37</v>
      </c>
      <c r="M18" s="104" t="s">
        <v>37</v>
      </c>
      <c r="N18" s="104" t="s">
        <v>37</v>
      </c>
      <c r="O18" s="104" t="s">
        <v>37</v>
      </c>
      <c r="P18" s="104" t="s">
        <v>37</v>
      </c>
      <c r="Q18" s="104" t="s">
        <v>37</v>
      </c>
      <c r="R18" s="104" t="s">
        <v>37</v>
      </c>
      <c r="S18" s="104" t="s">
        <v>37</v>
      </c>
      <c r="T18" s="104" t="s">
        <v>37</v>
      </c>
      <c r="U18" s="113">
        <v>3696311.36</v>
      </c>
      <c r="V18" s="104" t="s">
        <v>37</v>
      </c>
      <c r="W18" s="104" t="s">
        <v>37</v>
      </c>
      <c r="X18" s="104" t="s">
        <v>37</v>
      </c>
      <c r="Y18" s="104" t="s">
        <v>37</v>
      </c>
      <c r="Z18" s="104" t="s">
        <v>37</v>
      </c>
      <c r="AA18" s="104" t="s">
        <v>37</v>
      </c>
      <c r="AB18" s="104" t="s">
        <v>37</v>
      </c>
      <c r="AC18" s="104" t="s">
        <v>37</v>
      </c>
      <c r="AD18" s="104" t="s">
        <v>37</v>
      </c>
      <c r="AE18" s="104" t="s">
        <v>37</v>
      </c>
      <c r="AF18" s="104" t="s">
        <v>37</v>
      </c>
      <c r="AG18" s="104" t="s">
        <v>37</v>
      </c>
      <c r="AH18" s="104" t="s">
        <v>37</v>
      </c>
      <c r="AI18" s="57">
        <v>10</v>
      </c>
      <c r="AJ18" s="25" t="str">
        <f t="shared" si="0"/>
        <v>NC</v>
      </c>
      <c r="AK18" s="25">
        <f t="shared" si="1"/>
        <v>4879000</v>
      </c>
      <c r="AL18" s="25" t="str">
        <f t="shared" si="2"/>
        <v>NC</v>
      </c>
      <c r="AM18" s="25" t="str">
        <f t="shared" si="3"/>
        <v>NC</v>
      </c>
      <c r="AN18" s="25" t="str">
        <f t="shared" si="4"/>
        <v>NC</v>
      </c>
      <c r="AO18" s="25" t="str">
        <f t="shared" si="5"/>
        <v>NC</v>
      </c>
      <c r="AP18" s="25" t="str">
        <f t="shared" si="6"/>
        <v>NC</v>
      </c>
      <c r="AQ18" s="25" t="str">
        <f t="shared" si="7"/>
        <v>NC</v>
      </c>
      <c r="AR18" s="25" t="str">
        <f t="shared" si="8"/>
        <v>NC</v>
      </c>
      <c r="AS18" s="25" t="str">
        <f t="shared" si="9"/>
        <v>NC</v>
      </c>
      <c r="AT18" s="25" t="str">
        <f t="shared" si="10"/>
        <v>NC</v>
      </c>
      <c r="AU18" s="25" t="str">
        <f t="shared" si="11"/>
        <v>NC</v>
      </c>
      <c r="AV18" s="25">
        <f t="shared" si="12"/>
        <v>3696311.36</v>
      </c>
      <c r="AW18" s="25" t="str">
        <f t="shared" si="13"/>
        <v>NC</v>
      </c>
      <c r="AX18" s="25" t="str">
        <f t="shared" si="14"/>
        <v>NC</v>
      </c>
      <c r="AY18" s="25" t="str">
        <f t="shared" si="15"/>
        <v>NC</v>
      </c>
      <c r="AZ18" s="25" t="str">
        <f t="shared" si="16"/>
        <v>NC</v>
      </c>
      <c r="BA18" s="25" t="str">
        <f t="shared" si="17"/>
        <v>NC</v>
      </c>
      <c r="BB18" s="25" t="str">
        <f t="shared" si="18"/>
        <v>NC</v>
      </c>
      <c r="BC18" s="25" t="str">
        <f t="shared" si="19"/>
        <v>NC</v>
      </c>
      <c r="BD18" s="25" t="str">
        <f t="shared" si="20"/>
        <v>NC</v>
      </c>
      <c r="BE18" s="25" t="str">
        <f t="shared" si="21"/>
        <v>NC</v>
      </c>
      <c r="BF18" s="25" t="str">
        <f t="shared" si="22"/>
        <v>NC</v>
      </c>
      <c r="BG18" s="25" t="str">
        <f t="shared" si="23"/>
        <v>NC</v>
      </c>
      <c r="BH18" s="25" t="str">
        <f t="shared" si="24"/>
        <v>NC</v>
      </c>
      <c r="BI18" s="25" t="str">
        <f t="shared" si="25"/>
        <v>NC</v>
      </c>
      <c r="BJ18" s="54">
        <v>10</v>
      </c>
      <c r="BK18" s="122" t="s">
        <v>38</v>
      </c>
      <c r="BL18" s="120" t="s">
        <v>38</v>
      </c>
      <c r="BM18" s="122" t="s">
        <v>38</v>
      </c>
      <c r="BN18" s="122" t="s">
        <v>38</v>
      </c>
      <c r="BO18" s="122" t="s">
        <v>38</v>
      </c>
      <c r="BP18" s="122" t="s">
        <v>38</v>
      </c>
      <c r="BQ18" s="122" t="s">
        <v>38</v>
      </c>
      <c r="BR18" s="122" t="s">
        <v>38</v>
      </c>
      <c r="BS18" s="122" t="s">
        <v>38</v>
      </c>
      <c r="BT18" s="122" t="s">
        <v>38</v>
      </c>
      <c r="BU18" s="122" t="s">
        <v>38</v>
      </c>
      <c r="BV18" s="122" t="s">
        <v>38</v>
      </c>
      <c r="BW18" s="124" t="s">
        <v>39</v>
      </c>
      <c r="BX18" s="122" t="s">
        <v>38</v>
      </c>
      <c r="BY18" s="122" t="s">
        <v>38</v>
      </c>
      <c r="BZ18" s="122" t="s">
        <v>38</v>
      </c>
      <c r="CA18" s="122" t="s">
        <v>38</v>
      </c>
      <c r="CB18" s="122" t="s">
        <v>38</v>
      </c>
      <c r="CC18" s="122" t="s">
        <v>38</v>
      </c>
      <c r="CD18" s="122" t="s">
        <v>38</v>
      </c>
      <c r="CE18" s="122" t="s">
        <v>38</v>
      </c>
      <c r="CF18" s="122" t="s">
        <v>38</v>
      </c>
      <c r="CG18" s="122" t="s">
        <v>38</v>
      </c>
      <c r="CH18" s="122" t="s">
        <v>38</v>
      </c>
      <c r="CI18" s="122" t="s">
        <v>38</v>
      </c>
      <c r="CJ18" s="122" t="s">
        <v>38</v>
      </c>
      <c r="CK18" s="54">
        <v>10</v>
      </c>
      <c r="CL18" s="122" t="s">
        <v>39</v>
      </c>
      <c r="CM18" s="120" t="s">
        <v>38</v>
      </c>
      <c r="CN18" s="122" t="s">
        <v>39</v>
      </c>
      <c r="CO18" s="122" t="s">
        <v>39</v>
      </c>
      <c r="CP18" s="122" t="s">
        <v>39</v>
      </c>
      <c r="CQ18" s="122" t="s">
        <v>39</v>
      </c>
      <c r="CR18" s="122" t="s">
        <v>39</v>
      </c>
      <c r="CS18" s="122" t="s">
        <v>39</v>
      </c>
      <c r="CT18" s="122" t="s">
        <v>39</v>
      </c>
      <c r="CU18" s="122" t="s">
        <v>39</v>
      </c>
      <c r="CV18" s="122" t="s">
        <v>39</v>
      </c>
      <c r="CW18" s="122" t="s">
        <v>39</v>
      </c>
      <c r="CX18" s="131" t="s">
        <v>39</v>
      </c>
      <c r="CY18" s="122" t="s">
        <v>39</v>
      </c>
      <c r="CZ18" s="122" t="s">
        <v>39</v>
      </c>
      <c r="DA18" s="122" t="s">
        <v>39</v>
      </c>
      <c r="DB18" s="122" t="s">
        <v>39</v>
      </c>
      <c r="DC18" s="122" t="s">
        <v>39</v>
      </c>
      <c r="DD18" s="122" t="s">
        <v>39</v>
      </c>
      <c r="DE18" s="122" t="s">
        <v>39</v>
      </c>
      <c r="DF18" s="122" t="s">
        <v>39</v>
      </c>
      <c r="DG18" s="122" t="s">
        <v>39</v>
      </c>
      <c r="DH18" s="122" t="s">
        <v>38</v>
      </c>
      <c r="DI18" s="122" t="s">
        <v>38</v>
      </c>
      <c r="DJ18" s="122" t="s">
        <v>38</v>
      </c>
      <c r="DK18" s="122" t="s">
        <v>39</v>
      </c>
      <c r="DL18" s="54">
        <v>10</v>
      </c>
      <c r="DM18" s="122" t="s">
        <v>39</v>
      </c>
      <c r="DN18" s="120" t="s">
        <v>38</v>
      </c>
      <c r="DO18" s="122" t="s">
        <v>39</v>
      </c>
      <c r="DP18" s="122" t="s">
        <v>39</v>
      </c>
      <c r="DQ18" s="122" t="s">
        <v>39</v>
      </c>
      <c r="DR18" s="122" t="s">
        <v>39</v>
      </c>
      <c r="DS18" s="122" t="s">
        <v>39</v>
      </c>
      <c r="DT18" s="122" t="s">
        <v>39</v>
      </c>
      <c r="DU18" s="122" t="s">
        <v>39</v>
      </c>
      <c r="DV18" s="122" t="s">
        <v>39</v>
      </c>
      <c r="DW18" s="122" t="s">
        <v>39</v>
      </c>
      <c r="DX18" s="122" t="s">
        <v>39</v>
      </c>
      <c r="DY18" s="117" t="s">
        <v>39</v>
      </c>
      <c r="DZ18" s="122" t="s">
        <v>39</v>
      </c>
      <c r="EA18" s="122" t="s">
        <v>39</v>
      </c>
      <c r="EB18" s="122" t="s">
        <v>39</v>
      </c>
      <c r="EC18" s="122" t="s">
        <v>39</v>
      </c>
      <c r="ED18" s="122" t="s">
        <v>39</v>
      </c>
      <c r="EE18" s="122" t="s">
        <v>39</v>
      </c>
      <c r="EF18" s="122" t="s">
        <v>39</v>
      </c>
      <c r="EG18" s="122" t="s">
        <v>39</v>
      </c>
      <c r="EH18" s="122" t="s">
        <v>39</v>
      </c>
      <c r="EI18" s="122" t="s">
        <v>38</v>
      </c>
      <c r="EJ18" s="122" t="s">
        <v>38</v>
      </c>
      <c r="EK18" s="122" t="s">
        <v>39</v>
      </c>
      <c r="EL18" s="122" t="s">
        <v>39</v>
      </c>
      <c r="EM18" s="54">
        <v>10</v>
      </c>
      <c r="EN18" s="26" t="str">
        <f t="shared" si="26"/>
        <v>NO CUMPLE</v>
      </c>
      <c r="EO18" s="26" t="str">
        <f t="shared" si="27"/>
        <v>NO CUMPLE</v>
      </c>
      <c r="EP18" s="26" t="str">
        <f t="shared" si="28"/>
        <v>NO CUMPLE</v>
      </c>
      <c r="EQ18" s="26" t="str">
        <f t="shared" si="29"/>
        <v>NO CUMPLE</v>
      </c>
      <c r="ER18" s="26" t="str">
        <f t="shared" si="30"/>
        <v>NO CUMPLE</v>
      </c>
      <c r="ES18" s="26" t="str">
        <f t="shared" si="31"/>
        <v>NO CUMPLE</v>
      </c>
      <c r="ET18" s="26" t="str">
        <f t="shared" si="32"/>
        <v>NO CUMPLE</v>
      </c>
      <c r="EU18" s="26" t="str">
        <f t="shared" si="33"/>
        <v>NO CUMPLE</v>
      </c>
      <c r="EV18" s="26" t="str">
        <f t="shared" si="34"/>
        <v>NO CUMPLE</v>
      </c>
      <c r="EW18" s="26" t="str">
        <f t="shared" si="35"/>
        <v>NO CUMPLE</v>
      </c>
      <c r="EX18" s="26" t="str">
        <f t="shared" si="36"/>
        <v>NO CUMPLE</v>
      </c>
      <c r="EY18" s="26" t="str">
        <f t="shared" si="37"/>
        <v>NO CUMPLE</v>
      </c>
      <c r="EZ18" s="26" t="str">
        <f t="shared" si="38"/>
        <v>CUMPLE</v>
      </c>
      <c r="FA18" s="26" t="str">
        <f t="shared" si="39"/>
        <v>NO CUMPLE</v>
      </c>
      <c r="FB18" s="26" t="str">
        <f t="shared" si="40"/>
        <v>NO CUMPLE</v>
      </c>
      <c r="FC18" s="26" t="str">
        <f t="shared" si="41"/>
        <v>NO CUMPLE</v>
      </c>
      <c r="FD18" s="26" t="str">
        <f t="shared" si="42"/>
        <v>NO CUMPLE</v>
      </c>
      <c r="FE18" s="26" t="str">
        <f t="shared" si="43"/>
        <v>NO CUMPLE</v>
      </c>
      <c r="FF18" s="26" t="str">
        <f t="shared" si="44"/>
        <v>NO CUMPLE</v>
      </c>
      <c r="FG18" s="26" t="str">
        <f t="shared" si="45"/>
        <v>NO CUMPLE</v>
      </c>
      <c r="FH18" s="26" t="str">
        <f t="shared" si="46"/>
        <v>NO CUMPLE</v>
      </c>
      <c r="FI18" s="26" t="str">
        <f t="shared" si="47"/>
        <v>NO CUMPLE</v>
      </c>
      <c r="FJ18" s="26" t="str">
        <f t="shared" si="48"/>
        <v>NO CUMPLE</v>
      </c>
      <c r="FK18" s="26" t="str">
        <f t="shared" si="49"/>
        <v>NO CUMPLE</v>
      </c>
      <c r="FL18" s="26" t="str">
        <f t="shared" si="50"/>
        <v>NO CUMPLE</v>
      </c>
      <c r="FM18" s="26" t="str">
        <f t="shared" si="51"/>
        <v>NO CUMPLE</v>
      </c>
      <c r="FN18" s="54">
        <v>10</v>
      </c>
      <c r="FO18" s="116" t="s">
        <v>37</v>
      </c>
      <c r="FP18" s="120" t="s">
        <v>38</v>
      </c>
      <c r="FQ18" s="116" t="s">
        <v>37</v>
      </c>
      <c r="FR18" s="116" t="s">
        <v>37</v>
      </c>
      <c r="FS18" s="116" t="s">
        <v>37</v>
      </c>
      <c r="FT18" s="116" t="s">
        <v>37</v>
      </c>
      <c r="FU18" s="116" t="s">
        <v>37</v>
      </c>
      <c r="FV18" s="116" t="s">
        <v>37</v>
      </c>
      <c r="FW18" s="116" t="s">
        <v>37</v>
      </c>
      <c r="FX18" s="116" t="s">
        <v>37</v>
      </c>
      <c r="FY18" s="116" t="s">
        <v>37</v>
      </c>
      <c r="FZ18" s="116" t="s">
        <v>37</v>
      </c>
      <c r="GA18" s="124" t="s">
        <v>39</v>
      </c>
      <c r="GB18" s="116" t="s">
        <v>37</v>
      </c>
      <c r="GC18" s="116" t="s">
        <v>37</v>
      </c>
      <c r="GD18" s="116" t="s">
        <v>37</v>
      </c>
      <c r="GE18" s="116" t="s">
        <v>37</v>
      </c>
      <c r="GF18" s="116" t="s">
        <v>37</v>
      </c>
      <c r="GG18" s="116" t="s">
        <v>37</v>
      </c>
      <c r="GH18" s="116" t="s">
        <v>37</v>
      </c>
      <c r="GI18" s="116" t="s">
        <v>37</v>
      </c>
      <c r="GJ18" s="116" t="s">
        <v>37</v>
      </c>
      <c r="GK18" s="116" t="s">
        <v>37</v>
      </c>
      <c r="GL18" s="116" t="s">
        <v>37</v>
      </c>
      <c r="GM18" s="116" t="s">
        <v>37</v>
      </c>
      <c r="GN18" s="116" t="s">
        <v>37</v>
      </c>
      <c r="GO18" s="54">
        <v>10</v>
      </c>
      <c r="GP18" s="116" t="s">
        <v>37</v>
      </c>
      <c r="GQ18" s="120" t="s">
        <v>39</v>
      </c>
      <c r="GR18" s="116" t="s">
        <v>37</v>
      </c>
      <c r="GS18" s="116" t="s">
        <v>37</v>
      </c>
      <c r="GT18" s="116" t="s">
        <v>37</v>
      </c>
      <c r="GU18" s="116" t="s">
        <v>37</v>
      </c>
      <c r="GV18" s="116" t="s">
        <v>37</v>
      </c>
      <c r="GW18" s="116" t="s">
        <v>37</v>
      </c>
      <c r="GX18" s="116" t="s">
        <v>37</v>
      </c>
      <c r="GY18" s="116" t="s">
        <v>37</v>
      </c>
      <c r="GZ18" s="116" t="s">
        <v>37</v>
      </c>
      <c r="HA18" s="116" t="s">
        <v>37</v>
      </c>
      <c r="HB18" s="131" t="s">
        <v>39</v>
      </c>
      <c r="HC18" s="116" t="s">
        <v>37</v>
      </c>
      <c r="HD18" s="116" t="s">
        <v>37</v>
      </c>
      <c r="HE18" s="116" t="s">
        <v>37</v>
      </c>
      <c r="HF18" s="116" t="s">
        <v>37</v>
      </c>
      <c r="HG18" s="116" t="s">
        <v>37</v>
      </c>
      <c r="HH18" s="116" t="s">
        <v>37</v>
      </c>
      <c r="HI18" s="116" t="s">
        <v>37</v>
      </c>
      <c r="HJ18" s="116" t="s">
        <v>37</v>
      </c>
      <c r="HK18" s="116" t="s">
        <v>37</v>
      </c>
      <c r="HL18" s="116" t="s">
        <v>37</v>
      </c>
      <c r="HM18" s="116" t="s">
        <v>37</v>
      </c>
      <c r="HN18" s="116" t="s">
        <v>37</v>
      </c>
      <c r="HO18" s="116" t="s">
        <v>37</v>
      </c>
      <c r="HP18" s="54">
        <v>10</v>
      </c>
      <c r="HQ18" s="25" t="str">
        <f t="shared" si="52"/>
        <v/>
      </c>
      <c r="HR18" s="25" t="str">
        <f t="shared" si="53"/>
        <v/>
      </c>
      <c r="HS18" s="25" t="str">
        <f t="shared" si="54"/>
        <v/>
      </c>
      <c r="HT18" s="25" t="str">
        <f t="shared" si="55"/>
        <v/>
      </c>
      <c r="HU18" s="25" t="str">
        <f t="shared" si="56"/>
        <v/>
      </c>
      <c r="HV18" s="25" t="str">
        <f t="shared" si="57"/>
        <v/>
      </c>
      <c r="HW18" s="25" t="str">
        <f t="shared" si="58"/>
        <v/>
      </c>
      <c r="HX18" s="25" t="str">
        <f t="shared" si="59"/>
        <v/>
      </c>
      <c r="HY18" s="25" t="str">
        <f t="shared" si="60"/>
        <v/>
      </c>
      <c r="HZ18" s="25" t="str">
        <f t="shared" si="61"/>
        <v/>
      </c>
      <c r="IA18" s="25" t="str">
        <f t="shared" si="62"/>
        <v/>
      </c>
      <c r="IB18" s="25" t="str">
        <f t="shared" si="63"/>
        <v/>
      </c>
      <c r="IC18" s="25">
        <f t="shared" si="64"/>
        <v>3696311.36</v>
      </c>
      <c r="ID18" s="25" t="str">
        <f t="shared" si="65"/>
        <v/>
      </c>
      <c r="IE18" s="25" t="str">
        <f t="shared" si="66"/>
        <v/>
      </c>
      <c r="IF18" s="25" t="str">
        <f t="shared" si="67"/>
        <v/>
      </c>
      <c r="IG18" s="25" t="str">
        <f t="shared" si="68"/>
        <v/>
      </c>
      <c r="IH18" s="25" t="str">
        <f t="shared" si="69"/>
        <v/>
      </c>
      <c r="II18" s="25" t="str">
        <f t="shared" si="70"/>
        <v/>
      </c>
      <c r="IJ18" s="25" t="str">
        <f t="shared" si="71"/>
        <v/>
      </c>
      <c r="IK18" s="25" t="str">
        <f t="shared" si="72"/>
        <v/>
      </c>
      <c r="IL18" s="25" t="str">
        <f t="shared" si="73"/>
        <v/>
      </c>
      <c r="IM18" s="25" t="str">
        <f t="shared" si="74"/>
        <v/>
      </c>
      <c r="IN18" s="25" t="str">
        <f t="shared" si="75"/>
        <v/>
      </c>
      <c r="IO18" s="25" t="str">
        <f t="shared" si="76"/>
        <v/>
      </c>
      <c r="IP18" s="25" t="str">
        <f t="shared" si="77"/>
        <v/>
      </c>
      <c r="IQ18" s="25">
        <v>5533500</v>
      </c>
      <c r="IR18" s="25">
        <v>5533500</v>
      </c>
      <c r="IS18" s="27">
        <f t="shared" si="78"/>
        <v>1</v>
      </c>
      <c r="IT18" s="27">
        <f t="shared" si="200"/>
        <v>1</v>
      </c>
      <c r="IU18" s="27">
        <f t="array" ref="IU18">IF(IT18=0,"",PRODUCT(IF(ISNUMBER(HQ18:IP18),HQ18:IP18,1)))</f>
        <v>3696311.36</v>
      </c>
      <c r="IV18" s="27">
        <f t="shared" si="201"/>
        <v>20453538910560</v>
      </c>
      <c r="IW18" s="28">
        <f t="shared" si="208"/>
        <v>4522558.8896729695</v>
      </c>
      <c r="IX18" s="29">
        <f t="shared" si="202"/>
        <v>16959.595836273635</v>
      </c>
      <c r="IY18" s="54">
        <v>10</v>
      </c>
      <c r="IZ18" s="30" t="str">
        <f t="shared" si="79"/>
        <v/>
      </c>
      <c r="JA18" s="30" t="str">
        <f t="shared" si="80"/>
        <v/>
      </c>
      <c r="JB18" s="30" t="str">
        <f t="shared" si="81"/>
        <v/>
      </c>
      <c r="JC18" s="30" t="str">
        <f t="shared" si="82"/>
        <v/>
      </c>
      <c r="JD18" s="30" t="str">
        <f t="shared" si="83"/>
        <v/>
      </c>
      <c r="JE18" s="30" t="str">
        <f t="shared" si="84"/>
        <v/>
      </c>
      <c r="JF18" s="30" t="str">
        <f t="shared" si="85"/>
        <v/>
      </c>
      <c r="JG18" s="30" t="str">
        <f t="shared" si="86"/>
        <v/>
      </c>
      <c r="JH18" s="30" t="str">
        <f t="shared" si="87"/>
        <v/>
      </c>
      <c r="JI18" s="30" t="str">
        <f t="shared" si="88"/>
        <v/>
      </c>
      <c r="JJ18" s="30" t="str">
        <f t="shared" si="89"/>
        <v/>
      </c>
      <c r="JK18" s="30" t="str">
        <f t="shared" si="90"/>
        <v/>
      </c>
      <c r="JL18" s="30">
        <f t="shared" si="91"/>
        <v>21794.80805842219</v>
      </c>
      <c r="JM18" s="30" t="str">
        <f t="shared" si="92"/>
        <v/>
      </c>
      <c r="JN18" s="30" t="str">
        <f t="shared" si="93"/>
        <v/>
      </c>
      <c r="JO18" s="30" t="str">
        <f t="shared" si="94"/>
        <v/>
      </c>
      <c r="JP18" s="30" t="str">
        <f t="shared" si="95"/>
        <v/>
      </c>
      <c r="JQ18" s="30" t="str">
        <f t="shared" si="96"/>
        <v/>
      </c>
      <c r="JR18" s="30" t="str">
        <f t="shared" si="97"/>
        <v/>
      </c>
      <c r="JS18" s="30" t="str">
        <f t="shared" si="98"/>
        <v/>
      </c>
      <c r="JT18" s="30" t="str">
        <f t="shared" si="99"/>
        <v/>
      </c>
      <c r="JU18" s="30" t="str">
        <f t="shared" si="100"/>
        <v/>
      </c>
      <c r="JV18" s="30" t="str">
        <f t="shared" si="101"/>
        <v/>
      </c>
      <c r="JW18" s="30" t="str">
        <f t="shared" si="102"/>
        <v/>
      </c>
      <c r="JX18" s="30" t="str">
        <f t="shared" si="103"/>
        <v/>
      </c>
      <c r="JY18" s="30" t="str">
        <f t="shared" si="104"/>
        <v/>
      </c>
      <c r="JZ18" s="54">
        <v>10</v>
      </c>
      <c r="KA18" s="31" t="str">
        <f t="shared" si="105"/>
        <v/>
      </c>
      <c r="KB18" s="31" t="str">
        <f t="shared" si="106"/>
        <v/>
      </c>
      <c r="KC18" s="31" t="str">
        <f t="shared" si="107"/>
        <v/>
      </c>
      <c r="KD18" s="31" t="str">
        <f t="shared" si="108"/>
        <v/>
      </c>
      <c r="KE18" s="31" t="str">
        <f t="shared" si="109"/>
        <v/>
      </c>
      <c r="KF18" s="31" t="str">
        <f t="shared" si="110"/>
        <v/>
      </c>
      <c r="KG18" s="31" t="str">
        <f t="shared" si="111"/>
        <v/>
      </c>
      <c r="KH18" s="31" t="str">
        <f t="shared" si="112"/>
        <v/>
      </c>
      <c r="KI18" s="31" t="str">
        <f t="shared" si="113"/>
        <v/>
      </c>
      <c r="KJ18" s="31" t="str">
        <f t="shared" si="114"/>
        <v/>
      </c>
      <c r="KK18" s="31" t="str">
        <f t="shared" si="115"/>
        <v/>
      </c>
      <c r="KL18" s="31" t="str">
        <f t="shared" si="116"/>
        <v/>
      </c>
      <c r="KM18" s="31">
        <f t="shared" si="117"/>
        <v>826247.5296729696</v>
      </c>
      <c r="KN18" s="31" t="str">
        <f t="shared" si="118"/>
        <v/>
      </c>
      <c r="KO18" s="31" t="str">
        <f t="shared" si="119"/>
        <v/>
      </c>
      <c r="KP18" s="31" t="str">
        <f t="shared" si="120"/>
        <v/>
      </c>
      <c r="KQ18" s="31" t="str">
        <f t="shared" si="121"/>
        <v/>
      </c>
      <c r="KR18" s="31" t="str">
        <f t="shared" si="122"/>
        <v/>
      </c>
      <c r="KS18" s="31" t="str">
        <f t="shared" si="123"/>
        <v/>
      </c>
      <c r="KT18" s="31" t="str">
        <f t="shared" si="124"/>
        <v/>
      </c>
      <c r="KU18" s="31" t="str">
        <f t="shared" si="125"/>
        <v/>
      </c>
      <c r="KV18" s="31" t="str">
        <f t="shared" si="126"/>
        <v/>
      </c>
      <c r="KW18" s="31" t="str">
        <f t="shared" si="127"/>
        <v/>
      </c>
      <c r="KX18" s="31" t="str">
        <f t="shared" si="128"/>
        <v/>
      </c>
      <c r="KY18" s="31" t="str">
        <f t="shared" si="129"/>
        <v/>
      </c>
      <c r="KZ18" s="31" t="str">
        <f t="shared" si="130"/>
        <v/>
      </c>
      <c r="LA18" s="54">
        <v>10</v>
      </c>
      <c r="LB18" s="32" t="str">
        <f t="shared" si="131"/>
        <v/>
      </c>
      <c r="LC18" s="32" t="str">
        <f t="shared" si="132"/>
        <v/>
      </c>
      <c r="LD18" s="32" t="str">
        <f t="shared" si="133"/>
        <v/>
      </c>
      <c r="LE18" s="32" t="str">
        <f t="shared" si="134"/>
        <v/>
      </c>
      <c r="LF18" s="32" t="str">
        <f t="shared" si="135"/>
        <v/>
      </c>
      <c r="LG18" s="32" t="str">
        <f t="shared" si="136"/>
        <v/>
      </c>
      <c r="LH18" s="32" t="str">
        <f t="shared" si="137"/>
        <v/>
      </c>
      <c r="LI18" s="32" t="str">
        <f t="shared" si="138"/>
        <v/>
      </c>
      <c r="LJ18" s="32" t="str">
        <f t="shared" si="139"/>
        <v/>
      </c>
      <c r="LK18" s="32" t="str">
        <f t="shared" si="140"/>
        <v/>
      </c>
      <c r="LL18" s="32" t="str">
        <f t="shared" si="141"/>
        <v/>
      </c>
      <c r="LM18" s="32" t="str">
        <f t="shared" si="142"/>
        <v/>
      </c>
      <c r="LN18" s="32">
        <f t="shared" si="143"/>
        <v>4871.8586082444808</v>
      </c>
      <c r="LO18" s="32" t="str">
        <f t="shared" si="144"/>
        <v/>
      </c>
      <c r="LP18" s="32" t="str">
        <f t="shared" si="145"/>
        <v/>
      </c>
      <c r="LQ18" s="32" t="str">
        <f t="shared" si="146"/>
        <v/>
      </c>
      <c r="LR18" s="32" t="str">
        <f t="shared" si="147"/>
        <v/>
      </c>
      <c r="LS18" s="32" t="str">
        <f t="shared" si="148"/>
        <v/>
      </c>
      <c r="LT18" s="32" t="str">
        <f t="shared" si="149"/>
        <v/>
      </c>
      <c r="LU18" s="32" t="str">
        <f t="shared" si="150"/>
        <v/>
      </c>
      <c r="LV18" s="32" t="str">
        <f t="shared" si="151"/>
        <v/>
      </c>
      <c r="LW18" s="32" t="str">
        <f t="shared" si="152"/>
        <v/>
      </c>
      <c r="LX18" s="32" t="str">
        <f t="shared" si="153"/>
        <v/>
      </c>
      <c r="LY18" s="32" t="str">
        <f t="shared" si="154"/>
        <v/>
      </c>
      <c r="LZ18" s="32" t="str">
        <f t="shared" si="155"/>
        <v/>
      </c>
      <c r="MA18" s="32" t="str">
        <f t="shared" si="156"/>
        <v/>
      </c>
      <c r="MB18" s="50">
        <f t="shared" si="157"/>
        <v>4871.8586082444808</v>
      </c>
      <c r="MC18" s="54">
        <v>10</v>
      </c>
      <c r="MD18" s="140" t="str">
        <f t="shared" si="158"/>
        <v/>
      </c>
      <c r="ME18" s="140" t="str">
        <f t="shared" si="159"/>
        <v/>
      </c>
      <c r="MF18" s="140" t="str">
        <f t="shared" si="160"/>
        <v/>
      </c>
      <c r="MG18" s="140" t="str">
        <f t="shared" si="161"/>
        <v/>
      </c>
      <c r="MH18" s="140" t="str">
        <f t="shared" si="162"/>
        <v/>
      </c>
      <c r="MI18" s="140" t="str">
        <f t="shared" si="163"/>
        <v/>
      </c>
      <c r="MJ18" s="140" t="str">
        <f t="shared" si="164"/>
        <v/>
      </c>
      <c r="MK18" s="140" t="str">
        <f t="shared" si="165"/>
        <v/>
      </c>
      <c r="ML18" s="140" t="str">
        <f t="shared" si="166"/>
        <v/>
      </c>
      <c r="MM18" s="140" t="str">
        <f t="shared" si="167"/>
        <v/>
      </c>
      <c r="MN18" s="140" t="str">
        <f t="shared" si="168"/>
        <v/>
      </c>
      <c r="MO18" s="140" t="str">
        <f t="shared" si="169"/>
        <v/>
      </c>
      <c r="MP18" s="140">
        <f t="shared" si="170"/>
        <v>32.69221208763328</v>
      </c>
      <c r="MQ18" s="140" t="str">
        <f t="shared" si="171"/>
        <v/>
      </c>
      <c r="MR18" s="140" t="str">
        <f t="shared" si="172"/>
        <v/>
      </c>
      <c r="MS18" s="140" t="str">
        <f t="shared" si="173"/>
        <v/>
      </c>
      <c r="MT18" s="140" t="str">
        <f t="shared" si="174"/>
        <v/>
      </c>
      <c r="MU18" s="140" t="str">
        <f t="shared" si="175"/>
        <v/>
      </c>
      <c r="MV18" s="140" t="str">
        <f t="shared" si="176"/>
        <v/>
      </c>
      <c r="MW18" s="140" t="str">
        <f t="shared" si="177"/>
        <v/>
      </c>
      <c r="MX18" s="140" t="str">
        <f t="shared" si="178"/>
        <v/>
      </c>
      <c r="MY18" s="140" t="str">
        <f t="shared" si="179"/>
        <v/>
      </c>
      <c r="MZ18" s="140" t="str">
        <f t="shared" si="180"/>
        <v/>
      </c>
      <c r="NA18" s="140" t="str">
        <f t="shared" si="181"/>
        <v/>
      </c>
      <c r="NB18" s="140" t="str">
        <f t="shared" si="182"/>
        <v/>
      </c>
      <c r="NC18" s="140" t="str">
        <f t="shared" si="183"/>
        <v/>
      </c>
      <c r="ND18" s="54">
        <v>10</v>
      </c>
      <c r="NE18" s="33" t="str">
        <f t="shared" si="184"/>
        <v/>
      </c>
      <c r="NF18" s="33" t="str">
        <f t="shared" si="233"/>
        <v/>
      </c>
      <c r="NG18" s="33" t="str">
        <f t="shared" si="209"/>
        <v/>
      </c>
      <c r="NH18" s="33" t="str">
        <f t="shared" si="210"/>
        <v/>
      </c>
      <c r="NI18" s="33" t="str">
        <f t="shared" si="211"/>
        <v/>
      </c>
      <c r="NJ18" s="33" t="str">
        <f t="shared" si="212"/>
        <v/>
      </c>
      <c r="NK18" s="33" t="str">
        <f t="shared" si="213"/>
        <v/>
      </c>
      <c r="NL18" s="33" t="str">
        <f t="shared" si="214"/>
        <v/>
      </c>
      <c r="NM18" s="33" t="str">
        <f t="shared" si="215"/>
        <v/>
      </c>
      <c r="NN18" s="33" t="str">
        <f t="shared" si="216"/>
        <v/>
      </c>
      <c r="NO18" s="33" t="str">
        <f t="shared" si="217"/>
        <v/>
      </c>
      <c r="NP18" s="33" t="str">
        <f t="shared" si="218"/>
        <v/>
      </c>
      <c r="NQ18" s="33">
        <f t="shared" si="219"/>
        <v>40</v>
      </c>
      <c r="NR18" s="33" t="str">
        <f t="shared" si="220"/>
        <v/>
      </c>
      <c r="NS18" s="33" t="str">
        <f t="shared" si="221"/>
        <v/>
      </c>
      <c r="NT18" s="33" t="str">
        <f t="shared" si="222"/>
        <v/>
      </c>
      <c r="NU18" s="33" t="str">
        <f t="shared" si="223"/>
        <v/>
      </c>
      <c r="NV18" s="33" t="str">
        <f t="shared" si="224"/>
        <v/>
      </c>
      <c r="NW18" s="33" t="str">
        <f t="shared" si="225"/>
        <v/>
      </c>
      <c r="NX18" s="33" t="str">
        <f t="shared" si="226"/>
        <v/>
      </c>
      <c r="NY18" s="33" t="str">
        <f t="shared" si="227"/>
        <v/>
      </c>
      <c r="NZ18" s="33" t="str">
        <f t="shared" si="228"/>
        <v/>
      </c>
      <c r="OA18" s="33" t="str">
        <f t="shared" si="229"/>
        <v/>
      </c>
      <c r="OB18" s="33" t="str">
        <f t="shared" si="230"/>
        <v/>
      </c>
      <c r="OC18" s="33" t="str">
        <f t="shared" si="231"/>
        <v/>
      </c>
      <c r="OD18" s="33" t="str">
        <f t="shared" si="232"/>
        <v/>
      </c>
      <c r="OE18" s="33" t="e">
        <f>IF(#REF!="","",IF(#REF!=$MB18,40,(($MB18/#REF!)*40)))</f>
        <v>#REF!</v>
      </c>
      <c r="OF18" s="33" t="e">
        <f>IF(#REF!="","",IF(#REF!=$MB18,40,(($MB18/#REF!)*40)))</f>
        <v>#REF!</v>
      </c>
      <c r="OG18" s="54">
        <v>10</v>
      </c>
      <c r="OH18" s="116"/>
      <c r="OI18" s="120">
        <v>24</v>
      </c>
      <c r="OJ18" s="116"/>
      <c r="OK18" s="116"/>
      <c r="OL18" s="116"/>
      <c r="OM18" s="116"/>
      <c r="ON18" s="116"/>
      <c r="OO18" s="116"/>
      <c r="OP18" s="116"/>
      <c r="OQ18" s="116"/>
      <c r="OR18" s="116"/>
      <c r="OS18" s="116"/>
      <c r="OT18" s="124">
        <v>48</v>
      </c>
      <c r="OU18" s="116"/>
      <c r="OV18" s="116"/>
      <c r="OW18" s="116"/>
      <c r="OX18" s="116"/>
      <c r="OY18" s="116"/>
      <c r="OZ18" s="116"/>
      <c r="PA18" s="116"/>
      <c r="PB18" s="116"/>
      <c r="PC18" s="116"/>
      <c r="PD18" s="116"/>
      <c r="PE18" s="116"/>
      <c r="PF18" s="116"/>
      <c r="PG18" s="116"/>
      <c r="PH18" s="54">
        <v>10</v>
      </c>
      <c r="PI18" s="126">
        <f t="shared" si="203"/>
        <v>0</v>
      </c>
      <c r="PJ18" s="126">
        <f t="shared" si="188"/>
        <v>0</v>
      </c>
      <c r="PK18" s="126">
        <f t="shared" si="188"/>
        <v>0</v>
      </c>
      <c r="PL18" s="126">
        <f t="shared" si="188"/>
        <v>0</v>
      </c>
      <c r="PM18" s="126">
        <f t="shared" si="188"/>
        <v>0</v>
      </c>
      <c r="PN18" s="126">
        <f t="shared" si="188"/>
        <v>0</v>
      </c>
      <c r="PO18" s="126">
        <f t="shared" si="188"/>
        <v>0</v>
      </c>
      <c r="PP18" s="126">
        <f t="shared" si="188"/>
        <v>0</v>
      </c>
      <c r="PQ18" s="126">
        <f t="shared" si="188"/>
        <v>0</v>
      </c>
      <c r="PR18" s="126">
        <f t="shared" si="188"/>
        <v>0</v>
      </c>
      <c r="PS18" s="126">
        <f t="shared" si="188"/>
        <v>0</v>
      </c>
      <c r="PT18" s="126">
        <f t="shared" si="188"/>
        <v>0</v>
      </c>
      <c r="PU18" s="126">
        <f t="shared" si="188"/>
        <v>20</v>
      </c>
      <c r="PV18" s="126">
        <f t="shared" si="188"/>
        <v>0</v>
      </c>
      <c r="PW18" s="126">
        <f t="shared" si="188"/>
        <v>0</v>
      </c>
      <c r="PX18" s="126">
        <f t="shared" si="188"/>
        <v>0</v>
      </c>
      <c r="PY18" s="126">
        <f t="shared" si="188"/>
        <v>0</v>
      </c>
      <c r="PZ18" s="126">
        <f t="shared" si="188"/>
        <v>0</v>
      </c>
      <c r="QA18" s="126">
        <f t="shared" si="188"/>
        <v>0</v>
      </c>
      <c r="QB18" s="126">
        <f t="shared" si="188"/>
        <v>0</v>
      </c>
      <c r="QC18" s="126">
        <f t="shared" si="188"/>
        <v>0</v>
      </c>
      <c r="QD18" s="126">
        <f t="shared" si="188"/>
        <v>0</v>
      </c>
      <c r="QE18" s="126">
        <f t="shared" si="188"/>
        <v>0</v>
      </c>
      <c r="QF18" s="126">
        <f t="shared" si="188"/>
        <v>0</v>
      </c>
      <c r="QG18" s="126">
        <f t="shared" si="188"/>
        <v>0</v>
      </c>
      <c r="QH18" s="126">
        <f t="shared" si="188"/>
        <v>0</v>
      </c>
      <c r="QI18" s="54">
        <v>10</v>
      </c>
      <c r="QJ18" s="34" t="str">
        <f t="shared" si="204"/>
        <v/>
      </c>
      <c r="QK18" s="34" t="str">
        <f t="shared" si="189"/>
        <v/>
      </c>
      <c r="QL18" s="34" t="str">
        <f t="shared" si="189"/>
        <v/>
      </c>
      <c r="QM18" s="34" t="str">
        <f t="shared" si="189"/>
        <v/>
      </c>
      <c r="QN18" s="34" t="str">
        <f t="shared" si="189"/>
        <v/>
      </c>
      <c r="QO18" s="34" t="str">
        <f t="shared" si="189"/>
        <v/>
      </c>
      <c r="QP18" s="34" t="str">
        <f t="shared" si="189"/>
        <v/>
      </c>
      <c r="QQ18" s="34" t="str">
        <f t="shared" si="189"/>
        <v/>
      </c>
      <c r="QR18" s="34" t="str">
        <f t="shared" si="189"/>
        <v/>
      </c>
      <c r="QS18" s="34" t="str">
        <f t="shared" si="189"/>
        <v/>
      </c>
      <c r="QT18" s="34" t="str">
        <f t="shared" si="189"/>
        <v/>
      </c>
      <c r="QU18" s="34" t="str">
        <f t="shared" si="189"/>
        <v/>
      </c>
      <c r="QV18" s="34">
        <f t="shared" si="189"/>
        <v>52.69221208763328</v>
      </c>
      <c r="QW18" s="34" t="str">
        <f t="shared" si="189"/>
        <v/>
      </c>
      <c r="QX18" s="34" t="str">
        <f t="shared" si="189"/>
        <v/>
      </c>
      <c r="QY18" s="34" t="str">
        <f t="shared" si="189"/>
        <v/>
      </c>
      <c r="QZ18" s="34" t="str">
        <f t="shared" si="189"/>
        <v/>
      </c>
      <c r="RA18" s="34" t="str">
        <f t="shared" si="189"/>
        <v/>
      </c>
      <c r="RB18" s="34" t="str">
        <f t="shared" si="189"/>
        <v/>
      </c>
      <c r="RC18" s="34" t="str">
        <f t="shared" si="189"/>
        <v/>
      </c>
      <c r="RD18" s="34" t="str">
        <f t="shared" si="189"/>
        <v/>
      </c>
      <c r="RE18" s="34" t="str">
        <f t="shared" si="189"/>
        <v/>
      </c>
      <c r="RF18" s="34" t="str">
        <f t="shared" si="189"/>
        <v/>
      </c>
      <c r="RG18" s="34" t="str">
        <f t="shared" si="189"/>
        <v/>
      </c>
      <c r="RH18" s="34" t="str">
        <f t="shared" si="189"/>
        <v/>
      </c>
      <c r="RI18" s="34" t="str">
        <f t="shared" si="189"/>
        <v/>
      </c>
      <c r="RJ18" s="132">
        <f t="shared" si="205"/>
        <v>52.69221208763328</v>
      </c>
      <c r="RK18" s="35" t="str">
        <f t="shared" si="190"/>
        <v/>
      </c>
      <c r="RL18" s="35" t="str">
        <f t="shared" si="191"/>
        <v>13. LAB BRANDS S A S NIT  860028662-8</v>
      </c>
      <c r="RM18" s="35" t="str">
        <f t="shared" si="192"/>
        <v/>
      </c>
      <c r="RN18" s="35" t="str">
        <f t="shared" si="234"/>
        <v/>
      </c>
      <c r="RO18" s="133" t="str">
        <f t="shared" si="207"/>
        <v>13. LAB BRANDS S A S NIT  860028662-8</v>
      </c>
      <c r="RP18" s="133" t="str">
        <f>IF($RJ18=QJ18,QJ$8,IF($RJ18=QK18,QK$8,IF($RJ18=QL18,QL$8,IF($RJ18=QM18,QM$8,IF($RJ18=QN18,QN$8,IF($RJ18=QO18,QO$8,IF($RJ18=QP18,QP$8,IF($RJ18=QQ18,QQ$8,IF($RJ18=QR18,QR$8,IF($RJ18=QS18,QS$8,IF($RJ18=QT18,QT$8,IF($RJ18=QU18,QU$8,IF($RJ18=QV18,QV$8,IF($RJ18=QW18,QW$8,IF($RJ18=QX18,QX$8,IF($RJ18=QY18,QY$8,IF($RJ18=QZ18,QZ$8,IF($RJ18=RA18,RA$8,IF($RJ18=RB18,RB$8,IF($RJ18=RC18,RC$8,IF($RJ18=RD18,RD$8,IF($RJ18=RE18,RE$8,IF($RJ18=RF18,RF$8,IF($RJ18=RG18,RG$8,IF($RJ18=RH18,RH$8,IF($RJ18=RI18,RI$8,IF($RJ18=#REF!,#REF!,IF($RJ18=#REF!,#REF!,""))))))))))))))))))))))))))))</f>
        <v>13. LAB BRANDS S A S NIT  860028662-8</v>
      </c>
      <c r="RQ18" s="36" t="str">
        <f t="shared" si="194"/>
        <v/>
      </c>
      <c r="RR18" s="36">
        <f t="shared" si="195"/>
        <v>3696311.36</v>
      </c>
      <c r="RS18" s="36" t="str">
        <f t="shared" si="196"/>
        <v/>
      </c>
      <c r="RT18" s="36" t="e">
        <f>IF($RP18=$AD$8,$AD18,IF($RP18=$AE$8,$AE18,IF($RP18=$AF$8,$AF18,IF($RP18=$AG$8,$AG18,IF($RP18=$AH$8,$AH18,IF($RP18=#REF!,#REF!,IF($RP18=#REF!,#REF!,"")))))))</f>
        <v>#REF!</v>
      </c>
      <c r="RU18" s="129">
        <f t="shared" si="197"/>
        <v>3696311.36</v>
      </c>
      <c r="RV18" s="36" t="e">
        <f t="shared" si="206"/>
        <v>#REF!</v>
      </c>
      <c r="RW18" s="54">
        <v>10</v>
      </c>
      <c r="RX18" s="129">
        <f t="shared" si="198"/>
        <v>1837188.6400000001</v>
      </c>
      <c r="RY18" s="129" t="str">
        <f t="shared" si="199"/>
        <v>ADJUDICADO</v>
      </c>
    </row>
    <row r="19" spans="1:493" ht="24">
      <c r="A19" s="49"/>
      <c r="B19" s="67" t="s">
        <v>88</v>
      </c>
      <c r="C19" s="67" t="s">
        <v>103</v>
      </c>
      <c r="D19" s="67" t="s">
        <v>95</v>
      </c>
      <c r="E19" s="69" t="s">
        <v>104</v>
      </c>
      <c r="F19" s="75">
        <v>10</v>
      </c>
      <c r="G19" s="24">
        <v>215132769.60000002</v>
      </c>
      <c r="H19" s="54">
        <v>11</v>
      </c>
      <c r="I19" s="104" t="s">
        <v>37</v>
      </c>
      <c r="J19" s="104" t="s">
        <v>37</v>
      </c>
      <c r="K19" s="104" t="s">
        <v>37</v>
      </c>
      <c r="L19" s="104" t="s">
        <v>37</v>
      </c>
      <c r="M19" s="104" t="s">
        <v>37</v>
      </c>
      <c r="N19" s="104" t="s">
        <v>37</v>
      </c>
      <c r="O19" s="108">
        <v>184450000</v>
      </c>
      <c r="P19" s="104" t="s">
        <v>37</v>
      </c>
      <c r="Q19" s="106">
        <v>198730000</v>
      </c>
      <c r="R19" s="104" t="s">
        <v>37</v>
      </c>
      <c r="S19" s="104" t="s">
        <v>37</v>
      </c>
      <c r="T19" s="104" t="s">
        <v>37</v>
      </c>
      <c r="U19" s="104" t="s">
        <v>37</v>
      </c>
      <c r="V19" s="104" t="s">
        <v>37</v>
      </c>
      <c r="W19" s="104" t="s">
        <v>37</v>
      </c>
      <c r="X19" s="104" t="s">
        <v>37</v>
      </c>
      <c r="Y19" s="104" t="s">
        <v>37</v>
      </c>
      <c r="Z19" s="104" t="s">
        <v>37</v>
      </c>
      <c r="AA19" s="104" t="s">
        <v>37</v>
      </c>
      <c r="AB19" s="104" t="s">
        <v>37</v>
      </c>
      <c r="AC19" s="104" t="s">
        <v>37</v>
      </c>
      <c r="AD19" s="104" t="s">
        <v>37</v>
      </c>
      <c r="AE19" s="108">
        <v>214200000</v>
      </c>
      <c r="AF19" s="104" t="s">
        <v>37</v>
      </c>
      <c r="AG19" s="104" t="s">
        <v>37</v>
      </c>
      <c r="AH19" s="104" t="s">
        <v>37</v>
      </c>
      <c r="AI19" s="57">
        <v>11</v>
      </c>
      <c r="AJ19" s="25" t="str">
        <f t="shared" si="0"/>
        <v>NC</v>
      </c>
      <c r="AK19" s="25" t="str">
        <f t="shared" si="1"/>
        <v>NC</v>
      </c>
      <c r="AL19" s="25" t="str">
        <f t="shared" si="2"/>
        <v>NC</v>
      </c>
      <c r="AM19" s="25" t="str">
        <f t="shared" si="3"/>
        <v>NC</v>
      </c>
      <c r="AN19" s="25" t="str">
        <f t="shared" si="4"/>
        <v>NC</v>
      </c>
      <c r="AO19" s="25" t="str">
        <f t="shared" si="5"/>
        <v>NC</v>
      </c>
      <c r="AP19" s="25">
        <f t="shared" si="6"/>
        <v>184450000</v>
      </c>
      <c r="AQ19" s="25" t="str">
        <f t="shared" si="7"/>
        <v>NC</v>
      </c>
      <c r="AR19" s="25">
        <f t="shared" si="8"/>
        <v>198730000</v>
      </c>
      <c r="AS19" s="25" t="str">
        <f t="shared" si="9"/>
        <v>NC</v>
      </c>
      <c r="AT19" s="25" t="str">
        <f t="shared" si="10"/>
        <v>NC</v>
      </c>
      <c r="AU19" s="25" t="str">
        <f t="shared" si="11"/>
        <v>NC</v>
      </c>
      <c r="AV19" s="25" t="str">
        <f t="shared" si="12"/>
        <v>NC</v>
      </c>
      <c r="AW19" s="25" t="str">
        <f t="shared" si="13"/>
        <v>NC</v>
      </c>
      <c r="AX19" s="25" t="str">
        <f t="shared" si="14"/>
        <v>NC</v>
      </c>
      <c r="AY19" s="25" t="str">
        <f t="shared" si="15"/>
        <v>NC</v>
      </c>
      <c r="AZ19" s="25" t="str">
        <f t="shared" si="16"/>
        <v>NC</v>
      </c>
      <c r="BA19" s="25" t="str">
        <f t="shared" si="17"/>
        <v>NC</v>
      </c>
      <c r="BB19" s="25" t="str">
        <f t="shared" si="18"/>
        <v>NC</v>
      </c>
      <c r="BC19" s="25" t="str">
        <f t="shared" si="19"/>
        <v>NC</v>
      </c>
      <c r="BD19" s="25" t="str">
        <f t="shared" si="20"/>
        <v>NC</v>
      </c>
      <c r="BE19" s="25" t="str">
        <f t="shared" si="21"/>
        <v>NC</v>
      </c>
      <c r="BF19" s="25">
        <f t="shared" si="22"/>
        <v>214200000</v>
      </c>
      <c r="BG19" s="25" t="str">
        <f t="shared" si="23"/>
        <v>NC</v>
      </c>
      <c r="BH19" s="25" t="str">
        <f t="shared" si="24"/>
        <v>NC</v>
      </c>
      <c r="BI19" s="25" t="str">
        <f t="shared" si="25"/>
        <v>NC</v>
      </c>
      <c r="BJ19" s="54">
        <v>11</v>
      </c>
      <c r="BK19" s="122" t="s">
        <v>38</v>
      </c>
      <c r="BL19" s="122" t="s">
        <v>38</v>
      </c>
      <c r="BM19" s="122" t="s">
        <v>38</v>
      </c>
      <c r="BN19" s="122" t="s">
        <v>38</v>
      </c>
      <c r="BO19" s="122" t="s">
        <v>38</v>
      </c>
      <c r="BP19" s="122" t="s">
        <v>38</v>
      </c>
      <c r="BQ19" s="123" t="s">
        <v>39</v>
      </c>
      <c r="BR19" s="122" t="s">
        <v>38</v>
      </c>
      <c r="BS19" s="124" t="s">
        <v>38</v>
      </c>
      <c r="BT19" s="122" t="s">
        <v>38</v>
      </c>
      <c r="BU19" s="122" t="s">
        <v>38</v>
      </c>
      <c r="BV19" s="122" t="s">
        <v>38</v>
      </c>
      <c r="BW19" s="122" t="s">
        <v>38</v>
      </c>
      <c r="BX19" s="122" t="s">
        <v>38</v>
      </c>
      <c r="BY19" s="122" t="s">
        <v>38</v>
      </c>
      <c r="BZ19" s="122" t="s">
        <v>38</v>
      </c>
      <c r="CA19" s="122" t="s">
        <v>38</v>
      </c>
      <c r="CB19" s="122" t="s">
        <v>38</v>
      </c>
      <c r="CC19" s="122" t="s">
        <v>38</v>
      </c>
      <c r="CD19" s="122" t="s">
        <v>38</v>
      </c>
      <c r="CE19" s="122" t="s">
        <v>38</v>
      </c>
      <c r="CF19" s="122" t="s">
        <v>38</v>
      </c>
      <c r="CG19" s="124" t="s">
        <v>38</v>
      </c>
      <c r="CH19" s="122" t="s">
        <v>38</v>
      </c>
      <c r="CI19" s="122" t="s">
        <v>38</v>
      </c>
      <c r="CJ19" s="122" t="s">
        <v>38</v>
      </c>
      <c r="CK19" s="54">
        <v>11</v>
      </c>
      <c r="CL19" s="122" t="s">
        <v>39</v>
      </c>
      <c r="CM19" s="122" t="s">
        <v>38</v>
      </c>
      <c r="CN19" s="122" t="s">
        <v>39</v>
      </c>
      <c r="CO19" s="122" t="s">
        <v>39</v>
      </c>
      <c r="CP19" s="122" t="s">
        <v>39</v>
      </c>
      <c r="CQ19" s="122" t="s">
        <v>39</v>
      </c>
      <c r="CR19" s="123" t="s">
        <v>39</v>
      </c>
      <c r="CS19" s="122" t="s">
        <v>39</v>
      </c>
      <c r="CT19" s="124" t="s">
        <v>39</v>
      </c>
      <c r="CU19" s="122" t="s">
        <v>39</v>
      </c>
      <c r="CV19" s="122" t="s">
        <v>39</v>
      </c>
      <c r="CW19" s="122" t="s">
        <v>39</v>
      </c>
      <c r="CX19" s="122" t="s">
        <v>39</v>
      </c>
      <c r="CY19" s="122" t="s">
        <v>39</v>
      </c>
      <c r="CZ19" s="122" t="s">
        <v>39</v>
      </c>
      <c r="DA19" s="122" t="s">
        <v>39</v>
      </c>
      <c r="DB19" s="122" t="s">
        <v>39</v>
      </c>
      <c r="DC19" s="122" t="s">
        <v>39</v>
      </c>
      <c r="DD19" s="122" t="s">
        <v>39</v>
      </c>
      <c r="DE19" s="122" t="s">
        <v>39</v>
      </c>
      <c r="DF19" s="122" t="s">
        <v>39</v>
      </c>
      <c r="DG19" s="122" t="s">
        <v>39</v>
      </c>
      <c r="DH19" s="123" t="s">
        <v>38</v>
      </c>
      <c r="DI19" s="122" t="s">
        <v>38</v>
      </c>
      <c r="DJ19" s="122" t="s">
        <v>38</v>
      </c>
      <c r="DK19" s="122" t="s">
        <v>39</v>
      </c>
      <c r="DL19" s="54">
        <v>11</v>
      </c>
      <c r="DM19" s="122" t="s">
        <v>39</v>
      </c>
      <c r="DN19" s="122" t="s">
        <v>38</v>
      </c>
      <c r="DO19" s="122" t="s">
        <v>39</v>
      </c>
      <c r="DP19" s="122" t="s">
        <v>39</v>
      </c>
      <c r="DQ19" s="122" t="s">
        <v>39</v>
      </c>
      <c r="DR19" s="122" t="s">
        <v>39</v>
      </c>
      <c r="DS19" s="121" t="s">
        <v>39</v>
      </c>
      <c r="DT19" s="122" t="s">
        <v>39</v>
      </c>
      <c r="DU19" s="118" t="s">
        <v>39</v>
      </c>
      <c r="DV19" s="122" t="s">
        <v>39</v>
      </c>
      <c r="DW19" s="122" t="s">
        <v>39</v>
      </c>
      <c r="DX19" s="122" t="s">
        <v>39</v>
      </c>
      <c r="DY19" s="122" t="s">
        <v>39</v>
      </c>
      <c r="DZ19" s="122" t="s">
        <v>39</v>
      </c>
      <c r="EA19" s="122" t="s">
        <v>39</v>
      </c>
      <c r="EB19" s="122" t="s">
        <v>39</v>
      </c>
      <c r="EC19" s="122" t="s">
        <v>39</v>
      </c>
      <c r="ED19" s="122" t="s">
        <v>39</v>
      </c>
      <c r="EE19" s="122" t="s">
        <v>39</v>
      </c>
      <c r="EF19" s="122" t="s">
        <v>39</v>
      </c>
      <c r="EG19" s="122" t="s">
        <v>39</v>
      </c>
      <c r="EH19" s="122" t="s">
        <v>39</v>
      </c>
      <c r="EI19" s="123" t="s">
        <v>38</v>
      </c>
      <c r="EJ19" s="122" t="s">
        <v>38</v>
      </c>
      <c r="EK19" s="122" t="s">
        <v>39</v>
      </c>
      <c r="EL19" s="122" t="s">
        <v>39</v>
      </c>
      <c r="EM19" s="54">
        <v>11</v>
      </c>
      <c r="EN19" s="26" t="str">
        <f t="shared" si="26"/>
        <v>NO CUMPLE</v>
      </c>
      <c r="EO19" s="26" t="str">
        <f t="shared" si="27"/>
        <v>NO CUMPLE</v>
      </c>
      <c r="EP19" s="26" t="str">
        <f t="shared" si="28"/>
        <v>NO CUMPLE</v>
      </c>
      <c r="EQ19" s="26" t="str">
        <f t="shared" si="29"/>
        <v>NO CUMPLE</v>
      </c>
      <c r="ER19" s="26" t="str">
        <f t="shared" si="30"/>
        <v>NO CUMPLE</v>
      </c>
      <c r="ES19" s="26" t="str">
        <f t="shared" si="31"/>
        <v>NO CUMPLE</v>
      </c>
      <c r="ET19" s="26" t="str">
        <f t="shared" si="32"/>
        <v>CUMPLE</v>
      </c>
      <c r="EU19" s="26" t="str">
        <f t="shared" si="33"/>
        <v>NO CUMPLE</v>
      </c>
      <c r="EV19" s="26" t="str">
        <f t="shared" si="34"/>
        <v>NO CUMPLE</v>
      </c>
      <c r="EW19" s="26" t="str">
        <f t="shared" si="35"/>
        <v>NO CUMPLE</v>
      </c>
      <c r="EX19" s="26" t="str">
        <f t="shared" si="36"/>
        <v>NO CUMPLE</v>
      </c>
      <c r="EY19" s="26" t="str">
        <f t="shared" si="37"/>
        <v>NO CUMPLE</v>
      </c>
      <c r="EZ19" s="26" t="str">
        <f t="shared" si="38"/>
        <v>NO CUMPLE</v>
      </c>
      <c r="FA19" s="26" t="str">
        <f t="shared" si="39"/>
        <v>NO CUMPLE</v>
      </c>
      <c r="FB19" s="26" t="str">
        <f t="shared" si="40"/>
        <v>NO CUMPLE</v>
      </c>
      <c r="FC19" s="26" t="str">
        <f t="shared" si="41"/>
        <v>NO CUMPLE</v>
      </c>
      <c r="FD19" s="26" t="str">
        <f t="shared" si="42"/>
        <v>NO CUMPLE</v>
      </c>
      <c r="FE19" s="26" t="str">
        <f t="shared" si="43"/>
        <v>NO CUMPLE</v>
      </c>
      <c r="FF19" s="26" t="str">
        <f t="shared" si="44"/>
        <v>NO CUMPLE</v>
      </c>
      <c r="FG19" s="26" t="str">
        <f t="shared" si="45"/>
        <v>NO CUMPLE</v>
      </c>
      <c r="FH19" s="26" t="str">
        <f t="shared" si="46"/>
        <v>NO CUMPLE</v>
      </c>
      <c r="FI19" s="26" t="str">
        <f t="shared" si="47"/>
        <v>NO CUMPLE</v>
      </c>
      <c r="FJ19" s="26" t="str">
        <f t="shared" si="48"/>
        <v>NO CUMPLE</v>
      </c>
      <c r="FK19" s="26" t="str">
        <f t="shared" si="49"/>
        <v>NO CUMPLE</v>
      </c>
      <c r="FL19" s="26" t="str">
        <f t="shared" si="50"/>
        <v>NO CUMPLE</v>
      </c>
      <c r="FM19" s="26" t="str">
        <f t="shared" si="51"/>
        <v>NO CUMPLE</v>
      </c>
      <c r="FN19" s="54">
        <v>11</v>
      </c>
      <c r="FO19" s="116" t="s">
        <v>37</v>
      </c>
      <c r="FP19" s="116" t="s">
        <v>37</v>
      </c>
      <c r="FQ19" s="116" t="s">
        <v>37</v>
      </c>
      <c r="FR19" s="116" t="s">
        <v>37</v>
      </c>
      <c r="FS19" s="116" t="s">
        <v>37</v>
      </c>
      <c r="FT19" s="116" t="s">
        <v>37</v>
      </c>
      <c r="FU19" s="123" t="s">
        <v>39</v>
      </c>
      <c r="FV19" s="116" t="s">
        <v>37</v>
      </c>
      <c r="FW19" s="124" t="s">
        <v>38</v>
      </c>
      <c r="FX19" s="116" t="s">
        <v>37</v>
      </c>
      <c r="FY19" s="116" t="s">
        <v>37</v>
      </c>
      <c r="FZ19" s="116" t="s">
        <v>37</v>
      </c>
      <c r="GA19" s="116" t="s">
        <v>37</v>
      </c>
      <c r="GB19" s="116" t="s">
        <v>37</v>
      </c>
      <c r="GC19" s="116" t="s">
        <v>37</v>
      </c>
      <c r="GD19" s="116" t="s">
        <v>37</v>
      </c>
      <c r="GE19" s="116" t="s">
        <v>37</v>
      </c>
      <c r="GF19" s="116" t="s">
        <v>37</v>
      </c>
      <c r="GG19" s="116" t="s">
        <v>37</v>
      </c>
      <c r="GH19" s="116" t="s">
        <v>37</v>
      </c>
      <c r="GI19" s="116" t="s">
        <v>37</v>
      </c>
      <c r="GJ19" s="116" t="s">
        <v>37</v>
      </c>
      <c r="GK19" s="123" t="s">
        <v>38</v>
      </c>
      <c r="GL19" s="116" t="s">
        <v>37</v>
      </c>
      <c r="GM19" s="116" t="s">
        <v>37</v>
      </c>
      <c r="GN19" s="116" t="s">
        <v>37</v>
      </c>
      <c r="GO19" s="54">
        <v>11</v>
      </c>
      <c r="GP19" s="116" t="s">
        <v>37</v>
      </c>
      <c r="GQ19" s="116" t="s">
        <v>37</v>
      </c>
      <c r="GR19" s="116" t="s">
        <v>37</v>
      </c>
      <c r="GS19" s="116" t="s">
        <v>37</v>
      </c>
      <c r="GT19" s="116" t="s">
        <v>37</v>
      </c>
      <c r="GU19" s="116" t="s">
        <v>37</v>
      </c>
      <c r="GV19" s="123" t="s">
        <v>39</v>
      </c>
      <c r="GW19" s="116" t="s">
        <v>37</v>
      </c>
      <c r="GX19" s="124" t="s">
        <v>39</v>
      </c>
      <c r="GY19" s="116" t="s">
        <v>37</v>
      </c>
      <c r="GZ19" s="116" t="s">
        <v>37</v>
      </c>
      <c r="HA19" s="116" t="s">
        <v>37</v>
      </c>
      <c r="HB19" s="116" t="s">
        <v>37</v>
      </c>
      <c r="HC19" s="116" t="s">
        <v>37</v>
      </c>
      <c r="HD19" s="116" t="s">
        <v>37</v>
      </c>
      <c r="HE19" s="116" t="s">
        <v>37</v>
      </c>
      <c r="HF19" s="116" t="s">
        <v>37</v>
      </c>
      <c r="HG19" s="116" t="s">
        <v>37</v>
      </c>
      <c r="HH19" s="116" t="s">
        <v>37</v>
      </c>
      <c r="HI19" s="116" t="s">
        <v>37</v>
      </c>
      <c r="HJ19" s="116" t="s">
        <v>37</v>
      </c>
      <c r="HK19" s="116" t="s">
        <v>37</v>
      </c>
      <c r="HL19" s="123" t="s">
        <v>39</v>
      </c>
      <c r="HM19" s="116" t="s">
        <v>37</v>
      </c>
      <c r="HN19" s="116" t="s">
        <v>37</v>
      </c>
      <c r="HO19" s="116" t="s">
        <v>37</v>
      </c>
      <c r="HP19" s="54">
        <v>11</v>
      </c>
      <c r="HQ19" s="25" t="str">
        <f t="shared" si="52"/>
        <v/>
      </c>
      <c r="HR19" s="25" t="str">
        <f t="shared" si="53"/>
        <v/>
      </c>
      <c r="HS19" s="25" t="str">
        <f t="shared" si="54"/>
        <v/>
      </c>
      <c r="HT19" s="25" t="str">
        <f t="shared" si="55"/>
        <v/>
      </c>
      <c r="HU19" s="25" t="str">
        <f t="shared" si="56"/>
        <v/>
      </c>
      <c r="HV19" s="25" t="str">
        <f t="shared" si="57"/>
        <v/>
      </c>
      <c r="HW19" s="25">
        <f t="shared" si="58"/>
        <v>184450000</v>
      </c>
      <c r="HX19" s="25" t="str">
        <f t="shared" si="59"/>
        <v/>
      </c>
      <c r="HY19" s="25" t="str">
        <f t="shared" si="60"/>
        <v/>
      </c>
      <c r="HZ19" s="25" t="str">
        <f t="shared" si="61"/>
        <v/>
      </c>
      <c r="IA19" s="25" t="str">
        <f t="shared" si="62"/>
        <v/>
      </c>
      <c r="IB19" s="25" t="str">
        <f t="shared" si="63"/>
        <v/>
      </c>
      <c r="IC19" s="25" t="str">
        <f t="shared" si="64"/>
        <v/>
      </c>
      <c r="ID19" s="25" t="str">
        <f t="shared" si="65"/>
        <v/>
      </c>
      <c r="IE19" s="25" t="str">
        <f t="shared" si="66"/>
        <v/>
      </c>
      <c r="IF19" s="25" t="str">
        <f t="shared" si="67"/>
        <v/>
      </c>
      <c r="IG19" s="25" t="str">
        <f t="shared" si="68"/>
        <v/>
      </c>
      <c r="IH19" s="25" t="str">
        <f t="shared" si="69"/>
        <v/>
      </c>
      <c r="II19" s="25" t="str">
        <f t="shared" si="70"/>
        <v/>
      </c>
      <c r="IJ19" s="25" t="str">
        <f t="shared" si="71"/>
        <v/>
      </c>
      <c r="IK19" s="25" t="str">
        <f t="shared" si="72"/>
        <v/>
      </c>
      <c r="IL19" s="25" t="str">
        <f t="shared" si="73"/>
        <v/>
      </c>
      <c r="IM19" s="25" t="str">
        <f t="shared" si="74"/>
        <v/>
      </c>
      <c r="IN19" s="25" t="str">
        <f t="shared" si="75"/>
        <v/>
      </c>
      <c r="IO19" s="25" t="str">
        <f t="shared" si="76"/>
        <v/>
      </c>
      <c r="IP19" s="25" t="str">
        <f t="shared" si="77"/>
        <v/>
      </c>
      <c r="IQ19" s="25">
        <v>215132769.60000002</v>
      </c>
      <c r="IR19" s="25">
        <v>215132769.60000002</v>
      </c>
      <c r="IS19" s="27">
        <f t="shared" si="78"/>
        <v>1</v>
      </c>
      <c r="IT19" s="27">
        <f t="shared" si="200"/>
        <v>1</v>
      </c>
      <c r="IU19" s="27">
        <f t="array" ref="IU19">IF(IT19=0,"",PRODUCT(IF(ISNUMBER(HQ19:IP19),HQ19:IP19,1)))</f>
        <v>184450000</v>
      </c>
      <c r="IV19" s="27">
        <f t="shared" si="201"/>
        <v>3.9681239352720008E+16</v>
      </c>
      <c r="IW19" s="28">
        <f t="shared" si="208"/>
        <v>199201504.39371687</v>
      </c>
      <c r="IX19" s="29">
        <f t="shared" si="202"/>
        <v>747005.64147643826</v>
      </c>
      <c r="IY19" s="54">
        <v>11</v>
      </c>
      <c r="IZ19" s="30" t="str">
        <f t="shared" si="79"/>
        <v/>
      </c>
      <c r="JA19" s="30" t="str">
        <f t="shared" si="80"/>
        <v/>
      </c>
      <c r="JB19" s="30" t="str">
        <f t="shared" si="81"/>
        <v/>
      </c>
      <c r="JC19" s="30" t="str">
        <f t="shared" si="82"/>
        <v/>
      </c>
      <c r="JD19" s="30" t="str">
        <f t="shared" si="83"/>
        <v/>
      </c>
      <c r="JE19" s="30" t="str">
        <f t="shared" si="84"/>
        <v/>
      </c>
      <c r="JF19" s="30">
        <f t="shared" si="85"/>
        <v>24691.915262572733</v>
      </c>
      <c r="JG19" s="30" t="str">
        <f t="shared" si="86"/>
        <v/>
      </c>
      <c r="JH19" s="30" t="str">
        <f t="shared" si="87"/>
        <v/>
      </c>
      <c r="JI19" s="30" t="str">
        <f t="shared" si="88"/>
        <v/>
      </c>
      <c r="JJ19" s="30" t="str">
        <f t="shared" si="89"/>
        <v/>
      </c>
      <c r="JK19" s="30" t="str">
        <f t="shared" si="90"/>
        <v/>
      </c>
      <c r="JL19" s="30" t="str">
        <f t="shared" si="91"/>
        <v/>
      </c>
      <c r="JM19" s="30" t="str">
        <f t="shared" si="92"/>
        <v/>
      </c>
      <c r="JN19" s="30" t="str">
        <f t="shared" si="93"/>
        <v/>
      </c>
      <c r="JO19" s="30" t="str">
        <f t="shared" si="94"/>
        <v/>
      </c>
      <c r="JP19" s="30" t="str">
        <f t="shared" si="95"/>
        <v/>
      </c>
      <c r="JQ19" s="30" t="str">
        <f t="shared" si="96"/>
        <v/>
      </c>
      <c r="JR19" s="30" t="str">
        <f t="shared" si="97"/>
        <v/>
      </c>
      <c r="JS19" s="30" t="str">
        <f t="shared" si="98"/>
        <v/>
      </c>
      <c r="JT19" s="30" t="str">
        <f t="shared" si="99"/>
        <v/>
      </c>
      <c r="JU19" s="30" t="str">
        <f t="shared" si="100"/>
        <v/>
      </c>
      <c r="JV19" s="30" t="str">
        <f t="shared" si="101"/>
        <v/>
      </c>
      <c r="JW19" s="30" t="str">
        <f t="shared" si="102"/>
        <v/>
      </c>
      <c r="JX19" s="30" t="str">
        <f t="shared" si="103"/>
        <v/>
      </c>
      <c r="JY19" s="30" t="str">
        <f t="shared" si="104"/>
        <v/>
      </c>
      <c r="JZ19" s="54">
        <v>11</v>
      </c>
      <c r="KA19" s="31" t="str">
        <f t="shared" si="105"/>
        <v/>
      </c>
      <c r="KB19" s="31" t="str">
        <f t="shared" si="106"/>
        <v/>
      </c>
      <c r="KC19" s="31" t="str">
        <f t="shared" si="107"/>
        <v/>
      </c>
      <c r="KD19" s="31" t="str">
        <f t="shared" si="108"/>
        <v/>
      </c>
      <c r="KE19" s="31" t="str">
        <f t="shared" si="109"/>
        <v/>
      </c>
      <c r="KF19" s="31" t="str">
        <f t="shared" si="110"/>
        <v/>
      </c>
      <c r="KG19" s="31">
        <f t="shared" si="111"/>
        <v>14751504.393716872</v>
      </c>
      <c r="KH19" s="31" t="str">
        <f t="shared" si="112"/>
        <v/>
      </c>
      <c r="KI19" s="31" t="str">
        <f t="shared" si="113"/>
        <v/>
      </c>
      <c r="KJ19" s="31" t="str">
        <f t="shared" si="114"/>
        <v/>
      </c>
      <c r="KK19" s="31" t="str">
        <f t="shared" si="115"/>
        <v/>
      </c>
      <c r="KL19" s="31" t="str">
        <f t="shared" si="116"/>
        <v/>
      </c>
      <c r="KM19" s="31" t="str">
        <f t="shared" si="117"/>
        <v/>
      </c>
      <c r="KN19" s="31" t="str">
        <f t="shared" si="118"/>
        <v/>
      </c>
      <c r="KO19" s="31" t="str">
        <f t="shared" si="119"/>
        <v/>
      </c>
      <c r="KP19" s="31" t="str">
        <f t="shared" si="120"/>
        <v/>
      </c>
      <c r="KQ19" s="31" t="str">
        <f t="shared" si="121"/>
        <v/>
      </c>
      <c r="KR19" s="31" t="str">
        <f t="shared" si="122"/>
        <v/>
      </c>
      <c r="KS19" s="31" t="str">
        <f t="shared" si="123"/>
        <v/>
      </c>
      <c r="KT19" s="31" t="str">
        <f t="shared" si="124"/>
        <v/>
      </c>
      <c r="KU19" s="31" t="str">
        <f t="shared" si="125"/>
        <v/>
      </c>
      <c r="KV19" s="31" t="str">
        <f t="shared" si="126"/>
        <v/>
      </c>
      <c r="KW19" s="31" t="str">
        <f t="shared" si="127"/>
        <v/>
      </c>
      <c r="KX19" s="31" t="str">
        <f t="shared" si="128"/>
        <v/>
      </c>
      <c r="KY19" s="31" t="str">
        <f t="shared" si="129"/>
        <v/>
      </c>
      <c r="KZ19" s="31" t="str">
        <f t="shared" si="130"/>
        <v/>
      </c>
      <c r="LA19" s="54">
        <v>11</v>
      </c>
      <c r="LB19" s="32" t="str">
        <f t="shared" si="131"/>
        <v/>
      </c>
      <c r="LC19" s="32" t="str">
        <f t="shared" si="132"/>
        <v/>
      </c>
      <c r="LD19" s="32" t="str">
        <f t="shared" si="133"/>
        <v/>
      </c>
      <c r="LE19" s="32" t="str">
        <f t="shared" si="134"/>
        <v/>
      </c>
      <c r="LF19" s="32" t="str">
        <f t="shared" si="135"/>
        <v/>
      </c>
      <c r="LG19" s="32" t="str">
        <f t="shared" si="136"/>
        <v/>
      </c>
      <c r="LH19" s="32">
        <f t="shared" si="137"/>
        <v>1974.7514040939352</v>
      </c>
      <c r="LI19" s="32" t="str">
        <f t="shared" si="138"/>
        <v/>
      </c>
      <c r="LJ19" s="32" t="str">
        <f t="shared" si="139"/>
        <v/>
      </c>
      <c r="LK19" s="32" t="str">
        <f t="shared" si="140"/>
        <v/>
      </c>
      <c r="LL19" s="32" t="str">
        <f t="shared" si="141"/>
        <v/>
      </c>
      <c r="LM19" s="32" t="str">
        <f t="shared" si="142"/>
        <v/>
      </c>
      <c r="LN19" s="32" t="str">
        <f t="shared" si="143"/>
        <v/>
      </c>
      <c r="LO19" s="32" t="str">
        <f t="shared" si="144"/>
        <v/>
      </c>
      <c r="LP19" s="32" t="str">
        <f t="shared" si="145"/>
        <v/>
      </c>
      <c r="LQ19" s="32" t="str">
        <f t="shared" si="146"/>
        <v/>
      </c>
      <c r="LR19" s="32" t="str">
        <f t="shared" si="147"/>
        <v/>
      </c>
      <c r="LS19" s="32" t="str">
        <f t="shared" si="148"/>
        <v/>
      </c>
      <c r="LT19" s="32" t="str">
        <f t="shared" si="149"/>
        <v/>
      </c>
      <c r="LU19" s="32" t="str">
        <f t="shared" si="150"/>
        <v/>
      </c>
      <c r="LV19" s="32" t="str">
        <f t="shared" si="151"/>
        <v/>
      </c>
      <c r="LW19" s="32" t="str">
        <f t="shared" si="152"/>
        <v/>
      </c>
      <c r="LX19" s="32" t="str">
        <f t="shared" si="153"/>
        <v/>
      </c>
      <c r="LY19" s="32" t="str">
        <f t="shared" si="154"/>
        <v/>
      </c>
      <c r="LZ19" s="32" t="str">
        <f t="shared" si="155"/>
        <v/>
      </c>
      <c r="MA19" s="32" t="str">
        <f t="shared" si="156"/>
        <v/>
      </c>
      <c r="MB19" s="50">
        <f t="shared" si="157"/>
        <v>1974.7514040939352</v>
      </c>
      <c r="MC19" s="54">
        <v>11</v>
      </c>
      <c r="MD19" s="140" t="str">
        <f t="shared" si="158"/>
        <v/>
      </c>
      <c r="ME19" s="140" t="str">
        <f t="shared" si="159"/>
        <v/>
      </c>
      <c r="MF19" s="140" t="str">
        <f t="shared" si="160"/>
        <v/>
      </c>
      <c r="MG19" s="140" t="str">
        <f t="shared" si="161"/>
        <v/>
      </c>
      <c r="MH19" s="140" t="str">
        <f t="shared" si="162"/>
        <v/>
      </c>
      <c r="MI19" s="140" t="str">
        <f t="shared" si="163"/>
        <v/>
      </c>
      <c r="MJ19" s="140">
        <f t="shared" si="164"/>
        <v>37.037872893859095</v>
      </c>
      <c r="MK19" s="140" t="str">
        <f t="shared" si="165"/>
        <v/>
      </c>
      <c r="ML19" s="140" t="str">
        <f t="shared" si="166"/>
        <v/>
      </c>
      <c r="MM19" s="140" t="str">
        <f t="shared" si="167"/>
        <v/>
      </c>
      <c r="MN19" s="140" t="str">
        <f t="shared" si="168"/>
        <v/>
      </c>
      <c r="MO19" s="140" t="str">
        <f t="shared" si="169"/>
        <v/>
      </c>
      <c r="MP19" s="140" t="str">
        <f t="shared" si="170"/>
        <v/>
      </c>
      <c r="MQ19" s="140" t="str">
        <f t="shared" si="171"/>
        <v/>
      </c>
      <c r="MR19" s="140" t="str">
        <f t="shared" si="172"/>
        <v/>
      </c>
      <c r="MS19" s="140" t="str">
        <f t="shared" si="173"/>
        <v/>
      </c>
      <c r="MT19" s="140" t="str">
        <f t="shared" si="174"/>
        <v/>
      </c>
      <c r="MU19" s="140" t="str">
        <f t="shared" si="175"/>
        <v/>
      </c>
      <c r="MV19" s="140" t="str">
        <f t="shared" si="176"/>
        <v/>
      </c>
      <c r="MW19" s="140" t="str">
        <f t="shared" si="177"/>
        <v/>
      </c>
      <c r="MX19" s="140" t="str">
        <f t="shared" si="178"/>
        <v/>
      </c>
      <c r="MY19" s="140" t="str">
        <f t="shared" si="179"/>
        <v/>
      </c>
      <c r="MZ19" s="140" t="str">
        <f t="shared" si="180"/>
        <v/>
      </c>
      <c r="NA19" s="140" t="str">
        <f t="shared" si="181"/>
        <v/>
      </c>
      <c r="NB19" s="140" t="str">
        <f t="shared" si="182"/>
        <v/>
      </c>
      <c r="NC19" s="140" t="str">
        <f t="shared" si="183"/>
        <v/>
      </c>
      <c r="ND19" s="54">
        <v>11</v>
      </c>
      <c r="NE19" s="33" t="str">
        <f t="shared" si="184"/>
        <v/>
      </c>
      <c r="NF19" s="33" t="str">
        <f t="shared" si="233"/>
        <v/>
      </c>
      <c r="NG19" s="33" t="str">
        <f t="shared" si="209"/>
        <v/>
      </c>
      <c r="NH19" s="33" t="str">
        <f t="shared" si="210"/>
        <v/>
      </c>
      <c r="NI19" s="33" t="str">
        <f t="shared" si="211"/>
        <v/>
      </c>
      <c r="NJ19" s="33" t="str">
        <f t="shared" si="212"/>
        <v/>
      </c>
      <c r="NK19" s="33">
        <f t="shared" si="213"/>
        <v>40</v>
      </c>
      <c r="NL19" s="33" t="str">
        <f t="shared" si="214"/>
        <v/>
      </c>
      <c r="NM19" s="33" t="str">
        <f t="shared" si="215"/>
        <v/>
      </c>
      <c r="NN19" s="33" t="str">
        <f t="shared" si="216"/>
        <v/>
      </c>
      <c r="NO19" s="33" t="str">
        <f t="shared" si="217"/>
        <v/>
      </c>
      <c r="NP19" s="33" t="str">
        <f t="shared" si="218"/>
        <v/>
      </c>
      <c r="NQ19" s="33" t="str">
        <f t="shared" si="219"/>
        <v/>
      </c>
      <c r="NR19" s="33" t="str">
        <f t="shared" si="220"/>
        <v/>
      </c>
      <c r="NS19" s="33" t="str">
        <f t="shared" si="221"/>
        <v/>
      </c>
      <c r="NT19" s="33" t="str">
        <f t="shared" si="222"/>
        <v/>
      </c>
      <c r="NU19" s="33" t="str">
        <f t="shared" si="223"/>
        <v/>
      </c>
      <c r="NV19" s="33" t="str">
        <f t="shared" si="224"/>
        <v/>
      </c>
      <c r="NW19" s="33" t="str">
        <f t="shared" si="225"/>
        <v/>
      </c>
      <c r="NX19" s="33" t="str">
        <f t="shared" si="226"/>
        <v/>
      </c>
      <c r="NY19" s="33" t="str">
        <f t="shared" si="227"/>
        <v/>
      </c>
      <c r="NZ19" s="33" t="str">
        <f t="shared" si="228"/>
        <v/>
      </c>
      <c r="OA19" s="33" t="str">
        <f t="shared" si="229"/>
        <v/>
      </c>
      <c r="OB19" s="33" t="str">
        <f t="shared" si="230"/>
        <v/>
      </c>
      <c r="OC19" s="33" t="str">
        <f t="shared" si="231"/>
        <v/>
      </c>
      <c r="OD19" s="33" t="str">
        <f t="shared" si="232"/>
        <v/>
      </c>
      <c r="OE19" s="33" t="e">
        <f>IF(#REF!="","",IF(#REF!=$MB19,40,(($MB19/#REF!)*40)))</f>
        <v>#REF!</v>
      </c>
      <c r="OF19" s="33" t="e">
        <f>IF(#REF!="","",IF(#REF!=$MB19,40,(($MB19/#REF!)*40)))</f>
        <v>#REF!</v>
      </c>
      <c r="OG19" s="54">
        <v>11</v>
      </c>
      <c r="OH19" s="116"/>
      <c r="OI19" s="116"/>
      <c r="OJ19" s="116"/>
      <c r="OK19" s="116"/>
      <c r="OL19" s="116"/>
      <c r="OM19" s="116"/>
      <c r="ON19" s="123">
        <v>72</v>
      </c>
      <c r="OO19" s="116"/>
      <c r="OP19" s="124">
        <v>36</v>
      </c>
      <c r="OQ19" s="116"/>
      <c r="OR19" s="116"/>
      <c r="OS19" s="116"/>
      <c r="OT19" s="116"/>
      <c r="OU19" s="116"/>
      <c r="OV19" s="116"/>
      <c r="OW19" s="116"/>
      <c r="OX19" s="116"/>
      <c r="OY19" s="116"/>
      <c r="OZ19" s="116"/>
      <c r="PA19" s="116"/>
      <c r="PB19" s="116"/>
      <c r="PC19" s="116"/>
      <c r="PD19" s="121">
        <v>24</v>
      </c>
      <c r="PE19" s="116"/>
      <c r="PF19" s="116"/>
      <c r="PG19" s="116"/>
      <c r="PH19" s="54">
        <v>11</v>
      </c>
      <c r="PI19" s="126">
        <f t="shared" si="203"/>
        <v>0</v>
      </c>
      <c r="PJ19" s="126">
        <f t="shared" si="188"/>
        <v>0</v>
      </c>
      <c r="PK19" s="126">
        <f t="shared" si="188"/>
        <v>0</v>
      </c>
      <c r="PL19" s="126">
        <f t="shared" si="188"/>
        <v>0</v>
      </c>
      <c r="PM19" s="126">
        <f t="shared" si="188"/>
        <v>0</v>
      </c>
      <c r="PN19" s="126">
        <f t="shared" si="188"/>
        <v>0</v>
      </c>
      <c r="PO19" s="126">
        <f t="shared" ref="PO19:PO82" si="235">IF(ON19&lt;36,0,IF(ON19&gt;=72,60,IF(ON19&gt;=66,40,IF(ON19&gt;=60,30,IF(ON19&gt;=48,20,IF(ON19&gt;=36,10,0))))))</f>
        <v>60</v>
      </c>
      <c r="PP19" s="126">
        <f t="shared" ref="PP19:PP82" si="236">IF(OO19&lt;36,0,IF(OO19&gt;=72,60,IF(OO19&gt;=66,40,IF(OO19&gt;=60,30,IF(OO19&gt;=48,20,IF(OO19&gt;=36,10,0))))))</f>
        <v>0</v>
      </c>
      <c r="PQ19" s="126">
        <f t="shared" ref="PQ19:PQ82" si="237">IF(OP19&lt;36,0,IF(OP19&gt;=72,60,IF(OP19&gt;=66,40,IF(OP19&gt;=60,30,IF(OP19&gt;=48,20,IF(OP19&gt;=36,10,0))))))</f>
        <v>10</v>
      </c>
      <c r="PR19" s="126">
        <f t="shared" ref="PR19:PR82" si="238">IF(OQ19&lt;36,0,IF(OQ19&gt;=72,60,IF(OQ19&gt;=66,40,IF(OQ19&gt;=60,30,IF(OQ19&gt;=48,20,IF(OQ19&gt;=36,10,0))))))</f>
        <v>0</v>
      </c>
      <c r="PS19" s="126">
        <f t="shared" ref="PS19:PS82" si="239">IF(OR19&lt;36,0,IF(OR19&gt;=72,60,IF(OR19&gt;=66,40,IF(OR19&gt;=60,30,IF(OR19&gt;=48,20,IF(OR19&gt;=36,10,0))))))</f>
        <v>0</v>
      </c>
      <c r="PT19" s="126">
        <f t="shared" ref="PT19:PT82" si="240">IF(OS19&lt;36,0,IF(OS19&gt;=72,60,IF(OS19&gt;=66,40,IF(OS19&gt;=60,30,IF(OS19&gt;=48,20,IF(OS19&gt;=36,10,0))))))</f>
        <v>0</v>
      </c>
      <c r="PU19" s="126">
        <f t="shared" ref="PU19:PU82" si="241">IF(OT19&lt;36,0,IF(OT19&gt;=72,60,IF(OT19&gt;=66,40,IF(OT19&gt;=60,30,IF(OT19&gt;=48,20,IF(OT19&gt;=36,10,0))))))</f>
        <v>0</v>
      </c>
      <c r="PV19" s="126">
        <f t="shared" ref="PV19:PV82" si="242">IF(OU19&lt;36,0,IF(OU19&gt;=72,60,IF(OU19&gt;=66,40,IF(OU19&gt;=60,30,IF(OU19&gt;=48,20,IF(OU19&gt;=36,10,0))))))</f>
        <v>0</v>
      </c>
      <c r="PW19" s="126">
        <f t="shared" ref="PW19:PW82" si="243">IF(OV19&lt;36,0,IF(OV19&gt;=72,60,IF(OV19&gt;=66,40,IF(OV19&gt;=60,30,IF(OV19&gt;=48,20,IF(OV19&gt;=36,10,0))))))</f>
        <v>0</v>
      </c>
      <c r="PX19" s="126">
        <f t="shared" ref="PX19:PX82" si="244">IF(OW19&lt;36,0,IF(OW19&gt;=72,60,IF(OW19&gt;=66,40,IF(OW19&gt;=60,30,IF(OW19&gt;=48,20,IF(OW19&gt;=36,10,0))))))</f>
        <v>0</v>
      </c>
      <c r="PY19" s="126">
        <f t="shared" ref="PY19:PY82" si="245">IF(OX19&lt;36,0,IF(OX19&gt;=72,60,IF(OX19&gt;=66,40,IF(OX19&gt;=60,30,IF(OX19&gt;=48,20,IF(OX19&gt;=36,10,0))))))</f>
        <v>0</v>
      </c>
      <c r="PZ19" s="126">
        <f t="shared" ref="PZ19:PZ82" si="246">IF(OY19&lt;36,0,IF(OY19&gt;=72,60,IF(OY19&gt;=66,40,IF(OY19&gt;=60,30,IF(OY19&gt;=48,20,IF(OY19&gt;=36,10,0))))))</f>
        <v>0</v>
      </c>
      <c r="QA19" s="126">
        <f t="shared" ref="QA19:QA82" si="247">IF(OZ19&lt;36,0,IF(OZ19&gt;=72,60,IF(OZ19&gt;=66,40,IF(OZ19&gt;=60,30,IF(OZ19&gt;=48,20,IF(OZ19&gt;=36,10,0))))))</f>
        <v>0</v>
      </c>
      <c r="QB19" s="126">
        <f t="shared" ref="QB19:QB82" si="248">IF(PA19&lt;36,0,IF(PA19&gt;=72,60,IF(PA19&gt;=66,40,IF(PA19&gt;=60,30,IF(PA19&gt;=48,20,IF(PA19&gt;=36,10,0))))))</f>
        <v>0</v>
      </c>
      <c r="QC19" s="126">
        <f t="shared" ref="QC19:QC82" si="249">IF(PB19&lt;36,0,IF(PB19&gt;=72,60,IF(PB19&gt;=66,40,IF(PB19&gt;=60,30,IF(PB19&gt;=48,20,IF(PB19&gt;=36,10,0))))))</f>
        <v>0</v>
      </c>
      <c r="QD19" s="126">
        <f t="shared" ref="QD19:QD82" si="250">IF(PC19&lt;36,0,IF(PC19&gt;=72,60,IF(PC19&gt;=66,40,IF(PC19&gt;=60,30,IF(PC19&gt;=48,20,IF(PC19&gt;=36,10,0))))))</f>
        <v>0</v>
      </c>
      <c r="QE19" s="126">
        <f t="shared" ref="QE19:QE82" si="251">IF(PD19&lt;36,0,IF(PD19&gt;=72,60,IF(PD19&gt;=66,40,IF(PD19&gt;=60,30,IF(PD19&gt;=48,20,IF(PD19&gt;=36,10,0))))))</f>
        <v>0</v>
      </c>
      <c r="QF19" s="126">
        <f t="shared" ref="QF19:QF82" si="252">IF(PE19&lt;36,0,IF(PE19&gt;=72,60,IF(PE19&gt;=66,40,IF(PE19&gt;=60,30,IF(PE19&gt;=48,20,IF(PE19&gt;=36,10,0))))))</f>
        <v>0</v>
      </c>
      <c r="QG19" s="126">
        <f t="shared" ref="QG19:QG82" si="253">IF(PF19&lt;36,0,IF(PF19&gt;=72,60,IF(PF19&gt;=66,40,IF(PF19&gt;=60,30,IF(PF19&gt;=48,20,IF(PF19&gt;=36,10,0))))))</f>
        <v>0</v>
      </c>
      <c r="QH19" s="126">
        <f t="shared" ref="QH19:QH82" si="254">IF(PG19&lt;36,0,IF(PG19&gt;=72,60,IF(PG19&gt;=66,40,IF(PG19&gt;=60,30,IF(PG19&gt;=48,20,IF(PG19&gt;=36,10,0))))))</f>
        <v>0</v>
      </c>
      <c r="QI19" s="54">
        <v>11</v>
      </c>
      <c r="QJ19" s="34" t="str">
        <f t="shared" si="204"/>
        <v/>
      </c>
      <c r="QK19" s="34" t="str">
        <f t="shared" si="189"/>
        <v/>
      </c>
      <c r="QL19" s="34" t="str">
        <f t="shared" si="189"/>
        <v/>
      </c>
      <c r="QM19" s="34" t="str">
        <f t="shared" si="189"/>
        <v/>
      </c>
      <c r="QN19" s="34" t="str">
        <f t="shared" si="189"/>
        <v/>
      </c>
      <c r="QO19" s="34" t="str">
        <f t="shared" si="189"/>
        <v/>
      </c>
      <c r="QP19" s="34">
        <f t="shared" ref="QP19:QP82" si="255">IF(MJ19="","",(PO19+MJ19))</f>
        <v>97.037872893859088</v>
      </c>
      <c r="QQ19" s="34" t="str">
        <f t="shared" ref="QQ19:QQ82" si="256">IF(MK19="","",(PP19+MK19))</f>
        <v/>
      </c>
      <c r="QR19" s="34" t="str">
        <f t="shared" ref="QR19:QR82" si="257">IF(ML19="","",(PQ19+ML19))</f>
        <v/>
      </c>
      <c r="QS19" s="34" t="str">
        <f t="shared" ref="QS19:QS82" si="258">IF(MM19="","",(PR19+MM19))</f>
        <v/>
      </c>
      <c r="QT19" s="34" t="str">
        <f t="shared" ref="QT19:QT82" si="259">IF(MN19="","",(PS19+MN19))</f>
        <v/>
      </c>
      <c r="QU19" s="34" t="str">
        <f t="shared" ref="QU19:QU82" si="260">IF(MO19="","",(PT19+MO19))</f>
        <v/>
      </c>
      <c r="QV19" s="34" t="str">
        <f t="shared" ref="QV19:QV82" si="261">IF(MP19="","",(PU19+MP19))</f>
        <v/>
      </c>
      <c r="QW19" s="34" t="str">
        <f t="shared" ref="QW19:QW82" si="262">IF(MQ19="","",(PV19+MQ19))</f>
        <v/>
      </c>
      <c r="QX19" s="34" t="str">
        <f t="shared" ref="QX19:QX82" si="263">IF(MR19="","",(PW19+MR19))</f>
        <v/>
      </c>
      <c r="QY19" s="34" t="str">
        <f t="shared" ref="QY19:QY82" si="264">IF(MS19="","",(PX19+MS19))</f>
        <v/>
      </c>
      <c r="QZ19" s="34" t="str">
        <f t="shared" ref="QZ19:QZ82" si="265">IF(MT19="","",(PY19+MT19))</f>
        <v/>
      </c>
      <c r="RA19" s="34" t="str">
        <f t="shared" ref="RA19:RA82" si="266">IF(MU19="","",(PZ19+MU19))</f>
        <v/>
      </c>
      <c r="RB19" s="34" t="str">
        <f t="shared" ref="RB19:RB82" si="267">IF(MV19="","",(QA19+MV19))</f>
        <v/>
      </c>
      <c r="RC19" s="34" t="str">
        <f t="shared" ref="RC19:RC82" si="268">IF(MW19="","",(QB19+MW19))</f>
        <v/>
      </c>
      <c r="RD19" s="34" t="str">
        <f t="shared" ref="RD19:RD82" si="269">IF(MX19="","",(QC19+MX19))</f>
        <v/>
      </c>
      <c r="RE19" s="34" t="str">
        <f t="shared" ref="RE19:RE82" si="270">IF(MY19="","",(QD19+MY19))</f>
        <v/>
      </c>
      <c r="RF19" s="34" t="str">
        <f t="shared" ref="RF19:RF82" si="271">IF(MZ19="","",(QE19+MZ19))</f>
        <v/>
      </c>
      <c r="RG19" s="34" t="str">
        <f t="shared" ref="RG19:RG82" si="272">IF(NA19="","",(QF19+NA19))</f>
        <v/>
      </c>
      <c r="RH19" s="34" t="str">
        <f t="shared" ref="RH19:RH82" si="273">IF(NB19="","",(QG19+NB19))</f>
        <v/>
      </c>
      <c r="RI19" s="34" t="str">
        <f t="shared" ref="RI19:RI82" si="274">IF(NC19="","",(QH19+NC19))</f>
        <v/>
      </c>
      <c r="RJ19" s="132">
        <f t="shared" si="205"/>
        <v>97.037872893859088</v>
      </c>
      <c r="RK19" s="35" t="str">
        <f t="shared" si="190"/>
        <v>7. GALILEO INTRUMENTS SAS NIT 900393949-4</v>
      </c>
      <c r="RL19" s="35" t="str">
        <f t="shared" si="191"/>
        <v/>
      </c>
      <c r="RM19" s="35" t="str">
        <f t="shared" si="192"/>
        <v/>
      </c>
      <c r="RN19" s="35" t="str">
        <f t="shared" si="234"/>
        <v/>
      </c>
      <c r="RO19" s="133" t="str">
        <f t="shared" si="207"/>
        <v>7. GALILEO INTRUMENTS SAS NIT 900393949-4</v>
      </c>
      <c r="RP19" s="133" t="str">
        <f>IF($RJ19=QJ19,QJ$8,IF($RJ19=QK19,QK$8,IF($RJ19=QL19,QL$8,IF($RJ19=QM19,QM$8,IF($RJ19=QN19,QN$8,IF($RJ19=QO19,QO$8,IF($RJ19=QP19,QP$8,IF($RJ19=QQ19,QQ$8,IF($RJ19=QR19,QR$8,IF($RJ19=QS19,QS$8,IF($RJ19=QT19,QT$8,IF($RJ19=QU19,QU$8,IF($RJ19=QV19,QV$8,IF($RJ19=QW19,QW$8,IF($RJ19=QX19,QX$8,IF($RJ19=QY19,QY$8,IF($RJ19=QZ19,QZ$8,IF($RJ19=RA19,RA$8,IF($RJ19=RB19,RB$8,IF($RJ19=RC19,RC$8,IF($RJ19=RD19,RD$8,IF($RJ19=RE19,RE$8,IF($RJ19=RF19,RF$8,IF($RJ19=RG19,RG$8,IF($RJ19=RH19,RH$8,IF($RJ19=RI19,RI$8,IF($RJ19=#REF!,#REF!,IF($RJ19=#REF!,#REF!,""))))))))))))))))))))))))))))</f>
        <v>7. GALILEO INTRUMENTS SAS NIT 900393949-4</v>
      </c>
      <c r="RQ19" s="36">
        <f t="shared" si="194"/>
        <v>184450000</v>
      </c>
      <c r="RR19" s="36" t="str">
        <f t="shared" si="195"/>
        <v/>
      </c>
      <c r="RS19" s="36" t="str">
        <f t="shared" si="196"/>
        <v/>
      </c>
      <c r="RT19" s="36" t="e">
        <f>IF($RP19=$AD$8,$AD19,IF($RP19=$AE$8,$AE19,IF($RP19=$AF$8,$AF19,IF($RP19=$AG$8,$AG19,IF($RP19=$AH$8,$AH19,IF($RP19=#REF!,#REF!,IF($RP19=#REF!,#REF!,"")))))))</f>
        <v>#REF!</v>
      </c>
      <c r="RU19" s="129">
        <f t="shared" si="197"/>
        <v>184450000</v>
      </c>
      <c r="RV19" s="36" t="e">
        <f t="shared" si="206"/>
        <v>#REF!</v>
      </c>
      <c r="RW19" s="54">
        <v>11</v>
      </c>
      <c r="RX19" s="129">
        <f t="shared" si="198"/>
        <v>30682769.600000024</v>
      </c>
      <c r="RY19" s="129" t="str">
        <f t="shared" si="199"/>
        <v>ADJUDICADO</v>
      </c>
    </row>
    <row r="20" spans="1:493" ht="24">
      <c r="A20" s="49"/>
      <c r="B20" s="67" t="s">
        <v>88</v>
      </c>
      <c r="C20" s="67" t="s">
        <v>103</v>
      </c>
      <c r="D20" s="67" t="s">
        <v>95</v>
      </c>
      <c r="E20" s="69" t="s">
        <v>105</v>
      </c>
      <c r="F20" s="75">
        <v>1</v>
      </c>
      <c r="G20" s="24">
        <v>69374083.310000002</v>
      </c>
      <c r="H20" s="54">
        <v>12</v>
      </c>
      <c r="I20" s="104" t="s">
        <v>37</v>
      </c>
      <c r="J20" s="104" t="s">
        <v>37</v>
      </c>
      <c r="K20" s="104" t="s">
        <v>37</v>
      </c>
      <c r="L20" s="104" t="s">
        <v>37</v>
      </c>
      <c r="M20" s="104" t="s">
        <v>37</v>
      </c>
      <c r="N20" s="104" t="s">
        <v>37</v>
      </c>
      <c r="O20" s="104" t="s">
        <v>37</v>
      </c>
      <c r="P20" s="104" t="s">
        <v>37</v>
      </c>
      <c r="Q20" s="106">
        <v>62772500</v>
      </c>
      <c r="R20" s="104" t="s">
        <v>37</v>
      </c>
      <c r="S20" s="104" t="s">
        <v>37</v>
      </c>
      <c r="T20" s="104" t="s">
        <v>37</v>
      </c>
      <c r="U20" s="104" t="s">
        <v>37</v>
      </c>
      <c r="V20" s="104" t="s">
        <v>37</v>
      </c>
      <c r="W20" s="104" t="s">
        <v>37</v>
      </c>
      <c r="X20" s="104" t="s">
        <v>37</v>
      </c>
      <c r="Y20" s="104" t="s">
        <v>37</v>
      </c>
      <c r="Z20" s="104" t="s">
        <v>37</v>
      </c>
      <c r="AA20" s="104" t="s">
        <v>37</v>
      </c>
      <c r="AB20" s="104" t="s">
        <v>37</v>
      </c>
      <c r="AC20" s="104" t="s">
        <v>37</v>
      </c>
      <c r="AD20" s="104" t="s">
        <v>37</v>
      </c>
      <c r="AE20" s="108">
        <v>67770500</v>
      </c>
      <c r="AF20" s="104" t="s">
        <v>37</v>
      </c>
      <c r="AG20" s="104" t="s">
        <v>37</v>
      </c>
      <c r="AH20" s="104" t="s">
        <v>37</v>
      </c>
      <c r="AI20" s="57">
        <v>12</v>
      </c>
      <c r="AJ20" s="25" t="str">
        <f t="shared" si="0"/>
        <v>NC</v>
      </c>
      <c r="AK20" s="25" t="str">
        <f t="shared" si="1"/>
        <v>NC</v>
      </c>
      <c r="AL20" s="25" t="str">
        <f t="shared" si="2"/>
        <v>NC</v>
      </c>
      <c r="AM20" s="25" t="str">
        <f t="shared" si="3"/>
        <v>NC</v>
      </c>
      <c r="AN20" s="25" t="str">
        <f t="shared" si="4"/>
        <v>NC</v>
      </c>
      <c r="AO20" s="25" t="str">
        <f t="shared" si="5"/>
        <v>NC</v>
      </c>
      <c r="AP20" s="25" t="str">
        <f t="shared" si="6"/>
        <v>NC</v>
      </c>
      <c r="AQ20" s="25" t="str">
        <f t="shared" si="7"/>
        <v>NC</v>
      </c>
      <c r="AR20" s="25">
        <f t="shared" si="8"/>
        <v>62772500</v>
      </c>
      <c r="AS20" s="25" t="str">
        <f t="shared" si="9"/>
        <v>NC</v>
      </c>
      <c r="AT20" s="25" t="str">
        <f t="shared" si="10"/>
        <v>NC</v>
      </c>
      <c r="AU20" s="25" t="str">
        <f t="shared" si="11"/>
        <v>NC</v>
      </c>
      <c r="AV20" s="25" t="str">
        <f t="shared" si="12"/>
        <v>NC</v>
      </c>
      <c r="AW20" s="25" t="str">
        <f t="shared" si="13"/>
        <v>NC</v>
      </c>
      <c r="AX20" s="25" t="str">
        <f t="shared" si="14"/>
        <v>NC</v>
      </c>
      <c r="AY20" s="25" t="str">
        <f t="shared" si="15"/>
        <v>NC</v>
      </c>
      <c r="AZ20" s="25" t="str">
        <f t="shared" si="16"/>
        <v>NC</v>
      </c>
      <c r="BA20" s="25" t="str">
        <f t="shared" si="17"/>
        <v>NC</v>
      </c>
      <c r="BB20" s="25" t="str">
        <f t="shared" si="18"/>
        <v>NC</v>
      </c>
      <c r="BC20" s="25" t="str">
        <f t="shared" si="19"/>
        <v>NC</v>
      </c>
      <c r="BD20" s="25" t="str">
        <f t="shared" si="20"/>
        <v>NC</v>
      </c>
      <c r="BE20" s="25" t="str">
        <f t="shared" si="21"/>
        <v>NC</v>
      </c>
      <c r="BF20" s="25">
        <f t="shared" si="22"/>
        <v>67770500</v>
      </c>
      <c r="BG20" s="25" t="str">
        <f t="shared" si="23"/>
        <v>NC</v>
      </c>
      <c r="BH20" s="25" t="str">
        <f t="shared" si="24"/>
        <v>NC</v>
      </c>
      <c r="BI20" s="25" t="str">
        <f t="shared" si="25"/>
        <v>NC</v>
      </c>
      <c r="BJ20" s="54">
        <v>12</v>
      </c>
      <c r="BK20" s="122" t="s">
        <v>38</v>
      </c>
      <c r="BL20" s="122" t="s">
        <v>38</v>
      </c>
      <c r="BM20" s="122" t="s">
        <v>38</v>
      </c>
      <c r="BN20" s="122" t="s">
        <v>38</v>
      </c>
      <c r="BO20" s="122" t="s">
        <v>38</v>
      </c>
      <c r="BP20" s="122" t="s">
        <v>38</v>
      </c>
      <c r="BQ20" s="122" t="s">
        <v>38</v>
      </c>
      <c r="BR20" s="122" t="s">
        <v>38</v>
      </c>
      <c r="BS20" s="124" t="s">
        <v>38</v>
      </c>
      <c r="BT20" s="122" t="s">
        <v>38</v>
      </c>
      <c r="BU20" s="122" t="s">
        <v>38</v>
      </c>
      <c r="BV20" s="122" t="s">
        <v>38</v>
      </c>
      <c r="BW20" s="122" t="s">
        <v>38</v>
      </c>
      <c r="BX20" s="122" t="s">
        <v>38</v>
      </c>
      <c r="BY20" s="122" t="s">
        <v>38</v>
      </c>
      <c r="BZ20" s="122" t="s">
        <v>38</v>
      </c>
      <c r="CA20" s="122" t="s">
        <v>38</v>
      </c>
      <c r="CB20" s="122" t="s">
        <v>38</v>
      </c>
      <c r="CC20" s="122" t="s">
        <v>38</v>
      </c>
      <c r="CD20" s="122" t="s">
        <v>38</v>
      </c>
      <c r="CE20" s="122" t="s">
        <v>38</v>
      </c>
      <c r="CF20" s="122" t="s">
        <v>38</v>
      </c>
      <c r="CG20" s="124" t="s">
        <v>38</v>
      </c>
      <c r="CH20" s="122" t="s">
        <v>38</v>
      </c>
      <c r="CI20" s="122" t="s">
        <v>38</v>
      </c>
      <c r="CJ20" s="122" t="s">
        <v>38</v>
      </c>
      <c r="CK20" s="54">
        <v>12</v>
      </c>
      <c r="CL20" s="122" t="s">
        <v>39</v>
      </c>
      <c r="CM20" s="122" t="s">
        <v>38</v>
      </c>
      <c r="CN20" s="122" t="s">
        <v>39</v>
      </c>
      <c r="CO20" s="122" t="s">
        <v>39</v>
      </c>
      <c r="CP20" s="122" t="s">
        <v>39</v>
      </c>
      <c r="CQ20" s="122" t="s">
        <v>39</v>
      </c>
      <c r="CR20" s="122" t="s">
        <v>39</v>
      </c>
      <c r="CS20" s="122" t="s">
        <v>39</v>
      </c>
      <c r="CT20" s="124" t="s">
        <v>39</v>
      </c>
      <c r="CU20" s="122" t="s">
        <v>39</v>
      </c>
      <c r="CV20" s="122" t="s">
        <v>39</v>
      </c>
      <c r="CW20" s="122" t="s">
        <v>39</v>
      </c>
      <c r="CX20" s="122" t="s">
        <v>39</v>
      </c>
      <c r="CY20" s="122" t="s">
        <v>39</v>
      </c>
      <c r="CZ20" s="122" t="s">
        <v>39</v>
      </c>
      <c r="DA20" s="122" t="s">
        <v>39</v>
      </c>
      <c r="DB20" s="122" t="s">
        <v>39</v>
      </c>
      <c r="DC20" s="122" t="s">
        <v>39</v>
      </c>
      <c r="DD20" s="122" t="s">
        <v>39</v>
      </c>
      <c r="DE20" s="122" t="s">
        <v>39</v>
      </c>
      <c r="DF20" s="122" t="s">
        <v>39</v>
      </c>
      <c r="DG20" s="122" t="s">
        <v>39</v>
      </c>
      <c r="DH20" s="123" t="s">
        <v>38</v>
      </c>
      <c r="DI20" s="122" t="s">
        <v>38</v>
      </c>
      <c r="DJ20" s="122" t="s">
        <v>38</v>
      </c>
      <c r="DK20" s="122" t="s">
        <v>39</v>
      </c>
      <c r="DL20" s="54">
        <v>12</v>
      </c>
      <c r="DM20" s="122" t="s">
        <v>39</v>
      </c>
      <c r="DN20" s="122" t="s">
        <v>38</v>
      </c>
      <c r="DO20" s="122" t="s">
        <v>39</v>
      </c>
      <c r="DP20" s="122" t="s">
        <v>39</v>
      </c>
      <c r="DQ20" s="122" t="s">
        <v>39</v>
      </c>
      <c r="DR20" s="122" t="s">
        <v>39</v>
      </c>
      <c r="DS20" s="122" t="s">
        <v>39</v>
      </c>
      <c r="DT20" s="122" t="s">
        <v>39</v>
      </c>
      <c r="DU20" s="118" t="s">
        <v>39</v>
      </c>
      <c r="DV20" s="122" t="s">
        <v>39</v>
      </c>
      <c r="DW20" s="122" t="s">
        <v>39</v>
      </c>
      <c r="DX20" s="122" t="s">
        <v>39</v>
      </c>
      <c r="DY20" s="122" t="s">
        <v>39</v>
      </c>
      <c r="DZ20" s="122" t="s">
        <v>39</v>
      </c>
      <c r="EA20" s="122" t="s">
        <v>39</v>
      </c>
      <c r="EB20" s="122" t="s">
        <v>39</v>
      </c>
      <c r="EC20" s="122" t="s">
        <v>39</v>
      </c>
      <c r="ED20" s="122" t="s">
        <v>39</v>
      </c>
      <c r="EE20" s="122" t="s">
        <v>39</v>
      </c>
      <c r="EF20" s="122" t="s">
        <v>39</v>
      </c>
      <c r="EG20" s="122" t="s">
        <v>39</v>
      </c>
      <c r="EH20" s="122" t="s">
        <v>39</v>
      </c>
      <c r="EI20" s="123" t="s">
        <v>38</v>
      </c>
      <c r="EJ20" s="122" t="s">
        <v>38</v>
      </c>
      <c r="EK20" s="122" t="s">
        <v>39</v>
      </c>
      <c r="EL20" s="122" t="s">
        <v>39</v>
      </c>
      <c r="EM20" s="54">
        <v>12</v>
      </c>
      <c r="EN20" s="26" t="str">
        <f t="shared" si="26"/>
        <v>NO CUMPLE</v>
      </c>
      <c r="EO20" s="26" t="str">
        <f t="shared" si="27"/>
        <v>NO CUMPLE</v>
      </c>
      <c r="EP20" s="26" t="str">
        <f t="shared" si="28"/>
        <v>NO CUMPLE</v>
      </c>
      <c r="EQ20" s="26" t="str">
        <f t="shared" si="29"/>
        <v>NO CUMPLE</v>
      </c>
      <c r="ER20" s="26" t="str">
        <f t="shared" si="30"/>
        <v>NO CUMPLE</v>
      </c>
      <c r="ES20" s="26" t="str">
        <f t="shared" si="31"/>
        <v>NO CUMPLE</v>
      </c>
      <c r="ET20" s="26" t="str">
        <f t="shared" si="32"/>
        <v>NO CUMPLE</v>
      </c>
      <c r="EU20" s="26" t="str">
        <f t="shared" si="33"/>
        <v>NO CUMPLE</v>
      </c>
      <c r="EV20" s="26" t="str">
        <f t="shared" si="34"/>
        <v>NO CUMPLE</v>
      </c>
      <c r="EW20" s="26" t="str">
        <f t="shared" si="35"/>
        <v>NO CUMPLE</v>
      </c>
      <c r="EX20" s="26" t="str">
        <f t="shared" si="36"/>
        <v>NO CUMPLE</v>
      </c>
      <c r="EY20" s="26" t="str">
        <f t="shared" si="37"/>
        <v>NO CUMPLE</v>
      </c>
      <c r="EZ20" s="26" t="str">
        <f t="shared" si="38"/>
        <v>NO CUMPLE</v>
      </c>
      <c r="FA20" s="26" t="str">
        <f t="shared" si="39"/>
        <v>NO CUMPLE</v>
      </c>
      <c r="FB20" s="26" t="str">
        <f t="shared" si="40"/>
        <v>NO CUMPLE</v>
      </c>
      <c r="FC20" s="26" t="str">
        <f t="shared" si="41"/>
        <v>NO CUMPLE</v>
      </c>
      <c r="FD20" s="26" t="str">
        <f t="shared" si="42"/>
        <v>NO CUMPLE</v>
      </c>
      <c r="FE20" s="26" t="str">
        <f t="shared" si="43"/>
        <v>NO CUMPLE</v>
      </c>
      <c r="FF20" s="26" t="str">
        <f t="shared" si="44"/>
        <v>NO CUMPLE</v>
      </c>
      <c r="FG20" s="26" t="str">
        <f t="shared" si="45"/>
        <v>NO CUMPLE</v>
      </c>
      <c r="FH20" s="26" t="str">
        <f t="shared" si="46"/>
        <v>NO CUMPLE</v>
      </c>
      <c r="FI20" s="26" t="str">
        <f t="shared" si="47"/>
        <v>NO CUMPLE</v>
      </c>
      <c r="FJ20" s="26" t="str">
        <f t="shared" si="48"/>
        <v>NO CUMPLE</v>
      </c>
      <c r="FK20" s="26" t="str">
        <f t="shared" si="49"/>
        <v>NO CUMPLE</v>
      </c>
      <c r="FL20" s="26" t="str">
        <f t="shared" si="50"/>
        <v>NO CUMPLE</v>
      </c>
      <c r="FM20" s="26" t="str">
        <f t="shared" si="51"/>
        <v>NO CUMPLE</v>
      </c>
      <c r="FN20" s="54">
        <v>12</v>
      </c>
      <c r="FO20" s="116" t="s">
        <v>37</v>
      </c>
      <c r="FP20" s="116" t="s">
        <v>37</v>
      </c>
      <c r="FQ20" s="116" t="s">
        <v>37</v>
      </c>
      <c r="FR20" s="116" t="s">
        <v>37</v>
      </c>
      <c r="FS20" s="116" t="s">
        <v>37</v>
      </c>
      <c r="FT20" s="116" t="s">
        <v>37</v>
      </c>
      <c r="FU20" s="116" t="s">
        <v>37</v>
      </c>
      <c r="FV20" s="116" t="s">
        <v>37</v>
      </c>
      <c r="FW20" s="124" t="s">
        <v>38</v>
      </c>
      <c r="FX20" s="116" t="s">
        <v>37</v>
      </c>
      <c r="FY20" s="116" t="s">
        <v>37</v>
      </c>
      <c r="FZ20" s="116" t="s">
        <v>37</v>
      </c>
      <c r="GA20" s="116" t="s">
        <v>37</v>
      </c>
      <c r="GB20" s="116" t="s">
        <v>37</v>
      </c>
      <c r="GC20" s="116" t="s">
        <v>37</v>
      </c>
      <c r="GD20" s="116" t="s">
        <v>37</v>
      </c>
      <c r="GE20" s="116" t="s">
        <v>37</v>
      </c>
      <c r="GF20" s="116" t="s">
        <v>37</v>
      </c>
      <c r="GG20" s="116" t="s">
        <v>37</v>
      </c>
      <c r="GH20" s="116" t="s">
        <v>37</v>
      </c>
      <c r="GI20" s="116" t="s">
        <v>37</v>
      </c>
      <c r="GJ20" s="116" t="s">
        <v>37</v>
      </c>
      <c r="GK20" s="123" t="s">
        <v>38</v>
      </c>
      <c r="GL20" s="116" t="s">
        <v>37</v>
      </c>
      <c r="GM20" s="116" t="s">
        <v>37</v>
      </c>
      <c r="GN20" s="116" t="s">
        <v>37</v>
      </c>
      <c r="GO20" s="54">
        <v>12</v>
      </c>
      <c r="GP20" s="116" t="s">
        <v>37</v>
      </c>
      <c r="GQ20" s="116" t="s">
        <v>37</v>
      </c>
      <c r="GR20" s="116" t="s">
        <v>37</v>
      </c>
      <c r="GS20" s="116" t="s">
        <v>37</v>
      </c>
      <c r="GT20" s="116" t="s">
        <v>37</v>
      </c>
      <c r="GU20" s="116" t="s">
        <v>37</v>
      </c>
      <c r="GV20" s="116" t="s">
        <v>37</v>
      </c>
      <c r="GW20" s="116" t="s">
        <v>37</v>
      </c>
      <c r="GX20" s="124" t="s">
        <v>39</v>
      </c>
      <c r="GY20" s="116" t="s">
        <v>37</v>
      </c>
      <c r="GZ20" s="116" t="s">
        <v>37</v>
      </c>
      <c r="HA20" s="116" t="s">
        <v>37</v>
      </c>
      <c r="HB20" s="116" t="s">
        <v>37</v>
      </c>
      <c r="HC20" s="116" t="s">
        <v>37</v>
      </c>
      <c r="HD20" s="116" t="s">
        <v>37</v>
      </c>
      <c r="HE20" s="116" t="s">
        <v>37</v>
      </c>
      <c r="HF20" s="116" t="s">
        <v>37</v>
      </c>
      <c r="HG20" s="116" t="s">
        <v>37</v>
      </c>
      <c r="HH20" s="116" t="s">
        <v>37</v>
      </c>
      <c r="HI20" s="116" t="s">
        <v>37</v>
      </c>
      <c r="HJ20" s="116" t="s">
        <v>37</v>
      </c>
      <c r="HK20" s="116" t="s">
        <v>37</v>
      </c>
      <c r="HL20" s="123" t="s">
        <v>39</v>
      </c>
      <c r="HM20" s="116" t="s">
        <v>37</v>
      </c>
      <c r="HN20" s="116" t="s">
        <v>37</v>
      </c>
      <c r="HO20" s="116" t="s">
        <v>37</v>
      </c>
      <c r="HP20" s="54">
        <v>12</v>
      </c>
      <c r="HQ20" s="25" t="str">
        <f t="shared" si="52"/>
        <v/>
      </c>
      <c r="HR20" s="25" t="str">
        <f t="shared" si="53"/>
        <v/>
      </c>
      <c r="HS20" s="25" t="str">
        <f t="shared" si="54"/>
        <v/>
      </c>
      <c r="HT20" s="25" t="str">
        <f t="shared" si="55"/>
        <v/>
      </c>
      <c r="HU20" s="25" t="str">
        <f t="shared" si="56"/>
        <v/>
      </c>
      <c r="HV20" s="25" t="str">
        <f t="shared" si="57"/>
        <v/>
      </c>
      <c r="HW20" s="25" t="str">
        <f t="shared" si="58"/>
        <v/>
      </c>
      <c r="HX20" s="25" t="str">
        <f t="shared" si="59"/>
        <v/>
      </c>
      <c r="HY20" s="25" t="str">
        <f t="shared" si="60"/>
        <v/>
      </c>
      <c r="HZ20" s="25" t="str">
        <f t="shared" si="61"/>
        <v/>
      </c>
      <c r="IA20" s="25" t="str">
        <f t="shared" si="62"/>
        <v/>
      </c>
      <c r="IB20" s="25" t="str">
        <f t="shared" si="63"/>
        <v/>
      </c>
      <c r="IC20" s="25" t="str">
        <f t="shared" si="64"/>
        <v/>
      </c>
      <c r="ID20" s="25" t="str">
        <f t="shared" si="65"/>
        <v/>
      </c>
      <c r="IE20" s="25" t="str">
        <f t="shared" si="66"/>
        <v/>
      </c>
      <c r="IF20" s="25" t="str">
        <f t="shared" si="67"/>
        <v/>
      </c>
      <c r="IG20" s="25" t="str">
        <f t="shared" si="68"/>
        <v/>
      </c>
      <c r="IH20" s="25" t="str">
        <f t="shared" si="69"/>
        <v/>
      </c>
      <c r="II20" s="25" t="str">
        <f t="shared" si="70"/>
        <v/>
      </c>
      <c r="IJ20" s="25" t="str">
        <f t="shared" si="71"/>
        <v/>
      </c>
      <c r="IK20" s="25" t="str">
        <f t="shared" si="72"/>
        <v/>
      </c>
      <c r="IL20" s="25" t="str">
        <f t="shared" si="73"/>
        <v/>
      </c>
      <c r="IM20" s="25" t="str">
        <f t="shared" si="74"/>
        <v/>
      </c>
      <c r="IN20" s="25" t="str">
        <f t="shared" si="75"/>
        <v/>
      </c>
      <c r="IO20" s="25" t="str">
        <f t="shared" si="76"/>
        <v/>
      </c>
      <c r="IP20" s="25" t="str">
        <f t="shared" si="77"/>
        <v/>
      </c>
      <c r="IQ20" s="25">
        <v>69374083.310000002</v>
      </c>
      <c r="IR20" s="25">
        <v>69374083.310000002</v>
      </c>
      <c r="IS20" s="27">
        <f t="shared" si="78"/>
        <v>0</v>
      </c>
      <c r="IT20" s="27" t="str">
        <f t="shared" si="200"/>
        <v/>
      </c>
      <c r="IU20" s="27">
        <f t="array" ref="IU20">IF(IT20=0,"",PRODUCT(IF(ISNUMBER(HQ20:IP20),HQ20:IP20,1)))</f>
        <v>1</v>
      </c>
      <c r="IV20" s="27" t="str">
        <f t="shared" si="201"/>
        <v/>
      </c>
      <c r="IW20" s="28" t="str">
        <f t="shared" si="208"/>
        <v/>
      </c>
      <c r="IX20" s="29" t="str">
        <f t="shared" si="202"/>
        <v/>
      </c>
      <c r="IY20" s="54">
        <v>12</v>
      </c>
      <c r="IZ20" s="30" t="str">
        <f t="shared" si="79"/>
        <v/>
      </c>
      <c r="JA20" s="30" t="str">
        <f t="shared" si="80"/>
        <v/>
      </c>
      <c r="JB20" s="30" t="str">
        <f t="shared" si="81"/>
        <v/>
      </c>
      <c r="JC20" s="30" t="str">
        <f t="shared" si="82"/>
        <v/>
      </c>
      <c r="JD20" s="30" t="str">
        <f t="shared" si="83"/>
        <v/>
      </c>
      <c r="JE20" s="30" t="str">
        <f t="shared" si="84"/>
        <v/>
      </c>
      <c r="JF20" s="30" t="str">
        <f t="shared" si="85"/>
        <v/>
      </c>
      <c r="JG20" s="30" t="str">
        <f t="shared" si="86"/>
        <v/>
      </c>
      <c r="JH20" s="30" t="str">
        <f t="shared" si="87"/>
        <v/>
      </c>
      <c r="JI20" s="30" t="str">
        <f t="shared" si="88"/>
        <v/>
      </c>
      <c r="JJ20" s="30" t="str">
        <f t="shared" si="89"/>
        <v/>
      </c>
      <c r="JK20" s="30" t="str">
        <f t="shared" si="90"/>
        <v/>
      </c>
      <c r="JL20" s="30" t="str">
        <f t="shared" si="91"/>
        <v/>
      </c>
      <c r="JM20" s="30" t="str">
        <f t="shared" si="92"/>
        <v/>
      </c>
      <c r="JN20" s="30" t="str">
        <f t="shared" si="93"/>
        <v/>
      </c>
      <c r="JO20" s="30" t="str">
        <f t="shared" si="94"/>
        <v/>
      </c>
      <c r="JP20" s="30" t="str">
        <f t="shared" si="95"/>
        <v/>
      </c>
      <c r="JQ20" s="30" t="str">
        <f t="shared" si="96"/>
        <v/>
      </c>
      <c r="JR20" s="30" t="str">
        <f t="shared" si="97"/>
        <v/>
      </c>
      <c r="JS20" s="30" t="str">
        <f t="shared" si="98"/>
        <v/>
      </c>
      <c r="JT20" s="30" t="str">
        <f t="shared" si="99"/>
        <v/>
      </c>
      <c r="JU20" s="30" t="str">
        <f t="shared" si="100"/>
        <v/>
      </c>
      <c r="JV20" s="30" t="str">
        <f t="shared" si="101"/>
        <v/>
      </c>
      <c r="JW20" s="30" t="str">
        <f t="shared" si="102"/>
        <v/>
      </c>
      <c r="JX20" s="30" t="str">
        <f t="shared" si="103"/>
        <v/>
      </c>
      <c r="JY20" s="30" t="str">
        <f t="shared" si="104"/>
        <v/>
      </c>
      <c r="JZ20" s="54">
        <v>12</v>
      </c>
      <c r="KA20" s="31" t="str">
        <f t="shared" si="105"/>
        <v/>
      </c>
      <c r="KB20" s="31" t="str">
        <f t="shared" si="106"/>
        <v/>
      </c>
      <c r="KC20" s="31" t="str">
        <f t="shared" si="107"/>
        <v/>
      </c>
      <c r="KD20" s="31" t="str">
        <f t="shared" si="108"/>
        <v/>
      </c>
      <c r="KE20" s="31" t="str">
        <f t="shared" si="109"/>
        <v/>
      </c>
      <c r="KF20" s="31" t="str">
        <f t="shared" si="110"/>
        <v/>
      </c>
      <c r="KG20" s="31" t="str">
        <f t="shared" si="111"/>
        <v/>
      </c>
      <c r="KH20" s="31" t="str">
        <f t="shared" si="112"/>
        <v/>
      </c>
      <c r="KI20" s="31" t="str">
        <f t="shared" si="113"/>
        <v/>
      </c>
      <c r="KJ20" s="31" t="str">
        <f t="shared" si="114"/>
        <v/>
      </c>
      <c r="KK20" s="31" t="str">
        <f t="shared" si="115"/>
        <v/>
      </c>
      <c r="KL20" s="31" t="str">
        <f t="shared" si="116"/>
        <v/>
      </c>
      <c r="KM20" s="31" t="str">
        <f t="shared" si="117"/>
        <v/>
      </c>
      <c r="KN20" s="31" t="str">
        <f t="shared" si="118"/>
        <v/>
      </c>
      <c r="KO20" s="31" t="str">
        <f t="shared" si="119"/>
        <v/>
      </c>
      <c r="KP20" s="31" t="str">
        <f t="shared" si="120"/>
        <v/>
      </c>
      <c r="KQ20" s="31" t="str">
        <f t="shared" si="121"/>
        <v/>
      </c>
      <c r="KR20" s="31" t="str">
        <f t="shared" si="122"/>
        <v/>
      </c>
      <c r="KS20" s="31" t="str">
        <f t="shared" si="123"/>
        <v/>
      </c>
      <c r="KT20" s="31" t="str">
        <f t="shared" si="124"/>
        <v/>
      </c>
      <c r="KU20" s="31" t="str">
        <f t="shared" si="125"/>
        <v/>
      </c>
      <c r="KV20" s="31" t="str">
        <f t="shared" si="126"/>
        <v/>
      </c>
      <c r="KW20" s="31" t="str">
        <f t="shared" si="127"/>
        <v/>
      </c>
      <c r="KX20" s="31" t="str">
        <f t="shared" si="128"/>
        <v/>
      </c>
      <c r="KY20" s="31" t="str">
        <f t="shared" si="129"/>
        <v/>
      </c>
      <c r="KZ20" s="31" t="str">
        <f t="shared" si="130"/>
        <v/>
      </c>
      <c r="LA20" s="54">
        <v>12</v>
      </c>
      <c r="LB20" s="32" t="str">
        <f t="shared" si="131"/>
        <v/>
      </c>
      <c r="LC20" s="32" t="str">
        <f t="shared" si="132"/>
        <v/>
      </c>
      <c r="LD20" s="32" t="str">
        <f t="shared" si="133"/>
        <v/>
      </c>
      <c r="LE20" s="32" t="str">
        <f t="shared" si="134"/>
        <v/>
      </c>
      <c r="LF20" s="32" t="str">
        <f t="shared" si="135"/>
        <v/>
      </c>
      <c r="LG20" s="32" t="str">
        <f t="shared" si="136"/>
        <v/>
      </c>
      <c r="LH20" s="32" t="str">
        <f t="shared" si="137"/>
        <v/>
      </c>
      <c r="LI20" s="32" t="str">
        <f t="shared" si="138"/>
        <v/>
      </c>
      <c r="LJ20" s="32" t="str">
        <f t="shared" si="139"/>
        <v/>
      </c>
      <c r="LK20" s="32" t="str">
        <f t="shared" si="140"/>
        <v/>
      </c>
      <c r="LL20" s="32" t="str">
        <f t="shared" si="141"/>
        <v/>
      </c>
      <c r="LM20" s="32" t="str">
        <f t="shared" si="142"/>
        <v/>
      </c>
      <c r="LN20" s="32" t="str">
        <f t="shared" si="143"/>
        <v/>
      </c>
      <c r="LO20" s="32" t="str">
        <f t="shared" si="144"/>
        <v/>
      </c>
      <c r="LP20" s="32" t="str">
        <f t="shared" si="145"/>
        <v/>
      </c>
      <c r="LQ20" s="32" t="str">
        <f t="shared" si="146"/>
        <v/>
      </c>
      <c r="LR20" s="32" t="str">
        <f t="shared" si="147"/>
        <v/>
      </c>
      <c r="LS20" s="32" t="str">
        <f t="shared" si="148"/>
        <v/>
      </c>
      <c r="LT20" s="32" t="str">
        <f t="shared" si="149"/>
        <v/>
      </c>
      <c r="LU20" s="32" t="str">
        <f t="shared" si="150"/>
        <v/>
      </c>
      <c r="LV20" s="32" t="str">
        <f t="shared" si="151"/>
        <v/>
      </c>
      <c r="LW20" s="32" t="str">
        <f t="shared" si="152"/>
        <v/>
      </c>
      <c r="LX20" s="32" t="str">
        <f t="shared" si="153"/>
        <v/>
      </c>
      <c r="LY20" s="32" t="str">
        <f t="shared" si="154"/>
        <v/>
      </c>
      <c r="LZ20" s="32" t="str">
        <f t="shared" si="155"/>
        <v/>
      </c>
      <c r="MA20" s="32" t="str">
        <f t="shared" si="156"/>
        <v/>
      </c>
      <c r="MB20" s="50">
        <f t="shared" si="157"/>
        <v>0</v>
      </c>
      <c r="MC20" s="54">
        <v>12</v>
      </c>
      <c r="MD20" s="140" t="str">
        <f t="shared" si="158"/>
        <v/>
      </c>
      <c r="ME20" s="140" t="str">
        <f t="shared" si="159"/>
        <v/>
      </c>
      <c r="MF20" s="140" t="str">
        <f t="shared" si="160"/>
        <v/>
      </c>
      <c r="MG20" s="140" t="str">
        <f t="shared" si="161"/>
        <v/>
      </c>
      <c r="MH20" s="140" t="str">
        <f t="shared" si="162"/>
        <v/>
      </c>
      <c r="MI20" s="140" t="str">
        <f t="shared" si="163"/>
        <v/>
      </c>
      <c r="MJ20" s="140" t="str">
        <f t="shared" si="164"/>
        <v/>
      </c>
      <c r="MK20" s="140" t="str">
        <f t="shared" si="165"/>
        <v/>
      </c>
      <c r="ML20" s="140" t="str">
        <f t="shared" si="166"/>
        <v/>
      </c>
      <c r="MM20" s="140" t="str">
        <f t="shared" si="167"/>
        <v/>
      </c>
      <c r="MN20" s="140" t="str">
        <f t="shared" si="168"/>
        <v/>
      </c>
      <c r="MO20" s="140" t="str">
        <f t="shared" si="169"/>
        <v/>
      </c>
      <c r="MP20" s="140" t="str">
        <f t="shared" si="170"/>
        <v/>
      </c>
      <c r="MQ20" s="140" t="str">
        <f t="shared" si="171"/>
        <v/>
      </c>
      <c r="MR20" s="140" t="str">
        <f t="shared" si="172"/>
        <v/>
      </c>
      <c r="MS20" s="140" t="str">
        <f t="shared" si="173"/>
        <v/>
      </c>
      <c r="MT20" s="140" t="str">
        <f t="shared" si="174"/>
        <v/>
      </c>
      <c r="MU20" s="140" t="str">
        <f t="shared" si="175"/>
        <v/>
      </c>
      <c r="MV20" s="140" t="str">
        <f t="shared" si="176"/>
        <v/>
      </c>
      <c r="MW20" s="140" t="str">
        <f t="shared" si="177"/>
        <v/>
      </c>
      <c r="MX20" s="140" t="str">
        <f t="shared" si="178"/>
        <v/>
      </c>
      <c r="MY20" s="140" t="str">
        <f t="shared" si="179"/>
        <v/>
      </c>
      <c r="MZ20" s="140" t="str">
        <f t="shared" si="180"/>
        <v/>
      </c>
      <c r="NA20" s="140" t="str">
        <f t="shared" si="181"/>
        <v/>
      </c>
      <c r="NB20" s="140" t="str">
        <f t="shared" si="182"/>
        <v/>
      </c>
      <c r="NC20" s="140" t="str">
        <f t="shared" si="183"/>
        <v/>
      </c>
      <c r="ND20" s="54">
        <v>12</v>
      </c>
      <c r="NE20" s="33" t="str">
        <f t="shared" si="184"/>
        <v/>
      </c>
      <c r="NF20" s="33" t="str">
        <f t="shared" si="233"/>
        <v/>
      </c>
      <c r="NG20" s="33" t="str">
        <f t="shared" si="209"/>
        <v/>
      </c>
      <c r="NH20" s="33" t="str">
        <f t="shared" si="210"/>
        <v/>
      </c>
      <c r="NI20" s="33" t="str">
        <f t="shared" si="211"/>
        <v/>
      </c>
      <c r="NJ20" s="33" t="str">
        <f t="shared" si="212"/>
        <v/>
      </c>
      <c r="NK20" s="33" t="str">
        <f t="shared" si="213"/>
        <v/>
      </c>
      <c r="NL20" s="33" t="str">
        <f t="shared" si="214"/>
        <v/>
      </c>
      <c r="NM20" s="33" t="str">
        <f t="shared" si="215"/>
        <v/>
      </c>
      <c r="NN20" s="33" t="str">
        <f t="shared" si="216"/>
        <v/>
      </c>
      <c r="NO20" s="33" t="str">
        <f t="shared" si="217"/>
        <v/>
      </c>
      <c r="NP20" s="33" t="str">
        <f t="shared" si="218"/>
        <v/>
      </c>
      <c r="NQ20" s="33" t="str">
        <f t="shared" si="219"/>
        <v/>
      </c>
      <c r="NR20" s="33" t="str">
        <f t="shared" si="220"/>
        <v/>
      </c>
      <c r="NS20" s="33" t="str">
        <f t="shared" si="221"/>
        <v/>
      </c>
      <c r="NT20" s="33" t="str">
        <f t="shared" si="222"/>
        <v/>
      </c>
      <c r="NU20" s="33" t="str">
        <f t="shared" si="223"/>
        <v/>
      </c>
      <c r="NV20" s="33" t="str">
        <f t="shared" si="224"/>
        <v/>
      </c>
      <c r="NW20" s="33" t="str">
        <f t="shared" si="225"/>
        <v/>
      </c>
      <c r="NX20" s="33" t="str">
        <f t="shared" si="226"/>
        <v/>
      </c>
      <c r="NY20" s="33" t="str">
        <f t="shared" si="227"/>
        <v/>
      </c>
      <c r="NZ20" s="33" t="str">
        <f t="shared" si="228"/>
        <v/>
      </c>
      <c r="OA20" s="33" t="str">
        <f t="shared" si="229"/>
        <v/>
      </c>
      <c r="OB20" s="33" t="str">
        <f t="shared" si="230"/>
        <v/>
      </c>
      <c r="OC20" s="33" t="str">
        <f t="shared" si="231"/>
        <v/>
      </c>
      <c r="OD20" s="33" t="str">
        <f t="shared" si="232"/>
        <v/>
      </c>
      <c r="OE20" s="33" t="e">
        <f>IF(#REF!="","",IF(#REF!=$MB20,40,(($MB20/#REF!)*40)))</f>
        <v>#REF!</v>
      </c>
      <c r="OF20" s="33" t="e">
        <f>IF(#REF!="","",IF(#REF!=$MB20,40,(($MB20/#REF!)*40)))</f>
        <v>#REF!</v>
      </c>
      <c r="OG20" s="54">
        <v>12</v>
      </c>
      <c r="OH20" s="116"/>
      <c r="OI20" s="116"/>
      <c r="OJ20" s="116"/>
      <c r="OK20" s="116"/>
      <c r="OL20" s="116"/>
      <c r="OM20" s="116"/>
      <c r="ON20" s="116"/>
      <c r="OO20" s="116"/>
      <c r="OP20" s="124">
        <v>36</v>
      </c>
      <c r="OQ20" s="116"/>
      <c r="OR20" s="116"/>
      <c r="OS20" s="116"/>
      <c r="OT20" s="116"/>
      <c r="OU20" s="116"/>
      <c r="OV20" s="116"/>
      <c r="OW20" s="116"/>
      <c r="OX20" s="116"/>
      <c r="OY20" s="116"/>
      <c r="OZ20" s="116"/>
      <c r="PA20" s="116"/>
      <c r="PB20" s="116"/>
      <c r="PC20" s="116"/>
      <c r="PD20" s="121">
        <v>24</v>
      </c>
      <c r="PE20" s="116"/>
      <c r="PF20" s="116"/>
      <c r="PG20" s="116"/>
      <c r="PH20" s="54">
        <v>12</v>
      </c>
      <c r="PI20" s="126">
        <f t="shared" si="203"/>
        <v>0</v>
      </c>
      <c r="PJ20" s="126">
        <f t="shared" ref="PJ20:PJ83" si="275">IF(OI20&lt;36,0,IF(OI20&gt;=72,60,IF(OI20&gt;=66,40,IF(OI20&gt;=60,30,IF(OI20&gt;=48,20,IF(OI20&gt;=36,10,0))))))</f>
        <v>0</v>
      </c>
      <c r="PK20" s="126">
        <f t="shared" ref="PK20:PK83" si="276">IF(OJ20&lt;36,0,IF(OJ20&gt;=72,60,IF(OJ20&gt;=66,40,IF(OJ20&gt;=60,30,IF(OJ20&gt;=48,20,IF(OJ20&gt;=36,10,0))))))</f>
        <v>0</v>
      </c>
      <c r="PL20" s="126">
        <f t="shared" ref="PL20:PL83" si="277">IF(OK20&lt;36,0,IF(OK20&gt;=72,60,IF(OK20&gt;=66,40,IF(OK20&gt;=60,30,IF(OK20&gt;=48,20,IF(OK20&gt;=36,10,0))))))</f>
        <v>0</v>
      </c>
      <c r="PM20" s="126">
        <f t="shared" ref="PM20:PM83" si="278">IF(OL20&lt;36,0,IF(OL20&gt;=72,60,IF(OL20&gt;=66,40,IF(OL20&gt;=60,30,IF(OL20&gt;=48,20,IF(OL20&gt;=36,10,0))))))</f>
        <v>0</v>
      </c>
      <c r="PN20" s="126">
        <f t="shared" ref="PN20:PN83" si="279">IF(OM20&lt;36,0,IF(OM20&gt;=72,60,IF(OM20&gt;=66,40,IF(OM20&gt;=60,30,IF(OM20&gt;=48,20,IF(OM20&gt;=36,10,0))))))</f>
        <v>0</v>
      </c>
      <c r="PO20" s="126">
        <f t="shared" si="235"/>
        <v>0</v>
      </c>
      <c r="PP20" s="126">
        <f t="shared" si="236"/>
        <v>0</v>
      </c>
      <c r="PQ20" s="126">
        <f t="shared" si="237"/>
        <v>10</v>
      </c>
      <c r="PR20" s="126">
        <f t="shared" si="238"/>
        <v>0</v>
      </c>
      <c r="PS20" s="126">
        <f t="shared" si="239"/>
        <v>0</v>
      </c>
      <c r="PT20" s="126">
        <f t="shared" si="240"/>
        <v>0</v>
      </c>
      <c r="PU20" s="126">
        <f t="shared" si="241"/>
        <v>0</v>
      </c>
      <c r="PV20" s="126">
        <f t="shared" si="242"/>
        <v>0</v>
      </c>
      <c r="PW20" s="126">
        <f t="shared" si="243"/>
        <v>0</v>
      </c>
      <c r="PX20" s="126">
        <f t="shared" si="244"/>
        <v>0</v>
      </c>
      <c r="PY20" s="126">
        <f t="shared" si="245"/>
        <v>0</v>
      </c>
      <c r="PZ20" s="126">
        <f t="shared" si="246"/>
        <v>0</v>
      </c>
      <c r="QA20" s="126">
        <f t="shared" si="247"/>
        <v>0</v>
      </c>
      <c r="QB20" s="126">
        <f t="shared" si="248"/>
        <v>0</v>
      </c>
      <c r="QC20" s="126">
        <f t="shared" si="249"/>
        <v>0</v>
      </c>
      <c r="QD20" s="126">
        <f t="shared" si="250"/>
        <v>0</v>
      </c>
      <c r="QE20" s="126">
        <f t="shared" si="251"/>
        <v>0</v>
      </c>
      <c r="QF20" s="126">
        <f t="shared" si="252"/>
        <v>0</v>
      </c>
      <c r="QG20" s="126">
        <f t="shared" si="253"/>
        <v>0</v>
      </c>
      <c r="QH20" s="126">
        <f t="shared" si="254"/>
        <v>0</v>
      </c>
      <c r="QI20" s="54">
        <v>12</v>
      </c>
      <c r="QJ20" s="34" t="str">
        <f t="shared" si="204"/>
        <v/>
      </c>
      <c r="QK20" s="34" t="str">
        <f t="shared" ref="QK20:QK83" si="280">IF(ME20="","",(PJ20+ME20))</f>
        <v/>
      </c>
      <c r="QL20" s="34" t="str">
        <f t="shared" ref="QL20:QL83" si="281">IF(MF20="","",(PK20+MF20))</f>
        <v/>
      </c>
      <c r="QM20" s="34" t="str">
        <f t="shared" ref="QM20:QM83" si="282">IF(MG20="","",(PL20+MG20))</f>
        <v/>
      </c>
      <c r="QN20" s="34" t="str">
        <f t="shared" ref="QN20:QN83" si="283">IF(MH20="","",(PM20+MH20))</f>
        <v/>
      </c>
      <c r="QO20" s="34" t="str">
        <f t="shared" ref="QO20:QO83" si="284">IF(MI20="","",(PN20+MI20))</f>
        <v/>
      </c>
      <c r="QP20" s="34" t="str">
        <f t="shared" si="255"/>
        <v/>
      </c>
      <c r="QQ20" s="34" t="str">
        <f t="shared" si="256"/>
        <v/>
      </c>
      <c r="QR20" s="34" t="str">
        <f t="shared" si="257"/>
        <v/>
      </c>
      <c r="QS20" s="34" t="str">
        <f t="shared" si="258"/>
        <v/>
      </c>
      <c r="QT20" s="34" t="str">
        <f t="shared" si="259"/>
        <v/>
      </c>
      <c r="QU20" s="34" t="str">
        <f t="shared" si="260"/>
        <v/>
      </c>
      <c r="QV20" s="34" t="str">
        <f t="shared" si="261"/>
        <v/>
      </c>
      <c r="QW20" s="34" t="str">
        <f t="shared" si="262"/>
        <v/>
      </c>
      <c r="QX20" s="34" t="str">
        <f t="shared" si="263"/>
        <v/>
      </c>
      <c r="QY20" s="34" t="str">
        <f t="shared" si="264"/>
        <v/>
      </c>
      <c r="QZ20" s="34" t="str">
        <f t="shared" si="265"/>
        <v/>
      </c>
      <c r="RA20" s="34" t="str">
        <f t="shared" si="266"/>
        <v/>
      </c>
      <c r="RB20" s="34" t="str">
        <f t="shared" si="267"/>
        <v/>
      </c>
      <c r="RC20" s="34" t="str">
        <f t="shared" si="268"/>
        <v/>
      </c>
      <c r="RD20" s="34" t="str">
        <f t="shared" si="269"/>
        <v/>
      </c>
      <c r="RE20" s="34" t="str">
        <f t="shared" si="270"/>
        <v/>
      </c>
      <c r="RF20" s="34" t="str">
        <f t="shared" si="271"/>
        <v/>
      </c>
      <c r="RG20" s="34" t="str">
        <f t="shared" si="272"/>
        <v/>
      </c>
      <c r="RH20" s="34" t="str">
        <f t="shared" si="273"/>
        <v/>
      </c>
      <c r="RI20" s="34" t="str">
        <f t="shared" si="274"/>
        <v/>
      </c>
      <c r="RJ20" s="132">
        <f t="shared" si="205"/>
        <v>0</v>
      </c>
      <c r="RK20" s="35" t="str">
        <f t="shared" si="190"/>
        <v/>
      </c>
      <c r="RL20" s="35" t="str">
        <f t="shared" si="191"/>
        <v/>
      </c>
      <c r="RM20" s="35" t="str">
        <f t="shared" si="192"/>
        <v/>
      </c>
      <c r="RN20" s="35" t="str">
        <f t="shared" si="234"/>
        <v/>
      </c>
      <c r="RO20" s="133" t="str">
        <f t="shared" si="207"/>
        <v>DESIERTO</v>
      </c>
      <c r="RP20" s="133" t="e">
        <f>IF($RJ20=QJ20,QJ$8,IF($RJ20=QK20,QK$8,IF($RJ20=QL20,QL$8,IF($RJ20=QM20,QM$8,IF($RJ20=QN20,QN$8,IF($RJ20=QO20,QO$8,IF($RJ20=QP20,QP$8,IF($RJ20=QQ20,QQ$8,IF($RJ20=QR20,QR$8,IF($RJ20=QS20,QS$8,IF($RJ20=QT20,QT$8,IF($RJ20=QU20,QU$8,IF($RJ20=QV20,QV$8,IF($RJ20=QW20,QW$8,IF($RJ20=QX20,QX$8,IF($RJ20=QY20,QY$8,IF($RJ20=QZ20,QZ$8,IF($RJ20=RA20,RA$8,IF($RJ20=RB20,RB$8,IF($RJ20=RC20,RC$8,IF($RJ20=RD20,RD$8,IF($RJ20=RE20,RE$8,IF($RJ20=RF20,RF$8,IF($RJ20=RG20,RG$8,IF($RJ20=RH20,RH$8,IF($RJ20=RI20,RI$8,IF($RJ20=#REF!,#REF!,IF($RJ20=#REF!,#REF!,""))))))))))))))))))))))))))))</f>
        <v>#REF!</v>
      </c>
      <c r="RQ20" s="36" t="e">
        <f t="shared" si="194"/>
        <v>#REF!</v>
      </c>
      <c r="RR20" s="36" t="e">
        <f t="shared" si="195"/>
        <v>#REF!</v>
      </c>
      <c r="RS20" s="36" t="e">
        <f t="shared" si="196"/>
        <v>#REF!</v>
      </c>
      <c r="RT20" s="36" t="e">
        <f>IF($RP20=$AD$8,$AD20,IF($RP20=$AE$8,$AE20,IF($RP20=$AF$8,$AF20,IF($RP20=$AG$8,$AG20,IF($RP20=$AH$8,$AH20,IF($RP20=#REF!,#REF!,IF($RP20=#REF!,#REF!,"")))))))</f>
        <v>#REF!</v>
      </c>
      <c r="RU20" s="129" t="str">
        <f t="shared" si="197"/>
        <v>DESIERTO</v>
      </c>
      <c r="RV20" s="36" t="e">
        <f t="shared" si="206"/>
        <v>#REF!</v>
      </c>
      <c r="RW20" s="54">
        <v>12</v>
      </c>
      <c r="RX20" s="129" t="str">
        <f t="shared" si="198"/>
        <v>D</v>
      </c>
      <c r="RY20" s="129">
        <f t="shared" si="199"/>
        <v>69374083.310000002</v>
      </c>
    </row>
    <row r="21" spans="1:493" ht="39">
      <c r="A21" s="49"/>
      <c r="B21" s="67" t="s">
        <v>106</v>
      </c>
      <c r="C21" s="67" t="s">
        <v>107</v>
      </c>
      <c r="D21" s="67" t="s">
        <v>108</v>
      </c>
      <c r="E21" s="77" t="s">
        <v>109</v>
      </c>
      <c r="F21" s="67">
        <v>3</v>
      </c>
      <c r="G21" s="24">
        <v>95785480.118999988</v>
      </c>
      <c r="H21" s="53">
        <v>13</v>
      </c>
      <c r="I21" s="104" t="s">
        <v>37</v>
      </c>
      <c r="J21" s="105">
        <v>84394800</v>
      </c>
      <c r="K21" s="104" t="s">
        <v>37</v>
      </c>
      <c r="L21" s="104" t="s">
        <v>37</v>
      </c>
      <c r="M21" s="104" t="s">
        <v>37</v>
      </c>
      <c r="N21" s="111">
        <v>87037699.560000002</v>
      </c>
      <c r="O21" s="104" t="s">
        <v>37</v>
      </c>
      <c r="P21" s="104" t="s">
        <v>37</v>
      </c>
      <c r="Q21" s="104" t="s">
        <v>37</v>
      </c>
      <c r="R21" s="104" t="s">
        <v>37</v>
      </c>
      <c r="S21" s="110">
        <v>83895000</v>
      </c>
      <c r="T21" s="104" t="s">
        <v>37</v>
      </c>
      <c r="U21" s="113">
        <v>72337792.590000004</v>
      </c>
      <c r="V21" s="113">
        <v>94605000</v>
      </c>
      <c r="W21" s="104" t="s">
        <v>37</v>
      </c>
      <c r="X21" s="113">
        <v>79228278.150000006</v>
      </c>
      <c r="Y21" s="104" t="s">
        <v>37</v>
      </c>
      <c r="Z21" s="104" t="s">
        <v>37</v>
      </c>
      <c r="AA21" s="113">
        <v>92820000</v>
      </c>
      <c r="AB21" s="104" t="s">
        <v>37</v>
      </c>
      <c r="AC21" s="104" t="s">
        <v>37</v>
      </c>
      <c r="AD21" s="104" t="s">
        <v>37</v>
      </c>
      <c r="AE21" s="104" t="s">
        <v>37</v>
      </c>
      <c r="AF21" s="108">
        <v>80178002</v>
      </c>
      <c r="AG21" s="104" t="s">
        <v>37</v>
      </c>
      <c r="AH21" s="104" t="s">
        <v>37</v>
      </c>
      <c r="AI21" s="57">
        <v>13</v>
      </c>
      <c r="AJ21" s="25" t="str">
        <f t="shared" si="0"/>
        <v>NC</v>
      </c>
      <c r="AK21" s="25">
        <f t="shared" si="1"/>
        <v>84394800</v>
      </c>
      <c r="AL21" s="25" t="str">
        <f t="shared" si="2"/>
        <v>NC</v>
      </c>
      <c r="AM21" s="25" t="str">
        <f t="shared" si="3"/>
        <v>NC</v>
      </c>
      <c r="AN21" s="25" t="str">
        <f t="shared" si="4"/>
        <v>NC</v>
      </c>
      <c r="AO21" s="25">
        <f t="shared" si="5"/>
        <v>87037699.560000002</v>
      </c>
      <c r="AP21" s="25" t="str">
        <f t="shared" si="6"/>
        <v>NC</v>
      </c>
      <c r="AQ21" s="25" t="str">
        <f t="shared" si="7"/>
        <v>NC</v>
      </c>
      <c r="AR21" s="25" t="str">
        <f t="shared" si="8"/>
        <v>NC</v>
      </c>
      <c r="AS21" s="25" t="str">
        <f t="shared" si="9"/>
        <v>NC</v>
      </c>
      <c r="AT21" s="25">
        <f t="shared" si="10"/>
        <v>83895000</v>
      </c>
      <c r="AU21" s="25" t="str">
        <f t="shared" si="11"/>
        <v>NC</v>
      </c>
      <c r="AV21" s="25">
        <f t="shared" si="12"/>
        <v>72337792.590000004</v>
      </c>
      <c r="AW21" s="25">
        <f t="shared" si="13"/>
        <v>94605000</v>
      </c>
      <c r="AX21" s="25" t="str">
        <f t="shared" si="14"/>
        <v>NC</v>
      </c>
      <c r="AY21" s="25">
        <f t="shared" si="15"/>
        <v>79228278.150000006</v>
      </c>
      <c r="AZ21" s="25" t="str">
        <f t="shared" si="16"/>
        <v>NC</v>
      </c>
      <c r="BA21" s="25" t="str">
        <f t="shared" si="17"/>
        <v>NC</v>
      </c>
      <c r="BB21" s="25">
        <f t="shared" si="18"/>
        <v>92820000</v>
      </c>
      <c r="BC21" s="25" t="str">
        <f t="shared" si="19"/>
        <v>NC</v>
      </c>
      <c r="BD21" s="25" t="str">
        <f t="shared" si="20"/>
        <v>NC</v>
      </c>
      <c r="BE21" s="25" t="str">
        <f t="shared" si="21"/>
        <v>NC</v>
      </c>
      <c r="BF21" s="25" t="str">
        <f t="shared" si="22"/>
        <v>NC</v>
      </c>
      <c r="BG21" s="25">
        <f t="shared" si="23"/>
        <v>80178002</v>
      </c>
      <c r="BH21" s="25" t="str">
        <f t="shared" si="24"/>
        <v>NC</v>
      </c>
      <c r="BI21" s="25" t="str">
        <f t="shared" si="25"/>
        <v>NC</v>
      </c>
      <c r="BJ21" s="54">
        <v>13</v>
      </c>
      <c r="BK21" s="122" t="s">
        <v>38</v>
      </c>
      <c r="BL21" s="120" t="s">
        <v>38</v>
      </c>
      <c r="BM21" s="122" t="s">
        <v>38</v>
      </c>
      <c r="BN21" s="122" t="s">
        <v>38</v>
      </c>
      <c r="BO21" s="122" t="s">
        <v>38</v>
      </c>
      <c r="BP21" s="120" t="s">
        <v>39</v>
      </c>
      <c r="BQ21" s="122" t="s">
        <v>38</v>
      </c>
      <c r="BR21" s="122" t="s">
        <v>38</v>
      </c>
      <c r="BS21" s="122" t="s">
        <v>38</v>
      </c>
      <c r="BT21" s="122" t="s">
        <v>38</v>
      </c>
      <c r="BU21" s="124" t="s">
        <v>39</v>
      </c>
      <c r="BV21" s="122" t="s">
        <v>38</v>
      </c>
      <c r="BW21" s="124" t="s">
        <v>38</v>
      </c>
      <c r="BX21" s="124" t="s">
        <v>39</v>
      </c>
      <c r="BY21" s="122" t="s">
        <v>38</v>
      </c>
      <c r="BZ21" s="124" t="s">
        <v>39</v>
      </c>
      <c r="CA21" s="122" t="s">
        <v>38</v>
      </c>
      <c r="CB21" s="122" t="s">
        <v>38</v>
      </c>
      <c r="CC21" s="124" t="s">
        <v>38</v>
      </c>
      <c r="CD21" s="122" t="s">
        <v>38</v>
      </c>
      <c r="CE21" s="122" t="s">
        <v>38</v>
      </c>
      <c r="CF21" s="122" t="s">
        <v>38</v>
      </c>
      <c r="CG21" s="122" t="s">
        <v>38</v>
      </c>
      <c r="CH21" s="123" t="s">
        <v>38</v>
      </c>
      <c r="CI21" s="122" t="s">
        <v>38</v>
      </c>
      <c r="CJ21" s="122" t="s">
        <v>38</v>
      </c>
      <c r="CK21" s="54">
        <v>13</v>
      </c>
      <c r="CL21" s="122" t="s">
        <v>39</v>
      </c>
      <c r="CM21" s="120" t="s">
        <v>38</v>
      </c>
      <c r="CN21" s="122" t="s">
        <v>39</v>
      </c>
      <c r="CO21" s="122" t="s">
        <v>39</v>
      </c>
      <c r="CP21" s="122" t="s">
        <v>39</v>
      </c>
      <c r="CQ21" s="120" t="s">
        <v>39</v>
      </c>
      <c r="CR21" s="122" t="s">
        <v>39</v>
      </c>
      <c r="CS21" s="122" t="s">
        <v>39</v>
      </c>
      <c r="CT21" s="122" t="s">
        <v>39</v>
      </c>
      <c r="CU21" s="122" t="s">
        <v>39</v>
      </c>
      <c r="CV21" s="124" t="s">
        <v>39</v>
      </c>
      <c r="CW21" s="122" t="s">
        <v>39</v>
      </c>
      <c r="CX21" s="131" t="s">
        <v>39</v>
      </c>
      <c r="CY21" s="131" t="s">
        <v>39</v>
      </c>
      <c r="CZ21" s="122" t="s">
        <v>39</v>
      </c>
      <c r="DA21" s="131" t="s">
        <v>39</v>
      </c>
      <c r="DB21" s="122" t="s">
        <v>39</v>
      </c>
      <c r="DC21" s="122" t="s">
        <v>39</v>
      </c>
      <c r="DD21" s="131" t="s">
        <v>39</v>
      </c>
      <c r="DE21" s="122" t="s">
        <v>39</v>
      </c>
      <c r="DF21" s="122" t="s">
        <v>39</v>
      </c>
      <c r="DG21" s="122" t="s">
        <v>39</v>
      </c>
      <c r="DH21" s="122" t="s">
        <v>38</v>
      </c>
      <c r="DI21" s="123" t="s">
        <v>38</v>
      </c>
      <c r="DJ21" s="122" t="s">
        <v>38</v>
      </c>
      <c r="DK21" s="122" t="s">
        <v>39</v>
      </c>
      <c r="DL21" s="54">
        <v>13</v>
      </c>
      <c r="DM21" s="122" t="s">
        <v>39</v>
      </c>
      <c r="DN21" s="120" t="s">
        <v>38</v>
      </c>
      <c r="DO21" s="122" t="s">
        <v>39</v>
      </c>
      <c r="DP21" s="122" t="s">
        <v>39</v>
      </c>
      <c r="DQ21" s="122" t="s">
        <v>39</v>
      </c>
      <c r="DR21" s="119" t="s">
        <v>39</v>
      </c>
      <c r="DS21" s="122" t="s">
        <v>39</v>
      </c>
      <c r="DT21" s="122" t="s">
        <v>39</v>
      </c>
      <c r="DU21" s="122" t="s">
        <v>39</v>
      </c>
      <c r="DV21" s="122" t="s">
        <v>39</v>
      </c>
      <c r="DW21" s="118" t="s">
        <v>39</v>
      </c>
      <c r="DX21" s="122" t="s">
        <v>39</v>
      </c>
      <c r="DY21" s="117" t="s">
        <v>39</v>
      </c>
      <c r="DZ21" s="117" t="s">
        <v>39</v>
      </c>
      <c r="EA21" s="122" t="s">
        <v>39</v>
      </c>
      <c r="EB21" s="117" t="s">
        <v>39</v>
      </c>
      <c r="EC21" s="122" t="s">
        <v>39</v>
      </c>
      <c r="ED21" s="122" t="s">
        <v>39</v>
      </c>
      <c r="EE21" s="117" t="s">
        <v>39</v>
      </c>
      <c r="EF21" s="122" t="s">
        <v>39</v>
      </c>
      <c r="EG21" s="122" t="s">
        <v>39</v>
      </c>
      <c r="EH21" s="122" t="s">
        <v>39</v>
      </c>
      <c r="EI21" s="122" t="s">
        <v>38</v>
      </c>
      <c r="EJ21" s="123" t="s">
        <v>38</v>
      </c>
      <c r="EK21" s="122" t="s">
        <v>39</v>
      </c>
      <c r="EL21" s="122" t="s">
        <v>39</v>
      </c>
      <c r="EM21" s="54">
        <v>13</v>
      </c>
      <c r="EN21" s="26" t="str">
        <f t="shared" si="26"/>
        <v>NO CUMPLE</v>
      </c>
      <c r="EO21" s="26" t="str">
        <f t="shared" si="27"/>
        <v>NO CUMPLE</v>
      </c>
      <c r="EP21" s="26" t="str">
        <f t="shared" si="28"/>
        <v>NO CUMPLE</v>
      </c>
      <c r="EQ21" s="26" t="str">
        <f t="shared" si="29"/>
        <v>NO CUMPLE</v>
      </c>
      <c r="ER21" s="26" t="str">
        <f t="shared" si="30"/>
        <v>NO CUMPLE</v>
      </c>
      <c r="ES21" s="26" t="str">
        <f t="shared" si="31"/>
        <v>CUMPLE</v>
      </c>
      <c r="ET21" s="26" t="str">
        <f t="shared" si="32"/>
        <v>NO CUMPLE</v>
      </c>
      <c r="EU21" s="26" t="str">
        <f t="shared" si="33"/>
        <v>NO CUMPLE</v>
      </c>
      <c r="EV21" s="26" t="str">
        <f t="shared" si="34"/>
        <v>NO CUMPLE</v>
      </c>
      <c r="EW21" s="26" t="str">
        <f t="shared" si="35"/>
        <v>NO CUMPLE</v>
      </c>
      <c r="EX21" s="26" t="str">
        <f t="shared" si="36"/>
        <v>CUMPLE</v>
      </c>
      <c r="EY21" s="26" t="str">
        <f t="shared" si="37"/>
        <v>NO CUMPLE</v>
      </c>
      <c r="EZ21" s="26" t="str">
        <f t="shared" si="38"/>
        <v>NO CUMPLE</v>
      </c>
      <c r="FA21" s="26" t="str">
        <f t="shared" si="39"/>
        <v>CUMPLE</v>
      </c>
      <c r="FB21" s="26" t="str">
        <f t="shared" si="40"/>
        <v>NO CUMPLE</v>
      </c>
      <c r="FC21" s="26" t="str">
        <f t="shared" si="41"/>
        <v>CUMPLE</v>
      </c>
      <c r="FD21" s="26" t="str">
        <f t="shared" si="42"/>
        <v>NO CUMPLE</v>
      </c>
      <c r="FE21" s="26" t="str">
        <f t="shared" si="43"/>
        <v>NO CUMPLE</v>
      </c>
      <c r="FF21" s="26" t="str">
        <f t="shared" si="44"/>
        <v>NO CUMPLE</v>
      </c>
      <c r="FG21" s="26" t="str">
        <f t="shared" si="45"/>
        <v>NO CUMPLE</v>
      </c>
      <c r="FH21" s="26" t="str">
        <f t="shared" si="46"/>
        <v>NO CUMPLE</v>
      </c>
      <c r="FI21" s="26" t="str">
        <f t="shared" si="47"/>
        <v>NO CUMPLE</v>
      </c>
      <c r="FJ21" s="26" t="str">
        <f t="shared" si="48"/>
        <v>NO CUMPLE</v>
      </c>
      <c r="FK21" s="26" t="str">
        <f t="shared" si="49"/>
        <v>NO CUMPLE</v>
      </c>
      <c r="FL21" s="26" t="str">
        <f t="shared" si="50"/>
        <v>NO CUMPLE</v>
      </c>
      <c r="FM21" s="26" t="str">
        <f t="shared" si="51"/>
        <v>NO CUMPLE</v>
      </c>
      <c r="FN21" s="54">
        <v>13</v>
      </c>
      <c r="FO21" s="116" t="s">
        <v>37</v>
      </c>
      <c r="FP21" s="120" t="s">
        <v>38</v>
      </c>
      <c r="FQ21" s="116" t="s">
        <v>37</v>
      </c>
      <c r="FR21" s="116" t="s">
        <v>37</v>
      </c>
      <c r="FS21" s="116" t="s">
        <v>37</v>
      </c>
      <c r="FT21" s="120" t="s">
        <v>39</v>
      </c>
      <c r="FU21" s="116" t="s">
        <v>37</v>
      </c>
      <c r="FV21" s="116" t="s">
        <v>37</v>
      </c>
      <c r="FW21" s="116" t="s">
        <v>37</v>
      </c>
      <c r="FX21" s="116" t="s">
        <v>37</v>
      </c>
      <c r="FY21" s="124" t="s">
        <v>39</v>
      </c>
      <c r="FZ21" s="116" t="s">
        <v>37</v>
      </c>
      <c r="GA21" s="124" t="s">
        <v>38</v>
      </c>
      <c r="GB21" s="124" t="s">
        <v>39</v>
      </c>
      <c r="GC21" s="116" t="s">
        <v>37</v>
      </c>
      <c r="GD21" s="124" t="s">
        <v>39</v>
      </c>
      <c r="GE21" s="116" t="s">
        <v>37</v>
      </c>
      <c r="GF21" s="116" t="s">
        <v>37</v>
      </c>
      <c r="GG21" s="124" t="s">
        <v>39</v>
      </c>
      <c r="GH21" s="116" t="s">
        <v>37</v>
      </c>
      <c r="GI21" s="116" t="s">
        <v>37</v>
      </c>
      <c r="GJ21" s="116" t="s">
        <v>37</v>
      </c>
      <c r="GK21" s="116" t="s">
        <v>37</v>
      </c>
      <c r="GL21" s="123" t="s">
        <v>38</v>
      </c>
      <c r="GM21" s="116" t="s">
        <v>37</v>
      </c>
      <c r="GN21" s="116" t="s">
        <v>37</v>
      </c>
      <c r="GO21" s="54">
        <v>13</v>
      </c>
      <c r="GP21" s="116" t="s">
        <v>37</v>
      </c>
      <c r="GQ21" s="120" t="s">
        <v>38</v>
      </c>
      <c r="GR21" s="116" t="s">
        <v>37</v>
      </c>
      <c r="GS21" s="116" t="s">
        <v>37</v>
      </c>
      <c r="GT21" s="116" t="s">
        <v>37</v>
      </c>
      <c r="GU21" s="120" t="s">
        <v>38</v>
      </c>
      <c r="GV21" s="116" t="s">
        <v>37</v>
      </c>
      <c r="GW21" s="116" t="s">
        <v>37</v>
      </c>
      <c r="GX21" s="116" t="s">
        <v>37</v>
      </c>
      <c r="GY21" s="116" t="s">
        <v>37</v>
      </c>
      <c r="GZ21" s="124" t="s">
        <v>39</v>
      </c>
      <c r="HA21" s="116" t="s">
        <v>37</v>
      </c>
      <c r="HB21" s="131" t="s">
        <v>38</v>
      </c>
      <c r="HC21" s="131" t="s">
        <v>39</v>
      </c>
      <c r="HD21" s="116" t="s">
        <v>37</v>
      </c>
      <c r="HE21" s="131" t="s">
        <v>39</v>
      </c>
      <c r="HF21" s="116" t="s">
        <v>37</v>
      </c>
      <c r="HG21" s="116" t="s">
        <v>37</v>
      </c>
      <c r="HH21" s="131" t="s">
        <v>38</v>
      </c>
      <c r="HI21" s="116" t="s">
        <v>37</v>
      </c>
      <c r="HJ21" s="116" t="s">
        <v>37</v>
      </c>
      <c r="HK21" s="116" t="s">
        <v>37</v>
      </c>
      <c r="HL21" s="116" t="s">
        <v>37</v>
      </c>
      <c r="HM21" s="123" t="s">
        <v>39</v>
      </c>
      <c r="HN21" s="116" t="s">
        <v>37</v>
      </c>
      <c r="HO21" s="116" t="s">
        <v>37</v>
      </c>
      <c r="HP21" s="54">
        <v>13</v>
      </c>
      <c r="HQ21" s="25" t="str">
        <f t="shared" si="52"/>
        <v/>
      </c>
      <c r="HR21" s="25" t="str">
        <f t="shared" si="53"/>
        <v/>
      </c>
      <c r="HS21" s="25" t="str">
        <f t="shared" si="54"/>
        <v/>
      </c>
      <c r="HT21" s="25" t="str">
        <f t="shared" si="55"/>
        <v/>
      </c>
      <c r="HU21" s="25" t="str">
        <f t="shared" si="56"/>
        <v/>
      </c>
      <c r="HV21" s="25" t="str">
        <f t="shared" si="57"/>
        <v/>
      </c>
      <c r="HW21" s="25" t="str">
        <f t="shared" si="58"/>
        <v/>
      </c>
      <c r="HX21" s="25" t="str">
        <f t="shared" si="59"/>
        <v/>
      </c>
      <c r="HY21" s="25" t="str">
        <f t="shared" si="60"/>
        <v/>
      </c>
      <c r="HZ21" s="25" t="str">
        <f t="shared" si="61"/>
        <v/>
      </c>
      <c r="IA21" s="25">
        <f t="shared" si="62"/>
        <v>83895000</v>
      </c>
      <c r="IB21" s="25" t="str">
        <f t="shared" si="63"/>
        <v/>
      </c>
      <c r="IC21" s="25" t="str">
        <f t="shared" si="64"/>
        <v/>
      </c>
      <c r="ID21" s="25">
        <f t="shared" si="65"/>
        <v>94605000</v>
      </c>
      <c r="IE21" s="25" t="str">
        <f t="shared" si="66"/>
        <v/>
      </c>
      <c r="IF21" s="25">
        <f t="shared" si="67"/>
        <v>79228278.150000006</v>
      </c>
      <c r="IG21" s="25" t="str">
        <f t="shared" si="68"/>
        <v/>
      </c>
      <c r="IH21" s="25" t="str">
        <f t="shared" si="69"/>
        <v/>
      </c>
      <c r="II21" s="25" t="str">
        <f t="shared" si="70"/>
        <v/>
      </c>
      <c r="IJ21" s="25" t="str">
        <f t="shared" si="71"/>
        <v/>
      </c>
      <c r="IK21" s="25" t="str">
        <f t="shared" si="72"/>
        <v/>
      </c>
      <c r="IL21" s="25" t="str">
        <f t="shared" si="73"/>
        <v/>
      </c>
      <c r="IM21" s="25" t="str">
        <f t="shared" si="74"/>
        <v/>
      </c>
      <c r="IN21" s="25" t="str">
        <f t="shared" si="75"/>
        <v/>
      </c>
      <c r="IO21" s="25" t="str">
        <f t="shared" si="76"/>
        <v/>
      </c>
      <c r="IP21" s="25" t="str">
        <f t="shared" si="77"/>
        <v/>
      </c>
      <c r="IQ21" s="25">
        <v>95785480.118999988</v>
      </c>
      <c r="IR21" s="25">
        <v>95785480.118999988</v>
      </c>
      <c r="IS21" s="27">
        <f t="shared" si="78"/>
        <v>3</v>
      </c>
      <c r="IT21" s="27">
        <f t="shared" si="200"/>
        <v>1</v>
      </c>
      <c r="IU21" s="27">
        <f t="array" ref="IU21">IF(IT21=0,"",PRODUCT(IF(ISNUMBER(HQ21:IP21),HQ21:IP21,1)))</f>
        <v>6.2882584928627313E+23</v>
      </c>
      <c r="IV21" s="27">
        <f t="shared" si="201"/>
        <v>6.02323858851236E+31</v>
      </c>
      <c r="IW21" s="28">
        <f t="shared" si="208"/>
        <v>88096269.162259549</v>
      </c>
      <c r="IX21" s="29">
        <f t="shared" si="202"/>
        <v>330361.0093584733</v>
      </c>
      <c r="IY21" s="54">
        <v>13</v>
      </c>
      <c r="IZ21" s="30" t="str">
        <f t="shared" si="79"/>
        <v/>
      </c>
      <c r="JA21" s="30" t="str">
        <f t="shared" si="80"/>
        <v/>
      </c>
      <c r="JB21" s="30" t="str">
        <f t="shared" si="81"/>
        <v/>
      </c>
      <c r="JC21" s="30" t="str">
        <f t="shared" si="82"/>
        <v/>
      </c>
      <c r="JD21" s="30" t="str">
        <f t="shared" si="83"/>
        <v/>
      </c>
      <c r="JE21" s="30" t="str">
        <f t="shared" si="84"/>
        <v/>
      </c>
      <c r="JF21" s="30" t="str">
        <f t="shared" si="85"/>
        <v/>
      </c>
      <c r="JG21" s="30" t="str">
        <f t="shared" si="86"/>
        <v/>
      </c>
      <c r="JH21" s="30" t="str">
        <f t="shared" si="87"/>
        <v/>
      </c>
      <c r="JI21" s="30" t="str">
        <f t="shared" si="88"/>
        <v/>
      </c>
      <c r="JJ21" s="30">
        <f t="shared" si="89"/>
        <v>25394.946020692743</v>
      </c>
      <c r="JK21" s="30" t="str">
        <f t="shared" si="90"/>
        <v/>
      </c>
      <c r="JL21" s="30" t="str">
        <f t="shared" si="91"/>
        <v/>
      </c>
      <c r="JM21" s="30">
        <f t="shared" si="92"/>
        <v>28636.85402333437</v>
      </c>
      <c r="JN21" s="30" t="str">
        <f t="shared" si="93"/>
        <v/>
      </c>
      <c r="JO21" s="30">
        <f t="shared" si="94"/>
        <v>23982.3332371617</v>
      </c>
      <c r="JP21" s="30" t="str">
        <f t="shared" si="95"/>
        <v/>
      </c>
      <c r="JQ21" s="30" t="str">
        <f t="shared" si="96"/>
        <v/>
      </c>
      <c r="JR21" s="30" t="str">
        <f t="shared" si="97"/>
        <v/>
      </c>
      <c r="JS21" s="30" t="str">
        <f t="shared" si="98"/>
        <v/>
      </c>
      <c r="JT21" s="30" t="str">
        <f t="shared" si="99"/>
        <v/>
      </c>
      <c r="JU21" s="30" t="str">
        <f t="shared" si="100"/>
        <v/>
      </c>
      <c r="JV21" s="30" t="str">
        <f t="shared" si="101"/>
        <v/>
      </c>
      <c r="JW21" s="30" t="str">
        <f t="shared" si="102"/>
        <v/>
      </c>
      <c r="JX21" s="30" t="str">
        <f t="shared" si="103"/>
        <v/>
      </c>
      <c r="JY21" s="30" t="str">
        <f t="shared" si="104"/>
        <v/>
      </c>
      <c r="JZ21" s="54">
        <v>13</v>
      </c>
      <c r="KA21" s="31" t="str">
        <f t="shared" si="105"/>
        <v/>
      </c>
      <c r="KB21" s="31" t="str">
        <f t="shared" si="106"/>
        <v/>
      </c>
      <c r="KC21" s="31" t="str">
        <f t="shared" si="107"/>
        <v/>
      </c>
      <c r="KD21" s="31" t="str">
        <f t="shared" si="108"/>
        <v/>
      </c>
      <c r="KE21" s="31" t="str">
        <f t="shared" si="109"/>
        <v/>
      </c>
      <c r="KF21" s="31" t="str">
        <f t="shared" si="110"/>
        <v/>
      </c>
      <c r="KG21" s="31" t="str">
        <f t="shared" si="111"/>
        <v/>
      </c>
      <c r="KH21" s="31" t="str">
        <f t="shared" si="112"/>
        <v/>
      </c>
      <c r="KI21" s="31" t="str">
        <f t="shared" si="113"/>
        <v/>
      </c>
      <c r="KJ21" s="31" t="str">
        <f t="shared" si="114"/>
        <v/>
      </c>
      <c r="KK21" s="31">
        <f t="shared" si="115"/>
        <v>4201269.1622595489</v>
      </c>
      <c r="KL21" s="31" t="str">
        <f t="shared" si="116"/>
        <v/>
      </c>
      <c r="KM21" s="31" t="str">
        <f t="shared" si="117"/>
        <v/>
      </c>
      <c r="KN21" s="31">
        <f t="shared" si="118"/>
        <v>6508730.8377404511</v>
      </c>
      <c r="KO21" s="31" t="str">
        <f t="shared" si="119"/>
        <v/>
      </c>
      <c r="KP21" s="31">
        <f t="shared" si="120"/>
        <v>8867991.0122595429</v>
      </c>
      <c r="KQ21" s="31" t="str">
        <f t="shared" si="121"/>
        <v/>
      </c>
      <c r="KR21" s="31" t="str">
        <f t="shared" si="122"/>
        <v/>
      </c>
      <c r="KS21" s="31" t="str">
        <f t="shared" si="123"/>
        <v/>
      </c>
      <c r="KT21" s="31" t="str">
        <f t="shared" si="124"/>
        <v/>
      </c>
      <c r="KU21" s="31" t="str">
        <f t="shared" si="125"/>
        <v/>
      </c>
      <c r="KV21" s="31" t="str">
        <f t="shared" si="126"/>
        <v/>
      </c>
      <c r="KW21" s="31" t="str">
        <f t="shared" si="127"/>
        <v/>
      </c>
      <c r="KX21" s="31" t="str">
        <f t="shared" si="128"/>
        <v/>
      </c>
      <c r="KY21" s="31" t="str">
        <f t="shared" si="129"/>
        <v/>
      </c>
      <c r="KZ21" s="31" t="str">
        <f t="shared" si="130"/>
        <v/>
      </c>
      <c r="LA21" s="54">
        <v>13</v>
      </c>
      <c r="LB21" s="32" t="str">
        <f t="shared" si="131"/>
        <v/>
      </c>
      <c r="LC21" s="32" t="str">
        <f t="shared" si="132"/>
        <v/>
      </c>
      <c r="LD21" s="32" t="str">
        <f t="shared" si="133"/>
        <v/>
      </c>
      <c r="LE21" s="32" t="str">
        <f t="shared" si="134"/>
        <v/>
      </c>
      <c r="LF21" s="32" t="str">
        <f t="shared" si="135"/>
        <v/>
      </c>
      <c r="LG21" s="32" t="str">
        <f t="shared" si="136"/>
        <v/>
      </c>
      <c r="LH21" s="32" t="str">
        <f t="shared" si="137"/>
        <v/>
      </c>
      <c r="LI21" s="32" t="str">
        <f t="shared" si="138"/>
        <v/>
      </c>
      <c r="LJ21" s="32" t="str">
        <f t="shared" si="139"/>
        <v/>
      </c>
      <c r="LK21" s="32" t="str">
        <f t="shared" si="140"/>
        <v/>
      </c>
      <c r="LL21" s="32">
        <f t="shared" si="141"/>
        <v>1271.720645973923</v>
      </c>
      <c r="LM21" s="32" t="str">
        <f t="shared" si="142"/>
        <v/>
      </c>
      <c r="LN21" s="32" t="str">
        <f t="shared" si="143"/>
        <v/>
      </c>
      <c r="LO21" s="32">
        <f t="shared" si="144"/>
        <v>1970.1873566677039</v>
      </c>
      <c r="LP21" s="32" t="str">
        <f t="shared" si="145"/>
        <v/>
      </c>
      <c r="LQ21" s="32">
        <f t="shared" si="146"/>
        <v>2684.3334295049704</v>
      </c>
      <c r="LR21" s="32" t="str">
        <f t="shared" si="147"/>
        <v/>
      </c>
      <c r="LS21" s="32" t="str">
        <f t="shared" si="148"/>
        <v/>
      </c>
      <c r="LT21" s="32" t="str">
        <f t="shared" si="149"/>
        <v/>
      </c>
      <c r="LU21" s="32" t="str">
        <f t="shared" si="150"/>
        <v/>
      </c>
      <c r="LV21" s="32" t="str">
        <f t="shared" si="151"/>
        <v/>
      </c>
      <c r="LW21" s="32" t="str">
        <f t="shared" si="152"/>
        <v/>
      </c>
      <c r="LX21" s="32" t="str">
        <f t="shared" si="153"/>
        <v/>
      </c>
      <c r="LY21" s="32" t="str">
        <f t="shared" si="154"/>
        <v/>
      </c>
      <c r="LZ21" s="32" t="str">
        <f t="shared" si="155"/>
        <v/>
      </c>
      <c r="MA21" s="32" t="str">
        <f t="shared" si="156"/>
        <v/>
      </c>
      <c r="MB21" s="50">
        <f t="shared" si="157"/>
        <v>1271.720645973923</v>
      </c>
      <c r="MC21" s="54">
        <v>13</v>
      </c>
      <c r="MD21" s="140" t="str">
        <f t="shared" si="158"/>
        <v/>
      </c>
      <c r="ME21" s="140" t="str">
        <f t="shared" si="159"/>
        <v/>
      </c>
      <c r="MF21" s="140" t="str">
        <f t="shared" si="160"/>
        <v/>
      </c>
      <c r="MG21" s="140" t="str">
        <f t="shared" si="161"/>
        <v/>
      </c>
      <c r="MH21" s="140" t="str">
        <f t="shared" si="162"/>
        <v/>
      </c>
      <c r="MI21" s="140" t="str">
        <f t="shared" si="163"/>
        <v/>
      </c>
      <c r="MJ21" s="140" t="str">
        <f t="shared" si="164"/>
        <v/>
      </c>
      <c r="MK21" s="140" t="str">
        <f t="shared" si="165"/>
        <v/>
      </c>
      <c r="ML21" s="140" t="str">
        <f t="shared" si="166"/>
        <v/>
      </c>
      <c r="MM21" s="140" t="str">
        <f t="shared" si="167"/>
        <v/>
      </c>
      <c r="MN21" s="140">
        <f t="shared" si="168"/>
        <v>38.092419031039114</v>
      </c>
      <c r="MO21" s="140" t="str">
        <f t="shared" si="169"/>
        <v/>
      </c>
      <c r="MP21" s="140" t="str">
        <f t="shared" si="170"/>
        <v/>
      </c>
      <c r="MQ21" s="140">
        <f t="shared" si="171"/>
        <v>37.044718964998445</v>
      </c>
      <c r="MR21" s="140" t="str">
        <f t="shared" si="172"/>
        <v/>
      </c>
      <c r="MS21" s="140">
        <f t="shared" si="173"/>
        <v>35.973499855742546</v>
      </c>
      <c r="MT21" s="140" t="str">
        <f t="shared" si="174"/>
        <v/>
      </c>
      <c r="MU21" s="140" t="str">
        <f t="shared" si="175"/>
        <v/>
      </c>
      <c r="MV21" s="140" t="str">
        <f t="shared" si="176"/>
        <v/>
      </c>
      <c r="MW21" s="140" t="str">
        <f t="shared" si="177"/>
        <v/>
      </c>
      <c r="MX21" s="140" t="str">
        <f t="shared" si="178"/>
        <v/>
      </c>
      <c r="MY21" s="140" t="str">
        <f t="shared" si="179"/>
        <v/>
      </c>
      <c r="MZ21" s="140" t="str">
        <f t="shared" si="180"/>
        <v/>
      </c>
      <c r="NA21" s="140" t="str">
        <f t="shared" si="181"/>
        <v/>
      </c>
      <c r="NB21" s="140" t="str">
        <f t="shared" si="182"/>
        <v/>
      </c>
      <c r="NC21" s="140" t="str">
        <f t="shared" si="183"/>
        <v/>
      </c>
      <c r="ND21" s="54">
        <v>13</v>
      </c>
      <c r="NE21" s="33" t="str">
        <f t="shared" si="184"/>
        <v/>
      </c>
      <c r="NF21" s="33" t="str">
        <f t="shared" si="233"/>
        <v/>
      </c>
      <c r="NG21" s="33" t="str">
        <f t="shared" si="209"/>
        <v/>
      </c>
      <c r="NH21" s="33" t="str">
        <f t="shared" si="210"/>
        <v/>
      </c>
      <c r="NI21" s="33" t="str">
        <f t="shared" si="211"/>
        <v/>
      </c>
      <c r="NJ21" s="33" t="str">
        <f t="shared" si="212"/>
        <v/>
      </c>
      <c r="NK21" s="33" t="str">
        <f t="shared" si="213"/>
        <v/>
      </c>
      <c r="NL21" s="33" t="str">
        <f t="shared" si="214"/>
        <v/>
      </c>
      <c r="NM21" s="33" t="str">
        <f t="shared" si="215"/>
        <v/>
      </c>
      <c r="NN21" s="33" t="str">
        <f t="shared" si="216"/>
        <v/>
      </c>
      <c r="NO21" s="33">
        <f t="shared" si="217"/>
        <v>40</v>
      </c>
      <c r="NP21" s="33" t="str">
        <f t="shared" si="218"/>
        <v/>
      </c>
      <c r="NQ21" s="33" t="str">
        <f t="shared" si="219"/>
        <v/>
      </c>
      <c r="NR21" s="33">
        <f t="shared" si="220"/>
        <v>25.819283463982035</v>
      </c>
      <c r="NS21" s="33" t="str">
        <f t="shared" si="221"/>
        <v/>
      </c>
      <c r="NT21" s="33">
        <f t="shared" si="222"/>
        <v>18.950263510423092</v>
      </c>
      <c r="NU21" s="33" t="str">
        <f t="shared" si="223"/>
        <v/>
      </c>
      <c r="NV21" s="33" t="str">
        <f t="shared" si="224"/>
        <v/>
      </c>
      <c r="NW21" s="33" t="str">
        <f t="shared" si="225"/>
        <v/>
      </c>
      <c r="NX21" s="33" t="str">
        <f t="shared" si="226"/>
        <v/>
      </c>
      <c r="NY21" s="33" t="str">
        <f t="shared" si="227"/>
        <v/>
      </c>
      <c r="NZ21" s="33" t="str">
        <f t="shared" si="228"/>
        <v/>
      </c>
      <c r="OA21" s="33" t="str">
        <f t="shared" si="229"/>
        <v/>
      </c>
      <c r="OB21" s="33" t="str">
        <f t="shared" si="230"/>
        <v/>
      </c>
      <c r="OC21" s="33" t="str">
        <f t="shared" si="231"/>
        <v/>
      </c>
      <c r="OD21" s="33" t="str">
        <f t="shared" si="232"/>
        <v/>
      </c>
      <c r="OE21" s="33" t="e">
        <f>IF(#REF!="","",IF(#REF!=$MB21,40,(($MB21/#REF!)*40)))</f>
        <v>#REF!</v>
      </c>
      <c r="OF21" s="33" t="e">
        <f>IF(#REF!="","",IF(#REF!=$MB21,40,(($MB21/#REF!)*40)))</f>
        <v>#REF!</v>
      </c>
      <c r="OG21" s="54">
        <v>13</v>
      </c>
      <c r="OH21" s="116"/>
      <c r="OI21" s="120">
        <v>24</v>
      </c>
      <c r="OJ21" s="116"/>
      <c r="OK21" s="116"/>
      <c r="OL21" s="116"/>
      <c r="OM21" s="120">
        <v>72</v>
      </c>
      <c r="ON21" s="116"/>
      <c r="OO21" s="116"/>
      <c r="OP21" s="116"/>
      <c r="OQ21" s="116"/>
      <c r="OR21" s="124">
        <v>72</v>
      </c>
      <c r="OS21" s="116"/>
      <c r="OT21" s="124">
        <v>72</v>
      </c>
      <c r="OU21" s="124">
        <v>72</v>
      </c>
      <c r="OV21" s="116"/>
      <c r="OW21" s="128">
        <v>24</v>
      </c>
      <c r="OX21" s="116"/>
      <c r="OY21" s="116"/>
      <c r="OZ21" s="117">
        <v>24</v>
      </c>
      <c r="PA21" s="116"/>
      <c r="PB21" s="116"/>
      <c r="PC21" s="116"/>
      <c r="PD21" s="116"/>
      <c r="PE21" s="121">
        <v>24</v>
      </c>
      <c r="PF21" s="116"/>
      <c r="PG21" s="116"/>
      <c r="PH21" s="54">
        <v>13</v>
      </c>
      <c r="PI21" s="126">
        <f t="shared" si="203"/>
        <v>0</v>
      </c>
      <c r="PJ21" s="126">
        <f t="shared" si="275"/>
        <v>0</v>
      </c>
      <c r="PK21" s="126">
        <f t="shared" si="276"/>
        <v>0</v>
      </c>
      <c r="PL21" s="126">
        <f t="shared" si="277"/>
        <v>0</v>
      </c>
      <c r="PM21" s="126">
        <f t="shared" si="278"/>
        <v>0</v>
      </c>
      <c r="PN21" s="126">
        <f t="shared" si="279"/>
        <v>60</v>
      </c>
      <c r="PO21" s="126">
        <f t="shared" si="235"/>
        <v>0</v>
      </c>
      <c r="PP21" s="126">
        <f t="shared" si="236"/>
        <v>0</v>
      </c>
      <c r="PQ21" s="126">
        <f t="shared" si="237"/>
        <v>0</v>
      </c>
      <c r="PR21" s="126">
        <f t="shared" si="238"/>
        <v>0</v>
      </c>
      <c r="PS21" s="126">
        <f t="shared" si="239"/>
        <v>60</v>
      </c>
      <c r="PT21" s="126">
        <f t="shared" si="240"/>
        <v>0</v>
      </c>
      <c r="PU21" s="126">
        <f t="shared" si="241"/>
        <v>60</v>
      </c>
      <c r="PV21" s="126">
        <f t="shared" si="242"/>
        <v>60</v>
      </c>
      <c r="PW21" s="126">
        <f t="shared" si="243"/>
        <v>0</v>
      </c>
      <c r="PX21" s="126">
        <f t="shared" si="244"/>
        <v>0</v>
      </c>
      <c r="PY21" s="126">
        <f t="shared" si="245"/>
        <v>0</v>
      </c>
      <c r="PZ21" s="126">
        <f t="shared" si="246"/>
        <v>0</v>
      </c>
      <c r="QA21" s="126">
        <f t="shared" si="247"/>
        <v>0</v>
      </c>
      <c r="QB21" s="126">
        <f t="shared" si="248"/>
        <v>0</v>
      </c>
      <c r="QC21" s="126">
        <f t="shared" si="249"/>
        <v>0</v>
      </c>
      <c r="QD21" s="126">
        <f t="shared" si="250"/>
        <v>0</v>
      </c>
      <c r="QE21" s="126">
        <f t="shared" si="251"/>
        <v>0</v>
      </c>
      <c r="QF21" s="126">
        <f t="shared" si="252"/>
        <v>0</v>
      </c>
      <c r="QG21" s="126">
        <f t="shared" si="253"/>
        <v>0</v>
      </c>
      <c r="QH21" s="126">
        <f t="shared" si="254"/>
        <v>0</v>
      </c>
      <c r="QI21" s="54">
        <v>13</v>
      </c>
      <c r="QJ21" s="34" t="str">
        <f t="shared" si="204"/>
        <v/>
      </c>
      <c r="QK21" s="34" t="str">
        <f t="shared" si="280"/>
        <v/>
      </c>
      <c r="QL21" s="34" t="str">
        <f t="shared" si="281"/>
        <v/>
      </c>
      <c r="QM21" s="34" t="str">
        <f t="shared" si="282"/>
        <v/>
      </c>
      <c r="QN21" s="34" t="str">
        <f t="shared" si="283"/>
        <v/>
      </c>
      <c r="QO21" s="34" t="str">
        <f t="shared" si="284"/>
        <v/>
      </c>
      <c r="QP21" s="34" t="str">
        <f t="shared" si="255"/>
        <v/>
      </c>
      <c r="QQ21" s="34" t="str">
        <f t="shared" si="256"/>
        <v/>
      </c>
      <c r="QR21" s="34" t="str">
        <f t="shared" si="257"/>
        <v/>
      </c>
      <c r="QS21" s="34" t="str">
        <f t="shared" si="258"/>
        <v/>
      </c>
      <c r="QT21" s="34">
        <f t="shared" si="259"/>
        <v>98.092419031039114</v>
      </c>
      <c r="QU21" s="34" t="str">
        <f t="shared" si="260"/>
        <v/>
      </c>
      <c r="QV21" s="34" t="str">
        <f t="shared" si="261"/>
        <v/>
      </c>
      <c r="QW21" s="34">
        <f t="shared" si="262"/>
        <v>97.044718964998452</v>
      </c>
      <c r="QX21" s="34" t="str">
        <f t="shared" si="263"/>
        <v/>
      </c>
      <c r="QY21" s="34">
        <f t="shared" si="264"/>
        <v>35.973499855742546</v>
      </c>
      <c r="QZ21" s="34" t="str">
        <f t="shared" si="265"/>
        <v/>
      </c>
      <c r="RA21" s="34" t="str">
        <f t="shared" si="266"/>
        <v/>
      </c>
      <c r="RB21" s="34" t="str">
        <f t="shared" si="267"/>
        <v/>
      </c>
      <c r="RC21" s="34" t="str">
        <f t="shared" si="268"/>
        <v/>
      </c>
      <c r="RD21" s="34" t="str">
        <f t="shared" si="269"/>
        <v/>
      </c>
      <c r="RE21" s="34" t="str">
        <f t="shared" si="270"/>
        <v/>
      </c>
      <c r="RF21" s="34" t="str">
        <f t="shared" si="271"/>
        <v/>
      </c>
      <c r="RG21" s="34" t="str">
        <f t="shared" si="272"/>
        <v/>
      </c>
      <c r="RH21" s="34" t="str">
        <f t="shared" si="273"/>
        <v/>
      </c>
      <c r="RI21" s="34" t="str">
        <f t="shared" si="274"/>
        <v/>
      </c>
      <c r="RJ21" s="132">
        <f t="shared" si="205"/>
        <v>98.092419031039114</v>
      </c>
      <c r="RK21" s="35" t="str">
        <f t="shared" si="190"/>
        <v/>
      </c>
      <c r="RL21" s="35" t="str">
        <f t="shared" si="191"/>
        <v>11. TECNOLOGIAS GENETICAS LTDA NIT 830145062-0</v>
      </c>
      <c r="RM21" s="35" t="str">
        <f t="shared" si="192"/>
        <v/>
      </c>
      <c r="RN21" s="35" t="str">
        <f t="shared" si="234"/>
        <v/>
      </c>
      <c r="RO21" s="133" t="str">
        <f t="shared" si="207"/>
        <v>11. TECNOLOGIAS GENETICAS LTDA NIT 830145062-0</v>
      </c>
      <c r="RP21" s="133" t="str">
        <f>IF($RJ21=QJ21,QJ$8,IF($RJ21=QK21,QK$8,IF($RJ21=QL21,QL$8,IF($RJ21=QM21,QM$8,IF($RJ21=QN21,QN$8,IF($RJ21=QO21,QO$8,IF($RJ21=QP21,QP$8,IF($RJ21=QQ21,QQ$8,IF($RJ21=QR21,QR$8,IF($RJ21=QS21,QS$8,IF($RJ21=QT21,QT$8,IF($RJ21=QU21,QU$8,IF($RJ21=QV21,QV$8,IF($RJ21=QW21,QW$8,IF($RJ21=QX21,QX$8,IF($RJ21=QY21,QY$8,IF($RJ21=QZ21,QZ$8,IF($RJ21=RA21,RA$8,IF($RJ21=RB21,RB$8,IF($RJ21=RC21,RC$8,IF($RJ21=RD21,RD$8,IF($RJ21=RE21,RE$8,IF($RJ21=RF21,RF$8,IF($RJ21=RG21,RG$8,IF($RJ21=RH21,RH$8,IF($RJ21=RI21,RI$8,IF($RJ21=#REF!,#REF!,IF($RJ21=#REF!,#REF!,""))))))))))))))))))))))))))))</f>
        <v>11. TECNOLOGIAS GENETICAS LTDA NIT 830145062-0</v>
      </c>
      <c r="RQ21" s="36" t="str">
        <f t="shared" si="194"/>
        <v/>
      </c>
      <c r="RR21" s="36">
        <f t="shared" si="195"/>
        <v>83895000</v>
      </c>
      <c r="RS21" s="36" t="str">
        <f t="shared" si="196"/>
        <v/>
      </c>
      <c r="RT21" s="36" t="e">
        <f>IF($RP21=$AD$8,$AD21,IF($RP21=$AE$8,$AE21,IF($RP21=$AF$8,$AF21,IF($RP21=$AG$8,$AG21,IF($RP21=$AH$8,$AH21,IF($RP21=#REF!,#REF!,IF($RP21=#REF!,#REF!,"")))))))</f>
        <v>#REF!</v>
      </c>
      <c r="RU21" s="129">
        <f t="shared" si="197"/>
        <v>83895000</v>
      </c>
      <c r="RV21" s="36" t="e">
        <f t="shared" si="206"/>
        <v>#REF!</v>
      </c>
      <c r="RW21" s="54">
        <v>13</v>
      </c>
      <c r="RX21" s="129">
        <f t="shared" si="198"/>
        <v>11890480.118999988</v>
      </c>
      <c r="RY21" s="129" t="str">
        <f t="shared" si="199"/>
        <v>ADJUDICADO</v>
      </c>
    </row>
    <row r="22" spans="1:493" ht="39">
      <c r="A22" s="49"/>
      <c r="B22" s="67" t="s">
        <v>106</v>
      </c>
      <c r="C22" s="67" t="s">
        <v>107</v>
      </c>
      <c r="D22" s="67" t="s">
        <v>108</v>
      </c>
      <c r="E22" s="69" t="s">
        <v>197</v>
      </c>
      <c r="F22" s="67">
        <v>1</v>
      </c>
      <c r="G22" s="24">
        <v>4829218.7299999995</v>
      </c>
      <c r="H22" s="54">
        <v>14</v>
      </c>
      <c r="I22" s="104" t="s">
        <v>37</v>
      </c>
      <c r="J22" s="105">
        <v>4879000</v>
      </c>
      <c r="K22" s="104" t="s">
        <v>37</v>
      </c>
      <c r="L22" s="104" t="s">
        <v>37</v>
      </c>
      <c r="M22" s="104" t="s">
        <v>37</v>
      </c>
      <c r="N22" s="112">
        <v>4400279.66</v>
      </c>
      <c r="O22" s="104" t="s">
        <v>37</v>
      </c>
      <c r="P22" s="104" t="s">
        <v>37</v>
      </c>
      <c r="Q22" s="104" t="s">
        <v>37</v>
      </c>
      <c r="R22" s="104" t="s">
        <v>37</v>
      </c>
      <c r="S22" s="104" t="s">
        <v>37</v>
      </c>
      <c r="T22" s="104" t="s">
        <v>37</v>
      </c>
      <c r="U22" s="104" t="s">
        <v>37</v>
      </c>
      <c r="V22" s="104" t="s">
        <v>37</v>
      </c>
      <c r="W22" s="104" t="s">
        <v>37</v>
      </c>
      <c r="X22" s="104" t="s">
        <v>37</v>
      </c>
      <c r="Y22" s="104" t="s">
        <v>37</v>
      </c>
      <c r="Z22" s="104" t="s">
        <v>37</v>
      </c>
      <c r="AA22" s="104" t="s">
        <v>37</v>
      </c>
      <c r="AB22" s="104" t="s">
        <v>37</v>
      </c>
      <c r="AC22" s="104" t="s">
        <v>37</v>
      </c>
      <c r="AD22" s="104" t="s">
        <v>37</v>
      </c>
      <c r="AE22" s="104" t="s">
        <v>37</v>
      </c>
      <c r="AF22" s="104" t="s">
        <v>37</v>
      </c>
      <c r="AG22" s="104" t="s">
        <v>37</v>
      </c>
      <c r="AH22" s="104" t="s">
        <v>37</v>
      </c>
      <c r="AI22" s="57">
        <v>14</v>
      </c>
      <c r="AJ22" s="25" t="str">
        <f t="shared" si="0"/>
        <v>NC</v>
      </c>
      <c r="AK22" s="25" t="str">
        <f t="shared" si="1"/>
        <v/>
      </c>
      <c r="AL22" s="25" t="str">
        <f t="shared" si="2"/>
        <v>NC</v>
      </c>
      <c r="AM22" s="25" t="str">
        <f t="shared" si="3"/>
        <v>NC</v>
      </c>
      <c r="AN22" s="25" t="str">
        <f t="shared" si="4"/>
        <v>NC</v>
      </c>
      <c r="AO22" s="25">
        <f t="shared" si="5"/>
        <v>4400279.66</v>
      </c>
      <c r="AP22" s="25" t="str">
        <f t="shared" si="6"/>
        <v>NC</v>
      </c>
      <c r="AQ22" s="25" t="str">
        <f t="shared" si="7"/>
        <v>NC</v>
      </c>
      <c r="AR22" s="25" t="str">
        <f t="shared" si="8"/>
        <v>NC</v>
      </c>
      <c r="AS22" s="25" t="str">
        <f t="shared" si="9"/>
        <v>NC</v>
      </c>
      <c r="AT22" s="25" t="str">
        <f t="shared" si="10"/>
        <v>NC</v>
      </c>
      <c r="AU22" s="25" t="str">
        <f t="shared" si="11"/>
        <v>NC</v>
      </c>
      <c r="AV22" s="25" t="str">
        <f t="shared" si="12"/>
        <v>NC</v>
      </c>
      <c r="AW22" s="25" t="str">
        <f t="shared" si="13"/>
        <v>NC</v>
      </c>
      <c r="AX22" s="25" t="str">
        <f t="shared" si="14"/>
        <v>NC</v>
      </c>
      <c r="AY22" s="25" t="str">
        <f t="shared" si="15"/>
        <v>NC</v>
      </c>
      <c r="AZ22" s="25" t="str">
        <f t="shared" si="16"/>
        <v>NC</v>
      </c>
      <c r="BA22" s="25" t="str">
        <f t="shared" si="17"/>
        <v>NC</v>
      </c>
      <c r="BB22" s="25" t="str">
        <f t="shared" si="18"/>
        <v>NC</v>
      </c>
      <c r="BC22" s="25" t="str">
        <f t="shared" si="19"/>
        <v>NC</v>
      </c>
      <c r="BD22" s="25" t="str">
        <f t="shared" si="20"/>
        <v>NC</v>
      </c>
      <c r="BE22" s="25" t="str">
        <f t="shared" si="21"/>
        <v>NC</v>
      </c>
      <c r="BF22" s="25" t="str">
        <f t="shared" si="22"/>
        <v>NC</v>
      </c>
      <c r="BG22" s="25" t="str">
        <f t="shared" si="23"/>
        <v>NC</v>
      </c>
      <c r="BH22" s="25" t="str">
        <f t="shared" si="24"/>
        <v>NC</v>
      </c>
      <c r="BI22" s="25" t="str">
        <f t="shared" si="25"/>
        <v>NC</v>
      </c>
      <c r="BJ22" s="54">
        <v>14</v>
      </c>
      <c r="BK22" s="122" t="s">
        <v>38</v>
      </c>
      <c r="BL22" s="120" t="s">
        <v>38</v>
      </c>
      <c r="BM22" s="122" t="s">
        <v>38</v>
      </c>
      <c r="BN22" s="122" t="s">
        <v>38</v>
      </c>
      <c r="BO22" s="122" t="s">
        <v>38</v>
      </c>
      <c r="BP22" s="120" t="s">
        <v>39</v>
      </c>
      <c r="BQ22" s="122" t="s">
        <v>38</v>
      </c>
      <c r="BR22" s="122" t="s">
        <v>38</v>
      </c>
      <c r="BS22" s="122" t="s">
        <v>38</v>
      </c>
      <c r="BT22" s="122" t="s">
        <v>38</v>
      </c>
      <c r="BU22" s="122" t="s">
        <v>38</v>
      </c>
      <c r="BV22" s="122" t="s">
        <v>38</v>
      </c>
      <c r="BW22" s="122" t="s">
        <v>38</v>
      </c>
      <c r="BX22" s="122" t="s">
        <v>38</v>
      </c>
      <c r="BY22" s="122" t="s">
        <v>38</v>
      </c>
      <c r="BZ22" s="122" t="s">
        <v>38</v>
      </c>
      <c r="CA22" s="122" t="s">
        <v>38</v>
      </c>
      <c r="CB22" s="122" t="s">
        <v>38</v>
      </c>
      <c r="CC22" s="122" t="s">
        <v>38</v>
      </c>
      <c r="CD22" s="122" t="s">
        <v>38</v>
      </c>
      <c r="CE22" s="122" t="s">
        <v>38</v>
      </c>
      <c r="CF22" s="122" t="s">
        <v>38</v>
      </c>
      <c r="CG22" s="122" t="s">
        <v>38</v>
      </c>
      <c r="CH22" s="122" t="s">
        <v>38</v>
      </c>
      <c r="CI22" s="122" t="s">
        <v>38</v>
      </c>
      <c r="CJ22" s="122" t="s">
        <v>38</v>
      </c>
      <c r="CK22" s="54">
        <v>14</v>
      </c>
      <c r="CL22" s="122" t="s">
        <v>39</v>
      </c>
      <c r="CM22" s="120" t="s">
        <v>38</v>
      </c>
      <c r="CN22" s="122" t="s">
        <v>39</v>
      </c>
      <c r="CO22" s="122" t="s">
        <v>39</v>
      </c>
      <c r="CP22" s="122" t="s">
        <v>39</v>
      </c>
      <c r="CQ22" s="123" t="s">
        <v>39</v>
      </c>
      <c r="CR22" s="122" t="s">
        <v>39</v>
      </c>
      <c r="CS22" s="122" t="s">
        <v>39</v>
      </c>
      <c r="CT22" s="122" t="s">
        <v>39</v>
      </c>
      <c r="CU22" s="122" t="s">
        <v>39</v>
      </c>
      <c r="CV22" s="122" t="s">
        <v>39</v>
      </c>
      <c r="CW22" s="122" t="s">
        <v>39</v>
      </c>
      <c r="CX22" s="122" t="s">
        <v>39</v>
      </c>
      <c r="CY22" s="122" t="s">
        <v>39</v>
      </c>
      <c r="CZ22" s="122" t="s">
        <v>39</v>
      </c>
      <c r="DA22" s="122" t="s">
        <v>39</v>
      </c>
      <c r="DB22" s="122" t="s">
        <v>39</v>
      </c>
      <c r="DC22" s="122" t="s">
        <v>39</v>
      </c>
      <c r="DD22" s="122" t="s">
        <v>39</v>
      </c>
      <c r="DE22" s="122" t="s">
        <v>39</v>
      </c>
      <c r="DF22" s="122" t="s">
        <v>39</v>
      </c>
      <c r="DG22" s="122" t="s">
        <v>39</v>
      </c>
      <c r="DH22" s="122" t="s">
        <v>38</v>
      </c>
      <c r="DI22" s="122" t="s">
        <v>38</v>
      </c>
      <c r="DJ22" s="122" t="s">
        <v>38</v>
      </c>
      <c r="DK22" s="122" t="s">
        <v>39</v>
      </c>
      <c r="DL22" s="54">
        <v>14</v>
      </c>
      <c r="DM22" s="122" t="s">
        <v>39</v>
      </c>
      <c r="DN22" s="120" t="s">
        <v>38</v>
      </c>
      <c r="DO22" s="122" t="s">
        <v>39</v>
      </c>
      <c r="DP22" s="122" t="s">
        <v>39</v>
      </c>
      <c r="DQ22" s="122" t="s">
        <v>39</v>
      </c>
      <c r="DR22" s="121" t="s">
        <v>39</v>
      </c>
      <c r="DS22" s="122" t="s">
        <v>39</v>
      </c>
      <c r="DT22" s="122" t="s">
        <v>39</v>
      </c>
      <c r="DU22" s="122" t="s">
        <v>39</v>
      </c>
      <c r="DV22" s="122" t="s">
        <v>39</v>
      </c>
      <c r="DW22" s="122" t="s">
        <v>39</v>
      </c>
      <c r="DX22" s="122" t="s">
        <v>39</v>
      </c>
      <c r="DY22" s="122" t="s">
        <v>39</v>
      </c>
      <c r="DZ22" s="122" t="s">
        <v>39</v>
      </c>
      <c r="EA22" s="122" t="s">
        <v>39</v>
      </c>
      <c r="EB22" s="122" t="s">
        <v>39</v>
      </c>
      <c r="EC22" s="122" t="s">
        <v>39</v>
      </c>
      <c r="ED22" s="122" t="s">
        <v>39</v>
      </c>
      <c r="EE22" s="122" t="s">
        <v>39</v>
      </c>
      <c r="EF22" s="122" t="s">
        <v>39</v>
      </c>
      <c r="EG22" s="122" t="s">
        <v>39</v>
      </c>
      <c r="EH22" s="122" t="s">
        <v>39</v>
      </c>
      <c r="EI22" s="122" t="s">
        <v>38</v>
      </c>
      <c r="EJ22" s="122" t="s">
        <v>38</v>
      </c>
      <c r="EK22" s="122" t="s">
        <v>39</v>
      </c>
      <c r="EL22" s="122" t="s">
        <v>39</v>
      </c>
      <c r="EM22" s="54">
        <v>14</v>
      </c>
      <c r="EN22" s="26" t="str">
        <f t="shared" si="26"/>
        <v>NO CUMPLE</v>
      </c>
      <c r="EO22" s="26" t="str">
        <f t="shared" si="27"/>
        <v>NO CUMPLE</v>
      </c>
      <c r="EP22" s="26" t="str">
        <f t="shared" si="28"/>
        <v>NO CUMPLE</v>
      </c>
      <c r="EQ22" s="26" t="str">
        <f t="shared" si="29"/>
        <v>NO CUMPLE</v>
      </c>
      <c r="ER22" s="26" t="str">
        <f t="shared" si="30"/>
        <v>NO CUMPLE</v>
      </c>
      <c r="ES22" s="26" t="str">
        <f t="shared" si="31"/>
        <v>CUMPLE</v>
      </c>
      <c r="ET22" s="26" t="str">
        <f t="shared" si="32"/>
        <v>NO CUMPLE</v>
      </c>
      <c r="EU22" s="26" t="str">
        <f t="shared" si="33"/>
        <v>NO CUMPLE</v>
      </c>
      <c r="EV22" s="26" t="str">
        <f t="shared" si="34"/>
        <v>NO CUMPLE</v>
      </c>
      <c r="EW22" s="26" t="str">
        <f t="shared" si="35"/>
        <v>NO CUMPLE</v>
      </c>
      <c r="EX22" s="26" t="str">
        <f t="shared" si="36"/>
        <v>NO CUMPLE</v>
      </c>
      <c r="EY22" s="26" t="str">
        <f t="shared" si="37"/>
        <v>NO CUMPLE</v>
      </c>
      <c r="EZ22" s="26" t="str">
        <f t="shared" si="38"/>
        <v>NO CUMPLE</v>
      </c>
      <c r="FA22" s="26" t="str">
        <f t="shared" si="39"/>
        <v>NO CUMPLE</v>
      </c>
      <c r="FB22" s="26" t="str">
        <f t="shared" si="40"/>
        <v>NO CUMPLE</v>
      </c>
      <c r="FC22" s="26" t="str">
        <f t="shared" si="41"/>
        <v>NO CUMPLE</v>
      </c>
      <c r="FD22" s="26" t="str">
        <f t="shared" si="42"/>
        <v>NO CUMPLE</v>
      </c>
      <c r="FE22" s="26" t="str">
        <f t="shared" si="43"/>
        <v>NO CUMPLE</v>
      </c>
      <c r="FF22" s="26" t="str">
        <f t="shared" si="44"/>
        <v>NO CUMPLE</v>
      </c>
      <c r="FG22" s="26" t="str">
        <f t="shared" si="45"/>
        <v>NO CUMPLE</v>
      </c>
      <c r="FH22" s="26" t="str">
        <f t="shared" si="46"/>
        <v>NO CUMPLE</v>
      </c>
      <c r="FI22" s="26" t="str">
        <f t="shared" si="47"/>
        <v>NO CUMPLE</v>
      </c>
      <c r="FJ22" s="26" t="str">
        <f t="shared" si="48"/>
        <v>NO CUMPLE</v>
      </c>
      <c r="FK22" s="26" t="str">
        <f t="shared" si="49"/>
        <v>NO CUMPLE</v>
      </c>
      <c r="FL22" s="26" t="str">
        <f t="shared" si="50"/>
        <v>NO CUMPLE</v>
      </c>
      <c r="FM22" s="26" t="str">
        <f t="shared" si="51"/>
        <v>NO CUMPLE</v>
      </c>
      <c r="FN22" s="54">
        <v>14</v>
      </c>
      <c r="FO22" s="116" t="s">
        <v>37</v>
      </c>
      <c r="FP22" s="120" t="s">
        <v>38</v>
      </c>
      <c r="FQ22" s="116" t="s">
        <v>37</v>
      </c>
      <c r="FR22" s="116" t="s">
        <v>37</v>
      </c>
      <c r="FS22" s="116" t="s">
        <v>37</v>
      </c>
      <c r="FT22" s="120" t="s">
        <v>39</v>
      </c>
      <c r="FU22" s="116" t="s">
        <v>37</v>
      </c>
      <c r="FV22" s="116" t="s">
        <v>37</v>
      </c>
      <c r="FW22" s="116" t="s">
        <v>37</v>
      </c>
      <c r="FX22" s="116" t="s">
        <v>37</v>
      </c>
      <c r="FY22" s="116" t="s">
        <v>37</v>
      </c>
      <c r="FZ22" s="116" t="s">
        <v>37</v>
      </c>
      <c r="GA22" s="116" t="s">
        <v>37</v>
      </c>
      <c r="GB22" s="116" t="s">
        <v>37</v>
      </c>
      <c r="GC22" s="116" t="s">
        <v>37</v>
      </c>
      <c r="GD22" s="116" t="s">
        <v>37</v>
      </c>
      <c r="GE22" s="116" t="s">
        <v>37</v>
      </c>
      <c r="GF22" s="116" t="s">
        <v>37</v>
      </c>
      <c r="GG22" s="116" t="s">
        <v>37</v>
      </c>
      <c r="GH22" s="116" t="s">
        <v>37</v>
      </c>
      <c r="GI22" s="116" t="s">
        <v>37</v>
      </c>
      <c r="GJ22" s="116" t="s">
        <v>37</v>
      </c>
      <c r="GK22" s="116" t="s">
        <v>37</v>
      </c>
      <c r="GL22" s="116" t="s">
        <v>37</v>
      </c>
      <c r="GM22" s="116" t="s">
        <v>37</v>
      </c>
      <c r="GN22" s="116" t="s">
        <v>37</v>
      </c>
      <c r="GO22" s="54">
        <v>14</v>
      </c>
      <c r="GP22" s="116" t="s">
        <v>37</v>
      </c>
      <c r="GQ22" s="120" t="s">
        <v>39</v>
      </c>
      <c r="GR22" s="116" t="s">
        <v>37</v>
      </c>
      <c r="GS22" s="116" t="s">
        <v>37</v>
      </c>
      <c r="GT22" s="116" t="s">
        <v>37</v>
      </c>
      <c r="GU22" s="123" t="s">
        <v>39</v>
      </c>
      <c r="GV22" s="116" t="s">
        <v>37</v>
      </c>
      <c r="GW22" s="116" t="s">
        <v>37</v>
      </c>
      <c r="GX22" s="116" t="s">
        <v>37</v>
      </c>
      <c r="GY22" s="116" t="s">
        <v>37</v>
      </c>
      <c r="GZ22" s="116" t="s">
        <v>37</v>
      </c>
      <c r="HA22" s="116" t="s">
        <v>37</v>
      </c>
      <c r="HB22" s="116" t="s">
        <v>37</v>
      </c>
      <c r="HC22" s="116" t="s">
        <v>37</v>
      </c>
      <c r="HD22" s="116" t="s">
        <v>37</v>
      </c>
      <c r="HE22" s="116" t="s">
        <v>37</v>
      </c>
      <c r="HF22" s="116" t="s">
        <v>37</v>
      </c>
      <c r="HG22" s="116" t="s">
        <v>37</v>
      </c>
      <c r="HH22" s="116" t="s">
        <v>37</v>
      </c>
      <c r="HI22" s="116" t="s">
        <v>37</v>
      </c>
      <c r="HJ22" s="116" t="s">
        <v>37</v>
      </c>
      <c r="HK22" s="116" t="s">
        <v>37</v>
      </c>
      <c r="HL22" s="116" t="s">
        <v>37</v>
      </c>
      <c r="HM22" s="116" t="s">
        <v>37</v>
      </c>
      <c r="HN22" s="116" t="s">
        <v>37</v>
      </c>
      <c r="HO22" s="116" t="s">
        <v>37</v>
      </c>
      <c r="HP22" s="54">
        <v>14</v>
      </c>
      <c r="HQ22" s="25" t="str">
        <f t="shared" si="52"/>
        <v/>
      </c>
      <c r="HR22" s="25" t="str">
        <f t="shared" si="53"/>
        <v/>
      </c>
      <c r="HS22" s="25" t="str">
        <f t="shared" si="54"/>
        <v/>
      </c>
      <c r="HT22" s="25" t="str">
        <f t="shared" si="55"/>
        <v/>
      </c>
      <c r="HU22" s="25" t="str">
        <f t="shared" si="56"/>
        <v/>
      </c>
      <c r="HV22" s="25">
        <f t="shared" si="57"/>
        <v>4400279.66</v>
      </c>
      <c r="HW22" s="25" t="str">
        <f t="shared" si="58"/>
        <v/>
      </c>
      <c r="HX22" s="25" t="str">
        <f t="shared" si="59"/>
        <v/>
      </c>
      <c r="HY22" s="25" t="str">
        <f t="shared" si="60"/>
        <v/>
      </c>
      <c r="HZ22" s="25" t="str">
        <f t="shared" si="61"/>
        <v/>
      </c>
      <c r="IA22" s="25" t="str">
        <f t="shared" si="62"/>
        <v/>
      </c>
      <c r="IB22" s="25" t="str">
        <f t="shared" si="63"/>
        <v/>
      </c>
      <c r="IC22" s="25" t="str">
        <f t="shared" si="64"/>
        <v/>
      </c>
      <c r="ID22" s="25" t="str">
        <f t="shared" si="65"/>
        <v/>
      </c>
      <c r="IE22" s="25" t="str">
        <f t="shared" si="66"/>
        <v/>
      </c>
      <c r="IF22" s="25" t="str">
        <f t="shared" si="67"/>
        <v/>
      </c>
      <c r="IG22" s="25" t="str">
        <f t="shared" si="68"/>
        <v/>
      </c>
      <c r="IH22" s="25" t="str">
        <f t="shared" si="69"/>
        <v/>
      </c>
      <c r="II22" s="25" t="str">
        <f t="shared" si="70"/>
        <v/>
      </c>
      <c r="IJ22" s="25" t="str">
        <f t="shared" si="71"/>
        <v/>
      </c>
      <c r="IK22" s="25" t="str">
        <f t="shared" si="72"/>
        <v/>
      </c>
      <c r="IL22" s="25" t="str">
        <f t="shared" si="73"/>
        <v/>
      </c>
      <c r="IM22" s="25" t="str">
        <f t="shared" si="74"/>
        <v/>
      </c>
      <c r="IN22" s="25" t="str">
        <f t="shared" si="75"/>
        <v/>
      </c>
      <c r="IO22" s="25" t="str">
        <f t="shared" si="76"/>
        <v/>
      </c>
      <c r="IP22" s="25" t="str">
        <f t="shared" si="77"/>
        <v/>
      </c>
      <c r="IQ22" s="25">
        <v>4829218.7299999995</v>
      </c>
      <c r="IR22" s="25">
        <v>4829218.7299999995</v>
      </c>
      <c r="IS22" s="27">
        <f t="shared" si="78"/>
        <v>1</v>
      </c>
      <c r="IT22" s="27">
        <f t="shared" si="200"/>
        <v>1</v>
      </c>
      <c r="IU22" s="27">
        <f t="array" ref="IU22">IF(IT22=0,"",PRODUCT(IF(ISNUMBER(HQ22:IP22),HQ22:IP22,1)))</f>
        <v>4400279.66</v>
      </c>
      <c r="IV22" s="27">
        <f t="shared" si="201"/>
        <v>21249912951310.031</v>
      </c>
      <c r="IW22" s="28">
        <f t="shared" si="208"/>
        <v>4609762.7868806906</v>
      </c>
      <c r="IX22" s="29">
        <f t="shared" si="202"/>
        <v>17286.610450802589</v>
      </c>
      <c r="IY22" s="54">
        <v>14</v>
      </c>
      <c r="IZ22" s="30" t="str">
        <f t="shared" si="79"/>
        <v/>
      </c>
      <c r="JA22" s="30" t="str">
        <f t="shared" si="80"/>
        <v/>
      </c>
      <c r="JB22" s="30" t="str">
        <f t="shared" si="81"/>
        <v/>
      </c>
      <c r="JC22" s="30" t="str">
        <f t="shared" si="82"/>
        <v/>
      </c>
      <c r="JD22" s="30" t="str">
        <f t="shared" si="83"/>
        <v/>
      </c>
      <c r="JE22" s="30">
        <f t="shared" si="84"/>
        <v>25454.843634749126</v>
      </c>
      <c r="JF22" s="30" t="str">
        <f t="shared" si="85"/>
        <v/>
      </c>
      <c r="JG22" s="30" t="str">
        <f t="shared" si="86"/>
        <v/>
      </c>
      <c r="JH22" s="30" t="str">
        <f t="shared" si="87"/>
        <v/>
      </c>
      <c r="JI22" s="30" t="str">
        <f t="shared" si="88"/>
        <v/>
      </c>
      <c r="JJ22" s="30" t="str">
        <f t="shared" si="89"/>
        <v/>
      </c>
      <c r="JK22" s="30" t="str">
        <f t="shared" si="90"/>
        <v/>
      </c>
      <c r="JL22" s="30" t="str">
        <f t="shared" si="91"/>
        <v/>
      </c>
      <c r="JM22" s="30" t="str">
        <f t="shared" si="92"/>
        <v/>
      </c>
      <c r="JN22" s="30" t="str">
        <f t="shared" si="93"/>
        <v/>
      </c>
      <c r="JO22" s="30" t="str">
        <f t="shared" si="94"/>
        <v/>
      </c>
      <c r="JP22" s="30" t="str">
        <f t="shared" si="95"/>
        <v/>
      </c>
      <c r="JQ22" s="30" t="str">
        <f t="shared" si="96"/>
        <v/>
      </c>
      <c r="JR22" s="30" t="str">
        <f t="shared" si="97"/>
        <v/>
      </c>
      <c r="JS22" s="30" t="str">
        <f t="shared" si="98"/>
        <v/>
      </c>
      <c r="JT22" s="30" t="str">
        <f t="shared" si="99"/>
        <v/>
      </c>
      <c r="JU22" s="30" t="str">
        <f t="shared" si="100"/>
        <v/>
      </c>
      <c r="JV22" s="30" t="str">
        <f t="shared" si="101"/>
        <v/>
      </c>
      <c r="JW22" s="30" t="str">
        <f t="shared" si="102"/>
        <v/>
      </c>
      <c r="JX22" s="30" t="str">
        <f t="shared" si="103"/>
        <v/>
      </c>
      <c r="JY22" s="30" t="str">
        <f t="shared" si="104"/>
        <v/>
      </c>
      <c r="JZ22" s="54">
        <v>14</v>
      </c>
      <c r="KA22" s="31" t="str">
        <f t="shared" si="105"/>
        <v/>
      </c>
      <c r="KB22" s="31" t="str">
        <f t="shared" si="106"/>
        <v/>
      </c>
      <c r="KC22" s="31" t="str">
        <f t="shared" si="107"/>
        <v/>
      </c>
      <c r="KD22" s="31" t="str">
        <f t="shared" si="108"/>
        <v/>
      </c>
      <c r="KE22" s="31" t="str">
        <f t="shared" si="109"/>
        <v/>
      </c>
      <c r="KF22" s="31">
        <f t="shared" si="110"/>
        <v>209483.12688069046</v>
      </c>
      <c r="KG22" s="31" t="str">
        <f t="shared" si="111"/>
        <v/>
      </c>
      <c r="KH22" s="31" t="str">
        <f t="shared" si="112"/>
        <v/>
      </c>
      <c r="KI22" s="31" t="str">
        <f t="shared" si="113"/>
        <v/>
      </c>
      <c r="KJ22" s="31" t="str">
        <f t="shared" si="114"/>
        <v/>
      </c>
      <c r="KK22" s="31" t="str">
        <f t="shared" si="115"/>
        <v/>
      </c>
      <c r="KL22" s="31" t="str">
        <f t="shared" si="116"/>
        <v/>
      </c>
      <c r="KM22" s="31" t="str">
        <f t="shared" si="117"/>
        <v/>
      </c>
      <c r="KN22" s="31" t="str">
        <f t="shared" si="118"/>
        <v/>
      </c>
      <c r="KO22" s="31" t="str">
        <f t="shared" si="119"/>
        <v/>
      </c>
      <c r="KP22" s="31" t="str">
        <f t="shared" si="120"/>
        <v/>
      </c>
      <c r="KQ22" s="31" t="str">
        <f t="shared" si="121"/>
        <v/>
      </c>
      <c r="KR22" s="31" t="str">
        <f t="shared" si="122"/>
        <v/>
      </c>
      <c r="KS22" s="31" t="str">
        <f t="shared" si="123"/>
        <v/>
      </c>
      <c r="KT22" s="31" t="str">
        <f t="shared" si="124"/>
        <v/>
      </c>
      <c r="KU22" s="31" t="str">
        <f t="shared" si="125"/>
        <v/>
      </c>
      <c r="KV22" s="31" t="str">
        <f t="shared" si="126"/>
        <v/>
      </c>
      <c r="KW22" s="31" t="str">
        <f t="shared" si="127"/>
        <v/>
      </c>
      <c r="KX22" s="31" t="str">
        <f t="shared" si="128"/>
        <v/>
      </c>
      <c r="KY22" s="31" t="str">
        <f t="shared" si="129"/>
        <v/>
      </c>
      <c r="KZ22" s="31" t="str">
        <f t="shared" si="130"/>
        <v/>
      </c>
      <c r="LA22" s="54">
        <v>14</v>
      </c>
      <c r="LB22" s="32" t="str">
        <f t="shared" si="131"/>
        <v/>
      </c>
      <c r="LC22" s="32" t="str">
        <f t="shared" si="132"/>
        <v/>
      </c>
      <c r="LD22" s="32" t="str">
        <f t="shared" si="133"/>
        <v/>
      </c>
      <c r="LE22" s="32" t="str">
        <f t="shared" si="134"/>
        <v/>
      </c>
      <c r="LF22" s="32" t="str">
        <f t="shared" si="135"/>
        <v/>
      </c>
      <c r="LG22" s="32">
        <f t="shared" si="136"/>
        <v>1211.8230319175411</v>
      </c>
      <c r="LH22" s="32" t="str">
        <f t="shared" si="137"/>
        <v/>
      </c>
      <c r="LI22" s="32" t="str">
        <f t="shared" si="138"/>
        <v/>
      </c>
      <c r="LJ22" s="32" t="str">
        <f t="shared" si="139"/>
        <v/>
      </c>
      <c r="LK22" s="32" t="str">
        <f t="shared" si="140"/>
        <v/>
      </c>
      <c r="LL22" s="32" t="str">
        <f t="shared" si="141"/>
        <v/>
      </c>
      <c r="LM22" s="32" t="str">
        <f t="shared" si="142"/>
        <v/>
      </c>
      <c r="LN22" s="32" t="str">
        <f t="shared" si="143"/>
        <v/>
      </c>
      <c r="LO22" s="32" t="str">
        <f t="shared" si="144"/>
        <v/>
      </c>
      <c r="LP22" s="32" t="str">
        <f t="shared" si="145"/>
        <v/>
      </c>
      <c r="LQ22" s="32" t="str">
        <f t="shared" si="146"/>
        <v/>
      </c>
      <c r="LR22" s="32" t="str">
        <f t="shared" si="147"/>
        <v/>
      </c>
      <c r="LS22" s="32" t="str">
        <f t="shared" si="148"/>
        <v/>
      </c>
      <c r="LT22" s="32" t="str">
        <f t="shared" si="149"/>
        <v/>
      </c>
      <c r="LU22" s="32" t="str">
        <f t="shared" si="150"/>
        <v/>
      </c>
      <c r="LV22" s="32" t="str">
        <f t="shared" si="151"/>
        <v/>
      </c>
      <c r="LW22" s="32" t="str">
        <f t="shared" si="152"/>
        <v/>
      </c>
      <c r="LX22" s="32" t="str">
        <f t="shared" si="153"/>
        <v/>
      </c>
      <c r="LY22" s="32" t="str">
        <f t="shared" si="154"/>
        <v/>
      </c>
      <c r="LZ22" s="32" t="str">
        <f t="shared" si="155"/>
        <v/>
      </c>
      <c r="MA22" s="32" t="str">
        <f t="shared" si="156"/>
        <v/>
      </c>
      <c r="MB22" s="50">
        <f t="shared" si="157"/>
        <v>1211.8230319175411</v>
      </c>
      <c r="MC22" s="54">
        <v>14</v>
      </c>
      <c r="MD22" s="140" t="str">
        <f t="shared" si="158"/>
        <v/>
      </c>
      <c r="ME22" s="140" t="str">
        <f t="shared" si="159"/>
        <v/>
      </c>
      <c r="MF22" s="140" t="str">
        <f t="shared" si="160"/>
        <v/>
      </c>
      <c r="MG22" s="140" t="str">
        <f t="shared" si="161"/>
        <v/>
      </c>
      <c r="MH22" s="140" t="str">
        <f t="shared" si="162"/>
        <v/>
      </c>
      <c r="MI22" s="140">
        <f t="shared" si="163"/>
        <v>38.182265452123687</v>
      </c>
      <c r="MJ22" s="140" t="str">
        <f t="shared" si="164"/>
        <v/>
      </c>
      <c r="MK22" s="140" t="str">
        <f t="shared" si="165"/>
        <v/>
      </c>
      <c r="ML22" s="140" t="str">
        <f t="shared" si="166"/>
        <v/>
      </c>
      <c r="MM22" s="140" t="str">
        <f t="shared" si="167"/>
        <v/>
      </c>
      <c r="MN22" s="140" t="str">
        <f t="shared" si="168"/>
        <v/>
      </c>
      <c r="MO22" s="140" t="str">
        <f t="shared" si="169"/>
        <v/>
      </c>
      <c r="MP22" s="140" t="str">
        <f t="shared" si="170"/>
        <v/>
      </c>
      <c r="MQ22" s="140" t="str">
        <f t="shared" si="171"/>
        <v/>
      </c>
      <c r="MR22" s="140" t="str">
        <f t="shared" si="172"/>
        <v/>
      </c>
      <c r="MS22" s="140" t="str">
        <f t="shared" si="173"/>
        <v/>
      </c>
      <c r="MT22" s="140" t="str">
        <f t="shared" si="174"/>
        <v/>
      </c>
      <c r="MU22" s="140" t="str">
        <f t="shared" si="175"/>
        <v/>
      </c>
      <c r="MV22" s="140" t="str">
        <f t="shared" si="176"/>
        <v/>
      </c>
      <c r="MW22" s="140" t="str">
        <f t="shared" si="177"/>
        <v/>
      </c>
      <c r="MX22" s="140" t="str">
        <f t="shared" si="178"/>
        <v/>
      </c>
      <c r="MY22" s="140" t="str">
        <f t="shared" si="179"/>
        <v/>
      </c>
      <c r="MZ22" s="140" t="str">
        <f t="shared" si="180"/>
        <v/>
      </c>
      <c r="NA22" s="140" t="str">
        <f t="shared" si="181"/>
        <v/>
      </c>
      <c r="NB22" s="140" t="str">
        <f t="shared" si="182"/>
        <v/>
      </c>
      <c r="NC22" s="140" t="str">
        <f t="shared" si="183"/>
        <v/>
      </c>
      <c r="ND22" s="54">
        <v>14</v>
      </c>
      <c r="NE22" s="33" t="str">
        <f t="shared" si="184"/>
        <v/>
      </c>
      <c r="NF22" s="33" t="str">
        <f t="shared" si="233"/>
        <v/>
      </c>
      <c r="NG22" s="33" t="str">
        <f t="shared" si="209"/>
        <v/>
      </c>
      <c r="NH22" s="33" t="str">
        <f t="shared" si="210"/>
        <v/>
      </c>
      <c r="NI22" s="33" t="str">
        <f t="shared" si="211"/>
        <v/>
      </c>
      <c r="NJ22" s="33">
        <f t="shared" si="212"/>
        <v>40</v>
      </c>
      <c r="NK22" s="33" t="str">
        <f t="shared" si="213"/>
        <v/>
      </c>
      <c r="NL22" s="33" t="str">
        <f t="shared" si="214"/>
        <v/>
      </c>
      <c r="NM22" s="33" t="str">
        <f t="shared" si="215"/>
        <v/>
      </c>
      <c r="NN22" s="33" t="str">
        <f t="shared" si="216"/>
        <v/>
      </c>
      <c r="NO22" s="33" t="str">
        <f t="shared" si="217"/>
        <v/>
      </c>
      <c r="NP22" s="33" t="str">
        <f t="shared" si="218"/>
        <v/>
      </c>
      <c r="NQ22" s="33" t="str">
        <f t="shared" si="219"/>
        <v/>
      </c>
      <c r="NR22" s="33" t="str">
        <f t="shared" si="220"/>
        <v/>
      </c>
      <c r="NS22" s="33" t="str">
        <f t="shared" si="221"/>
        <v/>
      </c>
      <c r="NT22" s="33" t="str">
        <f t="shared" si="222"/>
        <v/>
      </c>
      <c r="NU22" s="33" t="str">
        <f t="shared" si="223"/>
        <v/>
      </c>
      <c r="NV22" s="33" t="str">
        <f t="shared" si="224"/>
        <v/>
      </c>
      <c r="NW22" s="33" t="str">
        <f t="shared" si="225"/>
        <v/>
      </c>
      <c r="NX22" s="33" t="str">
        <f t="shared" si="226"/>
        <v/>
      </c>
      <c r="NY22" s="33" t="str">
        <f t="shared" si="227"/>
        <v/>
      </c>
      <c r="NZ22" s="33" t="str">
        <f t="shared" si="228"/>
        <v/>
      </c>
      <c r="OA22" s="33" t="str">
        <f t="shared" si="229"/>
        <v/>
      </c>
      <c r="OB22" s="33" t="str">
        <f t="shared" si="230"/>
        <v/>
      </c>
      <c r="OC22" s="33" t="str">
        <f t="shared" si="231"/>
        <v/>
      </c>
      <c r="OD22" s="33" t="str">
        <f t="shared" si="232"/>
        <v/>
      </c>
      <c r="OE22" s="33" t="e">
        <f>IF(#REF!="","",IF(#REF!=$MB22,40,(($MB22/#REF!)*40)))</f>
        <v>#REF!</v>
      </c>
      <c r="OF22" s="33" t="e">
        <f>IF(#REF!="","",IF(#REF!=$MB22,40,(($MB22/#REF!)*40)))</f>
        <v>#REF!</v>
      </c>
      <c r="OG22" s="54">
        <v>14</v>
      </c>
      <c r="OH22" s="116"/>
      <c r="OI22" s="120">
        <v>24</v>
      </c>
      <c r="OJ22" s="116"/>
      <c r="OK22" s="116"/>
      <c r="OL22" s="116"/>
      <c r="OM22" s="120">
        <v>72</v>
      </c>
      <c r="ON22" s="116"/>
      <c r="OO22" s="116"/>
      <c r="OP22" s="116"/>
      <c r="OQ22" s="116"/>
      <c r="OR22" s="116"/>
      <c r="OS22" s="116"/>
      <c r="OT22" s="116"/>
      <c r="OU22" s="116"/>
      <c r="OV22" s="116"/>
      <c r="OW22" s="116"/>
      <c r="OX22" s="116"/>
      <c r="OY22" s="116"/>
      <c r="OZ22" s="116"/>
      <c r="PA22" s="116"/>
      <c r="PB22" s="116"/>
      <c r="PC22" s="116"/>
      <c r="PD22" s="116"/>
      <c r="PE22" s="116"/>
      <c r="PF22" s="116"/>
      <c r="PG22" s="116"/>
      <c r="PH22" s="54">
        <v>14</v>
      </c>
      <c r="PI22" s="126">
        <f t="shared" si="203"/>
        <v>0</v>
      </c>
      <c r="PJ22" s="126">
        <f t="shared" si="275"/>
        <v>0</v>
      </c>
      <c r="PK22" s="126">
        <f t="shared" si="276"/>
        <v>0</v>
      </c>
      <c r="PL22" s="126">
        <f t="shared" si="277"/>
        <v>0</v>
      </c>
      <c r="PM22" s="126">
        <f t="shared" si="278"/>
        <v>0</v>
      </c>
      <c r="PN22" s="126">
        <f t="shared" si="279"/>
        <v>60</v>
      </c>
      <c r="PO22" s="126">
        <f t="shared" si="235"/>
        <v>0</v>
      </c>
      <c r="PP22" s="126">
        <f t="shared" si="236"/>
        <v>0</v>
      </c>
      <c r="PQ22" s="126">
        <f t="shared" si="237"/>
        <v>0</v>
      </c>
      <c r="PR22" s="126">
        <f t="shared" si="238"/>
        <v>0</v>
      </c>
      <c r="PS22" s="126">
        <f t="shared" si="239"/>
        <v>0</v>
      </c>
      <c r="PT22" s="126">
        <f t="shared" si="240"/>
        <v>0</v>
      </c>
      <c r="PU22" s="126">
        <f t="shared" si="241"/>
        <v>0</v>
      </c>
      <c r="PV22" s="126">
        <f t="shared" si="242"/>
        <v>0</v>
      </c>
      <c r="PW22" s="126">
        <f t="shared" si="243"/>
        <v>0</v>
      </c>
      <c r="PX22" s="126">
        <f t="shared" si="244"/>
        <v>0</v>
      </c>
      <c r="PY22" s="126">
        <f t="shared" si="245"/>
        <v>0</v>
      </c>
      <c r="PZ22" s="126">
        <f t="shared" si="246"/>
        <v>0</v>
      </c>
      <c r="QA22" s="126">
        <f t="shared" si="247"/>
        <v>0</v>
      </c>
      <c r="QB22" s="126">
        <f t="shared" si="248"/>
        <v>0</v>
      </c>
      <c r="QC22" s="126">
        <f t="shared" si="249"/>
        <v>0</v>
      </c>
      <c r="QD22" s="126">
        <f t="shared" si="250"/>
        <v>0</v>
      </c>
      <c r="QE22" s="126">
        <f t="shared" si="251"/>
        <v>0</v>
      </c>
      <c r="QF22" s="126">
        <f t="shared" si="252"/>
        <v>0</v>
      </c>
      <c r="QG22" s="126">
        <f t="shared" si="253"/>
        <v>0</v>
      </c>
      <c r="QH22" s="126">
        <f t="shared" si="254"/>
        <v>0</v>
      </c>
      <c r="QI22" s="54">
        <v>14</v>
      </c>
      <c r="QJ22" s="34" t="str">
        <f t="shared" si="204"/>
        <v/>
      </c>
      <c r="QK22" s="34" t="str">
        <f t="shared" si="280"/>
        <v/>
      </c>
      <c r="QL22" s="34" t="str">
        <f t="shared" si="281"/>
        <v/>
      </c>
      <c r="QM22" s="34" t="str">
        <f t="shared" si="282"/>
        <v/>
      </c>
      <c r="QN22" s="34" t="str">
        <f t="shared" si="283"/>
        <v/>
      </c>
      <c r="QO22" s="34">
        <f t="shared" si="284"/>
        <v>98.182265452123687</v>
      </c>
      <c r="QP22" s="34" t="str">
        <f t="shared" si="255"/>
        <v/>
      </c>
      <c r="QQ22" s="34" t="str">
        <f t="shared" si="256"/>
        <v/>
      </c>
      <c r="QR22" s="34" t="str">
        <f t="shared" si="257"/>
        <v/>
      </c>
      <c r="QS22" s="34" t="str">
        <f t="shared" si="258"/>
        <v/>
      </c>
      <c r="QT22" s="34" t="str">
        <f t="shared" si="259"/>
        <v/>
      </c>
      <c r="QU22" s="34" t="str">
        <f t="shared" si="260"/>
        <v/>
      </c>
      <c r="QV22" s="34" t="str">
        <f t="shared" si="261"/>
        <v/>
      </c>
      <c r="QW22" s="34" t="str">
        <f t="shared" si="262"/>
        <v/>
      </c>
      <c r="QX22" s="34" t="str">
        <f t="shared" si="263"/>
        <v/>
      </c>
      <c r="QY22" s="34" t="str">
        <f t="shared" si="264"/>
        <v/>
      </c>
      <c r="QZ22" s="34" t="str">
        <f t="shared" si="265"/>
        <v/>
      </c>
      <c r="RA22" s="34" t="str">
        <f t="shared" si="266"/>
        <v/>
      </c>
      <c r="RB22" s="34" t="str">
        <f t="shared" si="267"/>
        <v/>
      </c>
      <c r="RC22" s="34" t="str">
        <f t="shared" si="268"/>
        <v/>
      </c>
      <c r="RD22" s="34" t="str">
        <f t="shared" si="269"/>
        <v/>
      </c>
      <c r="RE22" s="34" t="str">
        <f t="shared" si="270"/>
        <v/>
      </c>
      <c r="RF22" s="34" t="str">
        <f t="shared" si="271"/>
        <v/>
      </c>
      <c r="RG22" s="34" t="str">
        <f t="shared" si="272"/>
        <v/>
      </c>
      <c r="RH22" s="34" t="str">
        <f t="shared" si="273"/>
        <v/>
      </c>
      <c r="RI22" s="34" t="str">
        <f t="shared" si="274"/>
        <v/>
      </c>
      <c r="RJ22" s="132">
        <f t="shared" si="205"/>
        <v>98.182265452123687</v>
      </c>
      <c r="RK22" s="35" t="str">
        <f t="shared" si="190"/>
        <v>6. SUMINISTROS DE LABORATORIO KASALAB SAS NIT 900745087-2</v>
      </c>
      <c r="RL22" s="35" t="str">
        <f t="shared" si="191"/>
        <v/>
      </c>
      <c r="RM22" s="35" t="str">
        <f t="shared" si="192"/>
        <v/>
      </c>
      <c r="RN22" s="35" t="str">
        <f t="shared" si="234"/>
        <v/>
      </c>
      <c r="RO22" s="133" t="str">
        <f t="shared" si="207"/>
        <v>6. SUMINISTROS DE LABORATORIO KASALAB SAS NIT 900745087-2</v>
      </c>
      <c r="RP22" s="133" t="str">
        <f>IF($RJ22=QJ22,QJ$8,IF($RJ22=QK22,QK$8,IF($RJ22=QL22,QL$8,IF($RJ22=QM22,QM$8,IF($RJ22=QN22,QN$8,IF($RJ22=QO22,QO$8,IF($RJ22=QP22,QP$8,IF($RJ22=QQ22,QQ$8,IF($RJ22=QR22,QR$8,IF($RJ22=QS22,QS$8,IF($RJ22=QT22,QT$8,IF($RJ22=QU22,QU$8,IF($RJ22=QV22,QV$8,IF($RJ22=QW22,QW$8,IF($RJ22=QX22,QX$8,IF($RJ22=QY22,QY$8,IF($RJ22=QZ22,QZ$8,IF($RJ22=RA22,RA$8,IF($RJ22=RB22,RB$8,IF($RJ22=RC22,RC$8,IF($RJ22=RD22,RD$8,IF($RJ22=RE22,RE$8,IF($RJ22=RF22,RF$8,IF($RJ22=RG22,RG$8,IF($RJ22=RH22,RH$8,IF($RJ22=RI22,RI$8,IF($RJ22=#REF!,#REF!,IF($RJ22=#REF!,#REF!,""))))))))))))))))))))))))))))</f>
        <v>6. SUMINISTROS DE LABORATORIO KASALAB SAS NIT 900745087-2</v>
      </c>
      <c r="RQ22" s="36">
        <f t="shared" si="194"/>
        <v>4400279.66</v>
      </c>
      <c r="RR22" s="36" t="str">
        <f t="shared" si="195"/>
        <v/>
      </c>
      <c r="RS22" s="36" t="str">
        <f t="shared" si="196"/>
        <v/>
      </c>
      <c r="RT22" s="36" t="e">
        <f>IF($RP22=$AD$8,$AD22,IF($RP22=$AE$8,$AE22,IF($RP22=$AF$8,$AF22,IF($RP22=$AG$8,$AG22,IF($RP22=$AH$8,$AH22,IF($RP22=#REF!,#REF!,IF($RP22=#REF!,#REF!,"")))))))</f>
        <v>#REF!</v>
      </c>
      <c r="RU22" s="129">
        <f t="shared" si="197"/>
        <v>4400279.66</v>
      </c>
      <c r="RV22" s="36" t="e">
        <f t="shared" si="206"/>
        <v>#REF!</v>
      </c>
      <c r="RW22" s="54">
        <v>14</v>
      </c>
      <c r="RX22" s="129">
        <f t="shared" si="198"/>
        <v>428939.06999999937</v>
      </c>
      <c r="RY22" s="129" t="str">
        <f t="shared" si="199"/>
        <v>ADJUDICADO</v>
      </c>
    </row>
    <row r="23" spans="1:493" ht="26">
      <c r="A23" s="49"/>
      <c r="B23" s="67" t="s">
        <v>106</v>
      </c>
      <c r="C23" s="67" t="s">
        <v>107</v>
      </c>
      <c r="D23" s="67" t="s">
        <v>108</v>
      </c>
      <c r="E23" s="69" t="s">
        <v>110</v>
      </c>
      <c r="F23" s="67">
        <v>2</v>
      </c>
      <c r="G23" s="24">
        <v>11630267.459999999</v>
      </c>
      <c r="H23" s="54">
        <v>15</v>
      </c>
      <c r="I23" s="105">
        <v>9368394</v>
      </c>
      <c r="J23" s="105">
        <v>11305000</v>
      </c>
      <c r="K23" s="104" t="s">
        <v>37</v>
      </c>
      <c r="L23" s="104" t="s">
        <v>37</v>
      </c>
      <c r="M23" s="104" t="s">
        <v>37</v>
      </c>
      <c r="N23" s="108">
        <v>8800559.3200000003</v>
      </c>
      <c r="O23" s="104" t="s">
        <v>37</v>
      </c>
      <c r="P23" s="104" t="s">
        <v>37</v>
      </c>
      <c r="Q23" s="104" t="s">
        <v>37</v>
      </c>
      <c r="R23" s="110">
        <v>11321660</v>
      </c>
      <c r="S23" s="104" t="s">
        <v>37</v>
      </c>
      <c r="T23" s="104" t="s">
        <v>37</v>
      </c>
      <c r="U23" s="113">
        <v>7154151.4800000004</v>
      </c>
      <c r="V23" s="104" t="s">
        <v>37</v>
      </c>
      <c r="W23" s="104" t="s">
        <v>37</v>
      </c>
      <c r="X23" s="104" t="s">
        <v>37</v>
      </c>
      <c r="Y23" s="104" t="s">
        <v>37</v>
      </c>
      <c r="Z23" s="104" t="s">
        <v>37</v>
      </c>
      <c r="AA23" s="104" t="s">
        <v>37</v>
      </c>
      <c r="AB23" s="104" t="s">
        <v>37</v>
      </c>
      <c r="AC23" s="104" t="s">
        <v>37</v>
      </c>
      <c r="AD23" s="104" t="s">
        <v>37</v>
      </c>
      <c r="AE23" s="104" t="s">
        <v>37</v>
      </c>
      <c r="AF23" s="104" t="s">
        <v>37</v>
      </c>
      <c r="AG23" s="104" t="s">
        <v>37</v>
      </c>
      <c r="AH23" s="104" t="s">
        <v>37</v>
      </c>
      <c r="AI23" s="57">
        <v>15</v>
      </c>
      <c r="AJ23" s="25">
        <f t="shared" si="0"/>
        <v>9368394</v>
      </c>
      <c r="AK23" s="25">
        <f t="shared" si="1"/>
        <v>11305000</v>
      </c>
      <c r="AL23" s="25" t="str">
        <f t="shared" si="2"/>
        <v>NC</v>
      </c>
      <c r="AM23" s="25" t="str">
        <f t="shared" si="3"/>
        <v>NC</v>
      </c>
      <c r="AN23" s="25" t="str">
        <f t="shared" si="4"/>
        <v>NC</v>
      </c>
      <c r="AO23" s="25">
        <f t="shared" si="5"/>
        <v>8800559.3200000003</v>
      </c>
      <c r="AP23" s="25" t="str">
        <f t="shared" si="6"/>
        <v>NC</v>
      </c>
      <c r="AQ23" s="25" t="str">
        <f t="shared" si="7"/>
        <v>NC</v>
      </c>
      <c r="AR23" s="25" t="str">
        <f t="shared" si="8"/>
        <v>NC</v>
      </c>
      <c r="AS23" s="25">
        <f t="shared" si="9"/>
        <v>11321660</v>
      </c>
      <c r="AT23" s="25" t="str">
        <f t="shared" si="10"/>
        <v>NC</v>
      </c>
      <c r="AU23" s="25" t="str">
        <f t="shared" si="11"/>
        <v>NC</v>
      </c>
      <c r="AV23" s="25">
        <f t="shared" si="12"/>
        <v>7154151.4800000004</v>
      </c>
      <c r="AW23" s="25" t="str">
        <f t="shared" si="13"/>
        <v>NC</v>
      </c>
      <c r="AX23" s="25" t="str">
        <f t="shared" si="14"/>
        <v>NC</v>
      </c>
      <c r="AY23" s="25" t="str">
        <f t="shared" si="15"/>
        <v>NC</v>
      </c>
      <c r="AZ23" s="25" t="str">
        <f t="shared" si="16"/>
        <v>NC</v>
      </c>
      <c r="BA23" s="25" t="str">
        <f t="shared" si="17"/>
        <v>NC</v>
      </c>
      <c r="BB23" s="25" t="str">
        <f t="shared" si="18"/>
        <v>NC</v>
      </c>
      <c r="BC23" s="25" t="str">
        <f t="shared" si="19"/>
        <v>NC</v>
      </c>
      <c r="BD23" s="25" t="str">
        <f t="shared" si="20"/>
        <v>NC</v>
      </c>
      <c r="BE23" s="25" t="str">
        <f t="shared" si="21"/>
        <v>NC</v>
      </c>
      <c r="BF23" s="25" t="str">
        <f t="shared" si="22"/>
        <v>NC</v>
      </c>
      <c r="BG23" s="25" t="str">
        <f t="shared" si="23"/>
        <v>NC</v>
      </c>
      <c r="BH23" s="25" t="str">
        <f t="shared" si="24"/>
        <v>NC</v>
      </c>
      <c r="BI23" s="25" t="str">
        <f t="shared" si="25"/>
        <v>NC</v>
      </c>
      <c r="BJ23" s="54">
        <v>15</v>
      </c>
      <c r="BK23" s="120" t="s">
        <v>39</v>
      </c>
      <c r="BL23" s="120" t="s">
        <v>38</v>
      </c>
      <c r="BM23" s="122" t="s">
        <v>38</v>
      </c>
      <c r="BN23" s="122" t="s">
        <v>38</v>
      </c>
      <c r="BO23" s="122" t="s">
        <v>38</v>
      </c>
      <c r="BP23" s="120" t="s">
        <v>39</v>
      </c>
      <c r="BQ23" s="122" t="s">
        <v>38</v>
      </c>
      <c r="BR23" s="122" t="s">
        <v>38</v>
      </c>
      <c r="BS23" s="122" t="s">
        <v>38</v>
      </c>
      <c r="BT23" s="124" t="s">
        <v>39</v>
      </c>
      <c r="BU23" s="122" t="s">
        <v>38</v>
      </c>
      <c r="BV23" s="122" t="s">
        <v>38</v>
      </c>
      <c r="BW23" s="124" t="s">
        <v>39</v>
      </c>
      <c r="BX23" s="122" t="s">
        <v>38</v>
      </c>
      <c r="BY23" s="122" t="s">
        <v>38</v>
      </c>
      <c r="BZ23" s="122" t="s">
        <v>38</v>
      </c>
      <c r="CA23" s="122" t="s">
        <v>38</v>
      </c>
      <c r="CB23" s="122" t="s">
        <v>38</v>
      </c>
      <c r="CC23" s="122" t="s">
        <v>38</v>
      </c>
      <c r="CD23" s="122" t="s">
        <v>38</v>
      </c>
      <c r="CE23" s="122" t="s">
        <v>38</v>
      </c>
      <c r="CF23" s="122" t="s">
        <v>38</v>
      </c>
      <c r="CG23" s="122" t="s">
        <v>38</v>
      </c>
      <c r="CH23" s="122" t="s">
        <v>38</v>
      </c>
      <c r="CI23" s="122" t="s">
        <v>38</v>
      </c>
      <c r="CJ23" s="122" t="s">
        <v>38</v>
      </c>
      <c r="CK23" s="54">
        <v>15</v>
      </c>
      <c r="CL23" s="120" t="s">
        <v>39</v>
      </c>
      <c r="CM23" s="120" t="s">
        <v>38</v>
      </c>
      <c r="CN23" s="122" t="s">
        <v>39</v>
      </c>
      <c r="CO23" s="122" t="s">
        <v>39</v>
      </c>
      <c r="CP23" s="122" t="s">
        <v>39</v>
      </c>
      <c r="CQ23" s="123" t="s">
        <v>39</v>
      </c>
      <c r="CR23" s="122" t="s">
        <v>39</v>
      </c>
      <c r="CS23" s="122" t="s">
        <v>39</v>
      </c>
      <c r="CT23" s="122" t="s">
        <v>39</v>
      </c>
      <c r="CU23" s="124" t="s">
        <v>39</v>
      </c>
      <c r="CV23" s="122" t="s">
        <v>39</v>
      </c>
      <c r="CW23" s="122" t="s">
        <v>39</v>
      </c>
      <c r="CX23" s="131" t="s">
        <v>39</v>
      </c>
      <c r="CY23" s="122" t="s">
        <v>39</v>
      </c>
      <c r="CZ23" s="122" t="s">
        <v>39</v>
      </c>
      <c r="DA23" s="122" t="s">
        <v>39</v>
      </c>
      <c r="DB23" s="122" t="s">
        <v>39</v>
      </c>
      <c r="DC23" s="122" t="s">
        <v>39</v>
      </c>
      <c r="DD23" s="122" t="s">
        <v>39</v>
      </c>
      <c r="DE23" s="122" t="s">
        <v>39</v>
      </c>
      <c r="DF23" s="122" t="s">
        <v>39</v>
      </c>
      <c r="DG23" s="122" t="s">
        <v>39</v>
      </c>
      <c r="DH23" s="122" t="s">
        <v>38</v>
      </c>
      <c r="DI23" s="122" t="s">
        <v>38</v>
      </c>
      <c r="DJ23" s="122" t="s">
        <v>38</v>
      </c>
      <c r="DK23" s="122" t="s">
        <v>39</v>
      </c>
      <c r="DL23" s="54">
        <v>15</v>
      </c>
      <c r="DM23" s="120" t="s">
        <v>39</v>
      </c>
      <c r="DN23" s="120" t="s">
        <v>38</v>
      </c>
      <c r="DO23" s="122" t="s">
        <v>39</v>
      </c>
      <c r="DP23" s="122" t="s">
        <v>39</v>
      </c>
      <c r="DQ23" s="122" t="s">
        <v>39</v>
      </c>
      <c r="DR23" s="121" t="s">
        <v>39</v>
      </c>
      <c r="DS23" s="122" t="s">
        <v>39</v>
      </c>
      <c r="DT23" s="122" t="s">
        <v>39</v>
      </c>
      <c r="DU23" s="122" t="s">
        <v>39</v>
      </c>
      <c r="DV23" s="118" t="s">
        <v>39</v>
      </c>
      <c r="DW23" s="122" t="s">
        <v>39</v>
      </c>
      <c r="DX23" s="122" t="s">
        <v>39</v>
      </c>
      <c r="DY23" s="117" t="s">
        <v>39</v>
      </c>
      <c r="DZ23" s="122" t="s">
        <v>39</v>
      </c>
      <c r="EA23" s="122" t="s">
        <v>39</v>
      </c>
      <c r="EB23" s="122" t="s">
        <v>39</v>
      </c>
      <c r="EC23" s="122" t="s">
        <v>39</v>
      </c>
      <c r="ED23" s="122" t="s">
        <v>39</v>
      </c>
      <c r="EE23" s="122" t="s">
        <v>39</v>
      </c>
      <c r="EF23" s="122" t="s">
        <v>39</v>
      </c>
      <c r="EG23" s="122" t="s">
        <v>39</v>
      </c>
      <c r="EH23" s="122" t="s">
        <v>39</v>
      </c>
      <c r="EI23" s="122" t="s">
        <v>38</v>
      </c>
      <c r="EJ23" s="122" t="s">
        <v>38</v>
      </c>
      <c r="EK23" s="122" t="s">
        <v>39</v>
      </c>
      <c r="EL23" s="122" t="s">
        <v>39</v>
      </c>
      <c r="EM23" s="54">
        <v>15</v>
      </c>
      <c r="EN23" s="26" t="str">
        <f t="shared" si="26"/>
        <v>CUMPLE</v>
      </c>
      <c r="EO23" s="26" t="str">
        <f t="shared" si="27"/>
        <v>NO CUMPLE</v>
      </c>
      <c r="EP23" s="26" t="str">
        <f t="shared" si="28"/>
        <v>NO CUMPLE</v>
      </c>
      <c r="EQ23" s="26" t="str">
        <f t="shared" si="29"/>
        <v>NO CUMPLE</v>
      </c>
      <c r="ER23" s="26" t="str">
        <f t="shared" si="30"/>
        <v>NO CUMPLE</v>
      </c>
      <c r="ES23" s="26" t="str">
        <f t="shared" si="31"/>
        <v>CUMPLE</v>
      </c>
      <c r="ET23" s="26" t="str">
        <f t="shared" si="32"/>
        <v>NO CUMPLE</v>
      </c>
      <c r="EU23" s="26" t="str">
        <f t="shared" si="33"/>
        <v>NO CUMPLE</v>
      </c>
      <c r="EV23" s="26" t="str">
        <f t="shared" si="34"/>
        <v>NO CUMPLE</v>
      </c>
      <c r="EW23" s="26" t="str">
        <f t="shared" si="35"/>
        <v>CUMPLE</v>
      </c>
      <c r="EX23" s="26" t="str">
        <f t="shared" si="36"/>
        <v>NO CUMPLE</v>
      </c>
      <c r="EY23" s="26" t="str">
        <f t="shared" si="37"/>
        <v>NO CUMPLE</v>
      </c>
      <c r="EZ23" s="26" t="str">
        <f t="shared" si="38"/>
        <v>CUMPLE</v>
      </c>
      <c r="FA23" s="26" t="str">
        <f t="shared" si="39"/>
        <v>NO CUMPLE</v>
      </c>
      <c r="FB23" s="26" t="str">
        <f t="shared" si="40"/>
        <v>NO CUMPLE</v>
      </c>
      <c r="FC23" s="26" t="str">
        <f t="shared" si="41"/>
        <v>NO CUMPLE</v>
      </c>
      <c r="FD23" s="26" t="str">
        <f t="shared" si="42"/>
        <v>NO CUMPLE</v>
      </c>
      <c r="FE23" s="26" t="str">
        <f t="shared" si="43"/>
        <v>NO CUMPLE</v>
      </c>
      <c r="FF23" s="26" t="str">
        <f t="shared" si="44"/>
        <v>NO CUMPLE</v>
      </c>
      <c r="FG23" s="26" t="str">
        <f t="shared" si="45"/>
        <v>NO CUMPLE</v>
      </c>
      <c r="FH23" s="26" t="str">
        <f t="shared" si="46"/>
        <v>NO CUMPLE</v>
      </c>
      <c r="FI23" s="26" t="str">
        <f t="shared" si="47"/>
        <v>NO CUMPLE</v>
      </c>
      <c r="FJ23" s="26" t="str">
        <f t="shared" si="48"/>
        <v>NO CUMPLE</v>
      </c>
      <c r="FK23" s="26" t="str">
        <f t="shared" si="49"/>
        <v>NO CUMPLE</v>
      </c>
      <c r="FL23" s="26" t="str">
        <f t="shared" si="50"/>
        <v>NO CUMPLE</v>
      </c>
      <c r="FM23" s="26" t="str">
        <f t="shared" si="51"/>
        <v>NO CUMPLE</v>
      </c>
      <c r="FN23" s="54">
        <v>15</v>
      </c>
      <c r="FO23" s="120" t="s">
        <v>39</v>
      </c>
      <c r="FP23" s="120" t="s">
        <v>38</v>
      </c>
      <c r="FQ23" s="116" t="s">
        <v>37</v>
      </c>
      <c r="FR23" s="116" t="s">
        <v>37</v>
      </c>
      <c r="FS23" s="116" t="s">
        <v>37</v>
      </c>
      <c r="FT23" s="120" t="s">
        <v>39</v>
      </c>
      <c r="FU23" s="116" t="s">
        <v>37</v>
      </c>
      <c r="FV23" s="116" t="s">
        <v>37</v>
      </c>
      <c r="FW23" s="116" t="s">
        <v>37</v>
      </c>
      <c r="FX23" s="124" t="s">
        <v>39</v>
      </c>
      <c r="FY23" s="116" t="s">
        <v>37</v>
      </c>
      <c r="FZ23" s="116" t="s">
        <v>37</v>
      </c>
      <c r="GA23" s="124" t="s">
        <v>39</v>
      </c>
      <c r="GB23" s="116" t="s">
        <v>37</v>
      </c>
      <c r="GC23" s="116" t="s">
        <v>37</v>
      </c>
      <c r="GD23" s="116" t="s">
        <v>37</v>
      </c>
      <c r="GE23" s="116" t="s">
        <v>37</v>
      </c>
      <c r="GF23" s="116" t="s">
        <v>37</v>
      </c>
      <c r="GG23" s="116" t="s">
        <v>37</v>
      </c>
      <c r="GH23" s="116" t="s">
        <v>37</v>
      </c>
      <c r="GI23" s="116" t="s">
        <v>37</v>
      </c>
      <c r="GJ23" s="116" t="s">
        <v>37</v>
      </c>
      <c r="GK23" s="116" t="s">
        <v>37</v>
      </c>
      <c r="GL23" s="116" t="s">
        <v>37</v>
      </c>
      <c r="GM23" s="116" t="s">
        <v>37</v>
      </c>
      <c r="GN23" s="116" t="s">
        <v>37</v>
      </c>
      <c r="GO23" s="54">
        <v>15</v>
      </c>
      <c r="GP23" s="120" t="s">
        <v>39</v>
      </c>
      <c r="GQ23" s="120" t="s">
        <v>39</v>
      </c>
      <c r="GR23" s="116" t="s">
        <v>37</v>
      </c>
      <c r="GS23" s="116" t="s">
        <v>37</v>
      </c>
      <c r="GT23" s="116" t="s">
        <v>37</v>
      </c>
      <c r="GU23" s="123" t="s">
        <v>39</v>
      </c>
      <c r="GV23" s="116" t="s">
        <v>37</v>
      </c>
      <c r="GW23" s="116" t="s">
        <v>37</v>
      </c>
      <c r="GX23" s="116" t="s">
        <v>37</v>
      </c>
      <c r="GY23" s="124" t="s">
        <v>39</v>
      </c>
      <c r="GZ23" s="116" t="s">
        <v>37</v>
      </c>
      <c r="HA23" s="116" t="s">
        <v>37</v>
      </c>
      <c r="HB23" s="131" t="s">
        <v>39</v>
      </c>
      <c r="HC23" s="116" t="s">
        <v>37</v>
      </c>
      <c r="HD23" s="116" t="s">
        <v>37</v>
      </c>
      <c r="HE23" s="116" t="s">
        <v>37</v>
      </c>
      <c r="HF23" s="116" t="s">
        <v>37</v>
      </c>
      <c r="HG23" s="116" t="s">
        <v>37</v>
      </c>
      <c r="HH23" s="116" t="s">
        <v>37</v>
      </c>
      <c r="HI23" s="116" t="s">
        <v>37</v>
      </c>
      <c r="HJ23" s="116" t="s">
        <v>37</v>
      </c>
      <c r="HK23" s="116" t="s">
        <v>37</v>
      </c>
      <c r="HL23" s="116" t="s">
        <v>37</v>
      </c>
      <c r="HM23" s="116" t="s">
        <v>37</v>
      </c>
      <c r="HN23" s="116" t="s">
        <v>37</v>
      </c>
      <c r="HO23" s="116" t="s">
        <v>37</v>
      </c>
      <c r="HP23" s="54">
        <v>15</v>
      </c>
      <c r="HQ23" s="25">
        <f t="shared" si="52"/>
        <v>9368394</v>
      </c>
      <c r="HR23" s="25" t="str">
        <f t="shared" si="53"/>
        <v/>
      </c>
      <c r="HS23" s="25" t="str">
        <f t="shared" si="54"/>
        <v/>
      </c>
      <c r="HT23" s="25" t="str">
        <f t="shared" si="55"/>
        <v/>
      </c>
      <c r="HU23" s="25" t="str">
        <f t="shared" si="56"/>
        <v/>
      </c>
      <c r="HV23" s="25">
        <f t="shared" si="57"/>
        <v>8800559.3200000003</v>
      </c>
      <c r="HW23" s="25" t="str">
        <f t="shared" si="58"/>
        <v/>
      </c>
      <c r="HX23" s="25" t="str">
        <f t="shared" si="59"/>
        <v/>
      </c>
      <c r="HY23" s="25" t="str">
        <f t="shared" si="60"/>
        <v/>
      </c>
      <c r="HZ23" s="25">
        <f t="shared" si="61"/>
        <v>11321660</v>
      </c>
      <c r="IA23" s="25" t="str">
        <f t="shared" si="62"/>
        <v/>
      </c>
      <c r="IB23" s="25" t="str">
        <f t="shared" si="63"/>
        <v/>
      </c>
      <c r="IC23" s="25">
        <f t="shared" si="64"/>
        <v>7154151.4800000004</v>
      </c>
      <c r="ID23" s="25" t="str">
        <f t="shared" si="65"/>
        <v/>
      </c>
      <c r="IE23" s="25" t="str">
        <f t="shared" si="66"/>
        <v/>
      </c>
      <c r="IF23" s="25" t="str">
        <f t="shared" si="67"/>
        <v/>
      </c>
      <c r="IG23" s="25" t="str">
        <f t="shared" si="68"/>
        <v/>
      </c>
      <c r="IH23" s="25" t="str">
        <f t="shared" si="69"/>
        <v/>
      </c>
      <c r="II23" s="25" t="str">
        <f t="shared" si="70"/>
        <v/>
      </c>
      <c r="IJ23" s="25" t="str">
        <f t="shared" si="71"/>
        <v/>
      </c>
      <c r="IK23" s="25" t="str">
        <f t="shared" si="72"/>
        <v/>
      </c>
      <c r="IL23" s="25" t="str">
        <f t="shared" si="73"/>
        <v/>
      </c>
      <c r="IM23" s="25" t="str">
        <f t="shared" si="74"/>
        <v/>
      </c>
      <c r="IN23" s="25" t="str">
        <f t="shared" si="75"/>
        <v/>
      </c>
      <c r="IO23" s="25" t="str">
        <f t="shared" si="76"/>
        <v/>
      </c>
      <c r="IP23" s="25" t="str">
        <f t="shared" si="77"/>
        <v/>
      </c>
      <c r="IQ23" s="25">
        <v>11630267.459999999</v>
      </c>
      <c r="IR23" s="25">
        <v>11630267.459999999</v>
      </c>
      <c r="IS23" s="27">
        <f t="shared" si="78"/>
        <v>4</v>
      </c>
      <c r="IT23" s="27">
        <f t="shared" si="200"/>
        <v>2</v>
      </c>
      <c r="IU23" s="27">
        <f t="array" ref="IU23">IF(IT23=0,"",PRODUCT(IF(ISNUMBER(HQ23:IP23),HQ23:IP23,1)))</f>
        <v>6.6779576712784487E+27</v>
      </c>
      <c r="IV23" s="27">
        <f t="shared" si="201"/>
        <v>9.0328139779940529E+41</v>
      </c>
      <c r="IW23" s="28">
        <f t="shared" si="208"/>
        <v>9831893.7752223797</v>
      </c>
      <c r="IX23" s="29">
        <f t="shared" si="202"/>
        <v>36869.60165708392</v>
      </c>
      <c r="IY23" s="54">
        <v>15</v>
      </c>
      <c r="IZ23" s="30">
        <f t="shared" si="79"/>
        <v>25409.534084836007</v>
      </c>
      <c r="JA23" s="30" t="str">
        <f t="shared" si="80"/>
        <v/>
      </c>
      <c r="JB23" s="30" t="str">
        <f t="shared" si="81"/>
        <v/>
      </c>
      <c r="JC23" s="30" t="str">
        <f t="shared" si="82"/>
        <v/>
      </c>
      <c r="JD23" s="30" t="str">
        <f t="shared" si="83"/>
        <v/>
      </c>
      <c r="JE23" s="30">
        <f t="shared" si="84"/>
        <v>23869.417960769071</v>
      </c>
      <c r="JF23" s="30" t="str">
        <f t="shared" si="85"/>
        <v/>
      </c>
      <c r="JG23" s="30" t="str">
        <f t="shared" si="86"/>
        <v/>
      </c>
      <c r="JH23" s="30" t="str">
        <f t="shared" si="87"/>
        <v/>
      </c>
      <c r="JI23" s="30">
        <f t="shared" si="88"/>
        <v>30707.302197892663</v>
      </c>
      <c r="JJ23" s="30" t="str">
        <f t="shared" si="89"/>
        <v/>
      </c>
      <c r="JK23" s="30" t="str">
        <f t="shared" si="90"/>
        <v/>
      </c>
      <c r="JL23" s="30">
        <f t="shared" si="91"/>
        <v>19403.929411929086</v>
      </c>
      <c r="JM23" s="30" t="str">
        <f t="shared" si="92"/>
        <v/>
      </c>
      <c r="JN23" s="30" t="str">
        <f t="shared" si="93"/>
        <v/>
      </c>
      <c r="JO23" s="30" t="str">
        <f t="shared" si="94"/>
        <v/>
      </c>
      <c r="JP23" s="30" t="str">
        <f t="shared" si="95"/>
        <v/>
      </c>
      <c r="JQ23" s="30" t="str">
        <f t="shared" si="96"/>
        <v/>
      </c>
      <c r="JR23" s="30" t="str">
        <f t="shared" si="97"/>
        <v/>
      </c>
      <c r="JS23" s="30" t="str">
        <f t="shared" si="98"/>
        <v/>
      </c>
      <c r="JT23" s="30" t="str">
        <f t="shared" si="99"/>
        <v/>
      </c>
      <c r="JU23" s="30" t="str">
        <f t="shared" si="100"/>
        <v/>
      </c>
      <c r="JV23" s="30" t="str">
        <f t="shared" si="101"/>
        <v/>
      </c>
      <c r="JW23" s="30" t="str">
        <f t="shared" si="102"/>
        <v/>
      </c>
      <c r="JX23" s="30" t="str">
        <f t="shared" si="103"/>
        <v/>
      </c>
      <c r="JY23" s="30" t="str">
        <f t="shared" si="104"/>
        <v/>
      </c>
      <c r="JZ23" s="54">
        <v>15</v>
      </c>
      <c r="KA23" s="31">
        <f t="shared" si="105"/>
        <v>463499.77522237971</v>
      </c>
      <c r="KB23" s="31" t="str">
        <f t="shared" si="106"/>
        <v/>
      </c>
      <c r="KC23" s="31" t="str">
        <f t="shared" si="107"/>
        <v/>
      </c>
      <c r="KD23" s="31" t="str">
        <f t="shared" si="108"/>
        <v/>
      </c>
      <c r="KE23" s="31" t="str">
        <f t="shared" si="109"/>
        <v/>
      </c>
      <c r="KF23" s="31">
        <f t="shared" si="110"/>
        <v>1031334.4552223794</v>
      </c>
      <c r="KG23" s="31" t="str">
        <f t="shared" si="111"/>
        <v/>
      </c>
      <c r="KH23" s="31" t="str">
        <f t="shared" si="112"/>
        <v/>
      </c>
      <c r="KI23" s="31" t="str">
        <f t="shared" si="113"/>
        <v/>
      </c>
      <c r="KJ23" s="31">
        <f t="shared" si="114"/>
        <v>1489766.2247776203</v>
      </c>
      <c r="KK23" s="31" t="str">
        <f t="shared" si="115"/>
        <v/>
      </c>
      <c r="KL23" s="31" t="str">
        <f t="shared" si="116"/>
        <v/>
      </c>
      <c r="KM23" s="31">
        <f t="shared" si="117"/>
        <v>2677742.2952223793</v>
      </c>
      <c r="KN23" s="31" t="str">
        <f t="shared" si="118"/>
        <v/>
      </c>
      <c r="KO23" s="31" t="str">
        <f t="shared" si="119"/>
        <v/>
      </c>
      <c r="KP23" s="31" t="str">
        <f t="shared" si="120"/>
        <v/>
      </c>
      <c r="KQ23" s="31" t="str">
        <f t="shared" si="121"/>
        <v/>
      </c>
      <c r="KR23" s="31" t="str">
        <f t="shared" si="122"/>
        <v/>
      </c>
      <c r="KS23" s="31" t="str">
        <f t="shared" si="123"/>
        <v/>
      </c>
      <c r="KT23" s="31" t="str">
        <f t="shared" si="124"/>
        <v/>
      </c>
      <c r="KU23" s="31" t="str">
        <f t="shared" si="125"/>
        <v/>
      </c>
      <c r="KV23" s="31" t="str">
        <f t="shared" si="126"/>
        <v/>
      </c>
      <c r="KW23" s="31" t="str">
        <f t="shared" si="127"/>
        <v/>
      </c>
      <c r="KX23" s="31" t="str">
        <f t="shared" si="128"/>
        <v/>
      </c>
      <c r="KY23" s="31" t="str">
        <f t="shared" si="129"/>
        <v/>
      </c>
      <c r="KZ23" s="31" t="str">
        <f t="shared" si="130"/>
        <v/>
      </c>
      <c r="LA23" s="54">
        <v>15</v>
      </c>
      <c r="LB23" s="32">
        <f t="shared" si="131"/>
        <v>1257.1325818306623</v>
      </c>
      <c r="LC23" s="32" t="str">
        <f t="shared" si="132"/>
        <v/>
      </c>
      <c r="LD23" s="32" t="str">
        <f t="shared" si="133"/>
        <v/>
      </c>
      <c r="LE23" s="32" t="str">
        <f t="shared" si="134"/>
        <v/>
      </c>
      <c r="LF23" s="32" t="str">
        <f t="shared" si="135"/>
        <v/>
      </c>
      <c r="LG23" s="32">
        <f t="shared" si="136"/>
        <v>2797.2487058975985</v>
      </c>
      <c r="LH23" s="32" t="str">
        <f t="shared" si="137"/>
        <v/>
      </c>
      <c r="LI23" s="32" t="str">
        <f t="shared" si="138"/>
        <v/>
      </c>
      <c r="LJ23" s="32" t="str">
        <f t="shared" si="139"/>
        <v/>
      </c>
      <c r="LK23" s="32">
        <f t="shared" si="140"/>
        <v>4040.635531225993</v>
      </c>
      <c r="LL23" s="32" t="str">
        <f t="shared" si="141"/>
        <v/>
      </c>
      <c r="LM23" s="32" t="str">
        <f t="shared" si="142"/>
        <v/>
      </c>
      <c r="LN23" s="32">
        <f t="shared" si="143"/>
        <v>7262.7372547375835</v>
      </c>
      <c r="LO23" s="32" t="str">
        <f t="shared" si="144"/>
        <v/>
      </c>
      <c r="LP23" s="32" t="str">
        <f t="shared" si="145"/>
        <v/>
      </c>
      <c r="LQ23" s="32" t="str">
        <f t="shared" si="146"/>
        <v/>
      </c>
      <c r="LR23" s="32" t="str">
        <f t="shared" si="147"/>
        <v/>
      </c>
      <c r="LS23" s="32" t="str">
        <f t="shared" si="148"/>
        <v/>
      </c>
      <c r="LT23" s="32" t="str">
        <f t="shared" si="149"/>
        <v/>
      </c>
      <c r="LU23" s="32" t="str">
        <f t="shared" si="150"/>
        <v/>
      </c>
      <c r="LV23" s="32" t="str">
        <f t="shared" si="151"/>
        <v/>
      </c>
      <c r="LW23" s="32" t="str">
        <f t="shared" si="152"/>
        <v/>
      </c>
      <c r="LX23" s="32" t="str">
        <f t="shared" si="153"/>
        <v/>
      </c>
      <c r="LY23" s="32" t="str">
        <f t="shared" si="154"/>
        <v/>
      </c>
      <c r="LZ23" s="32" t="str">
        <f t="shared" si="155"/>
        <v/>
      </c>
      <c r="MA23" s="32" t="str">
        <f t="shared" si="156"/>
        <v/>
      </c>
      <c r="MB23" s="50">
        <f t="shared" si="157"/>
        <v>1257.1325818306623</v>
      </c>
      <c r="MC23" s="54">
        <v>15</v>
      </c>
      <c r="MD23" s="140">
        <f t="shared" si="158"/>
        <v>38.114301127254009</v>
      </c>
      <c r="ME23" s="140" t="str">
        <f t="shared" si="159"/>
        <v/>
      </c>
      <c r="MF23" s="140" t="str">
        <f t="shared" si="160"/>
        <v/>
      </c>
      <c r="MG23" s="140" t="str">
        <f t="shared" si="161"/>
        <v/>
      </c>
      <c r="MH23" s="140" t="str">
        <f t="shared" si="162"/>
        <v/>
      </c>
      <c r="MI23" s="140">
        <f t="shared" si="163"/>
        <v>35.804126941153605</v>
      </c>
      <c r="MJ23" s="140" t="str">
        <f t="shared" si="164"/>
        <v/>
      </c>
      <c r="MK23" s="140" t="str">
        <f t="shared" si="165"/>
        <v/>
      </c>
      <c r="ML23" s="140" t="str">
        <f t="shared" si="166"/>
        <v/>
      </c>
      <c r="MM23" s="140">
        <f t="shared" si="167"/>
        <v>33.939046703161011</v>
      </c>
      <c r="MN23" s="140" t="str">
        <f t="shared" si="168"/>
        <v/>
      </c>
      <c r="MO23" s="140" t="str">
        <f t="shared" si="169"/>
        <v/>
      </c>
      <c r="MP23" s="140">
        <f t="shared" si="170"/>
        <v>29.105894117893627</v>
      </c>
      <c r="MQ23" s="140" t="str">
        <f t="shared" si="171"/>
        <v/>
      </c>
      <c r="MR23" s="140" t="str">
        <f t="shared" si="172"/>
        <v/>
      </c>
      <c r="MS23" s="140" t="str">
        <f t="shared" si="173"/>
        <v/>
      </c>
      <c r="MT23" s="140" t="str">
        <f t="shared" si="174"/>
        <v/>
      </c>
      <c r="MU23" s="140" t="str">
        <f t="shared" si="175"/>
        <v/>
      </c>
      <c r="MV23" s="140" t="str">
        <f t="shared" si="176"/>
        <v/>
      </c>
      <c r="MW23" s="140" t="str">
        <f t="shared" si="177"/>
        <v/>
      </c>
      <c r="MX23" s="140" t="str">
        <f t="shared" si="178"/>
        <v/>
      </c>
      <c r="MY23" s="140" t="str">
        <f t="shared" si="179"/>
        <v/>
      </c>
      <c r="MZ23" s="140" t="str">
        <f t="shared" si="180"/>
        <v/>
      </c>
      <c r="NA23" s="140" t="str">
        <f t="shared" si="181"/>
        <v/>
      </c>
      <c r="NB23" s="140" t="str">
        <f t="shared" si="182"/>
        <v/>
      </c>
      <c r="NC23" s="140" t="str">
        <f t="shared" si="183"/>
        <v/>
      </c>
      <c r="ND23" s="54">
        <v>15</v>
      </c>
      <c r="NE23" s="33">
        <f t="shared" si="184"/>
        <v>38.114301127254009</v>
      </c>
      <c r="NF23" s="33" t="str">
        <f t="shared" si="233"/>
        <v/>
      </c>
      <c r="NG23" s="33" t="str">
        <f t="shared" si="209"/>
        <v/>
      </c>
      <c r="NH23" s="33" t="str">
        <f t="shared" si="210"/>
        <v/>
      </c>
      <c r="NI23" s="33" t="str">
        <f t="shared" si="211"/>
        <v/>
      </c>
      <c r="NJ23" s="33">
        <f t="shared" si="212"/>
        <v>17.97670088012093</v>
      </c>
      <c r="NK23" s="33" t="str">
        <f t="shared" si="213"/>
        <v/>
      </c>
      <c r="NL23" s="33" t="str">
        <f t="shared" si="214"/>
        <v/>
      </c>
      <c r="NM23" s="33" t="str">
        <f t="shared" si="215"/>
        <v/>
      </c>
      <c r="NN23" s="33">
        <f t="shared" si="216"/>
        <v>12.444899542317575</v>
      </c>
      <c r="NO23" s="33" t="str">
        <f t="shared" si="217"/>
        <v/>
      </c>
      <c r="NP23" s="33" t="str">
        <f t="shared" si="218"/>
        <v/>
      </c>
      <c r="NQ23" s="33">
        <f t="shared" si="219"/>
        <v>6.9237398393318852</v>
      </c>
      <c r="NR23" s="33" t="str">
        <f t="shared" si="220"/>
        <v/>
      </c>
      <c r="NS23" s="33" t="str">
        <f t="shared" si="221"/>
        <v/>
      </c>
      <c r="NT23" s="33" t="str">
        <f t="shared" si="222"/>
        <v/>
      </c>
      <c r="NU23" s="33" t="str">
        <f t="shared" si="223"/>
        <v/>
      </c>
      <c r="NV23" s="33" t="str">
        <f t="shared" si="224"/>
        <v/>
      </c>
      <c r="NW23" s="33" t="str">
        <f t="shared" si="225"/>
        <v/>
      </c>
      <c r="NX23" s="33" t="str">
        <f t="shared" si="226"/>
        <v/>
      </c>
      <c r="NY23" s="33" t="str">
        <f t="shared" si="227"/>
        <v/>
      </c>
      <c r="NZ23" s="33" t="str">
        <f t="shared" si="228"/>
        <v/>
      </c>
      <c r="OA23" s="33" t="str">
        <f t="shared" si="229"/>
        <v/>
      </c>
      <c r="OB23" s="33" t="str">
        <f t="shared" si="230"/>
        <v/>
      </c>
      <c r="OC23" s="33" t="str">
        <f t="shared" si="231"/>
        <v/>
      </c>
      <c r="OD23" s="33" t="str">
        <f t="shared" si="232"/>
        <v/>
      </c>
      <c r="OE23" s="33" t="e">
        <f>IF(#REF!="","",IF(#REF!=$MB23,40,(($MB23/#REF!)*40)))</f>
        <v>#REF!</v>
      </c>
      <c r="OF23" s="33" t="e">
        <f>IF(#REF!="","",IF(#REF!=$MB23,40,(($MB23/#REF!)*40)))</f>
        <v>#REF!</v>
      </c>
      <c r="OG23" s="54">
        <v>15</v>
      </c>
      <c r="OH23" s="120">
        <v>48</v>
      </c>
      <c r="OI23" s="120">
        <v>24</v>
      </c>
      <c r="OJ23" s="116"/>
      <c r="OK23" s="116"/>
      <c r="OL23" s="116"/>
      <c r="OM23" s="120">
        <v>72</v>
      </c>
      <c r="ON23" s="116"/>
      <c r="OO23" s="116"/>
      <c r="OP23" s="116"/>
      <c r="OQ23" s="124">
        <v>24</v>
      </c>
      <c r="OR23" s="116"/>
      <c r="OS23" s="116"/>
      <c r="OT23" s="124">
        <v>48</v>
      </c>
      <c r="OU23" s="116"/>
      <c r="OV23" s="116"/>
      <c r="OW23" s="116"/>
      <c r="OX23" s="116"/>
      <c r="OY23" s="116"/>
      <c r="OZ23" s="116"/>
      <c r="PA23" s="116"/>
      <c r="PB23" s="116"/>
      <c r="PC23" s="116"/>
      <c r="PD23" s="116"/>
      <c r="PE23" s="116"/>
      <c r="PF23" s="116"/>
      <c r="PG23" s="116"/>
      <c r="PH23" s="54">
        <v>15</v>
      </c>
      <c r="PI23" s="126">
        <f t="shared" si="203"/>
        <v>20</v>
      </c>
      <c r="PJ23" s="126">
        <f t="shared" si="275"/>
        <v>0</v>
      </c>
      <c r="PK23" s="126">
        <f t="shared" si="276"/>
        <v>0</v>
      </c>
      <c r="PL23" s="126">
        <f t="shared" si="277"/>
        <v>0</v>
      </c>
      <c r="PM23" s="126">
        <f t="shared" si="278"/>
        <v>0</v>
      </c>
      <c r="PN23" s="126">
        <f t="shared" si="279"/>
        <v>60</v>
      </c>
      <c r="PO23" s="126">
        <f t="shared" si="235"/>
        <v>0</v>
      </c>
      <c r="PP23" s="126">
        <f t="shared" si="236"/>
        <v>0</v>
      </c>
      <c r="PQ23" s="126">
        <f t="shared" si="237"/>
        <v>0</v>
      </c>
      <c r="PR23" s="126">
        <f t="shared" si="238"/>
        <v>0</v>
      </c>
      <c r="PS23" s="126">
        <f t="shared" si="239"/>
        <v>0</v>
      </c>
      <c r="PT23" s="126">
        <f t="shared" si="240"/>
        <v>0</v>
      </c>
      <c r="PU23" s="126">
        <f t="shared" si="241"/>
        <v>20</v>
      </c>
      <c r="PV23" s="126">
        <f t="shared" si="242"/>
        <v>0</v>
      </c>
      <c r="PW23" s="126">
        <f t="shared" si="243"/>
        <v>0</v>
      </c>
      <c r="PX23" s="126">
        <f t="shared" si="244"/>
        <v>0</v>
      </c>
      <c r="PY23" s="126">
        <f t="shared" si="245"/>
        <v>0</v>
      </c>
      <c r="PZ23" s="126">
        <f t="shared" si="246"/>
        <v>0</v>
      </c>
      <c r="QA23" s="126">
        <f t="shared" si="247"/>
        <v>0</v>
      </c>
      <c r="QB23" s="126">
        <f t="shared" si="248"/>
        <v>0</v>
      </c>
      <c r="QC23" s="126">
        <f t="shared" si="249"/>
        <v>0</v>
      </c>
      <c r="QD23" s="126">
        <f t="shared" si="250"/>
        <v>0</v>
      </c>
      <c r="QE23" s="126">
        <f t="shared" si="251"/>
        <v>0</v>
      </c>
      <c r="QF23" s="126">
        <f t="shared" si="252"/>
        <v>0</v>
      </c>
      <c r="QG23" s="126">
        <f t="shared" si="253"/>
        <v>0</v>
      </c>
      <c r="QH23" s="126">
        <f t="shared" si="254"/>
        <v>0</v>
      </c>
      <c r="QI23" s="54">
        <v>15</v>
      </c>
      <c r="QJ23" s="34">
        <f t="shared" si="204"/>
        <v>58.114301127254009</v>
      </c>
      <c r="QK23" s="34" t="str">
        <f t="shared" si="280"/>
        <v/>
      </c>
      <c r="QL23" s="34" t="str">
        <f t="shared" si="281"/>
        <v/>
      </c>
      <c r="QM23" s="34" t="str">
        <f t="shared" si="282"/>
        <v/>
      </c>
      <c r="QN23" s="34" t="str">
        <f t="shared" si="283"/>
        <v/>
      </c>
      <c r="QO23" s="34">
        <f t="shared" si="284"/>
        <v>95.804126941153612</v>
      </c>
      <c r="QP23" s="34" t="str">
        <f t="shared" si="255"/>
        <v/>
      </c>
      <c r="QQ23" s="34" t="str">
        <f t="shared" si="256"/>
        <v/>
      </c>
      <c r="QR23" s="34" t="str">
        <f t="shared" si="257"/>
        <v/>
      </c>
      <c r="QS23" s="34">
        <f t="shared" si="258"/>
        <v>33.939046703161011</v>
      </c>
      <c r="QT23" s="34" t="str">
        <f t="shared" si="259"/>
        <v/>
      </c>
      <c r="QU23" s="34" t="str">
        <f t="shared" si="260"/>
        <v/>
      </c>
      <c r="QV23" s="34">
        <f t="shared" si="261"/>
        <v>49.105894117893627</v>
      </c>
      <c r="QW23" s="34" t="str">
        <f t="shared" si="262"/>
        <v/>
      </c>
      <c r="QX23" s="34" t="str">
        <f t="shared" si="263"/>
        <v/>
      </c>
      <c r="QY23" s="34" t="str">
        <f t="shared" si="264"/>
        <v/>
      </c>
      <c r="QZ23" s="34" t="str">
        <f t="shared" si="265"/>
        <v/>
      </c>
      <c r="RA23" s="34" t="str">
        <f t="shared" si="266"/>
        <v/>
      </c>
      <c r="RB23" s="34" t="str">
        <f t="shared" si="267"/>
        <v/>
      </c>
      <c r="RC23" s="34" t="str">
        <f t="shared" si="268"/>
        <v/>
      </c>
      <c r="RD23" s="34" t="str">
        <f t="shared" si="269"/>
        <v/>
      </c>
      <c r="RE23" s="34" t="str">
        <f t="shared" si="270"/>
        <v/>
      </c>
      <c r="RF23" s="34" t="str">
        <f t="shared" si="271"/>
        <v/>
      </c>
      <c r="RG23" s="34" t="str">
        <f t="shared" si="272"/>
        <v/>
      </c>
      <c r="RH23" s="34" t="str">
        <f t="shared" si="273"/>
        <v/>
      </c>
      <c r="RI23" s="34" t="str">
        <f t="shared" si="274"/>
        <v/>
      </c>
      <c r="RJ23" s="132">
        <f t="shared" si="205"/>
        <v>95.804126941153612</v>
      </c>
      <c r="RK23" s="35" t="str">
        <f t="shared" si="190"/>
        <v>6. SUMINISTROS DE LABORATORIO KASALAB SAS NIT 900745087-2</v>
      </c>
      <c r="RL23" s="35" t="str">
        <f t="shared" si="191"/>
        <v/>
      </c>
      <c r="RM23" s="35" t="str">
        <f t="shared" si="192"/>
        <v/>
      </c>
      <c r="RN23" s="35" t="str">
        <f t="shared" si="234"/>
        <v/>
      </c>
      <c r="RO23" s="133" t="str">
        <f t="shared" si="207"/>
        <v>6. SUMINISTROS DE LABORATORIO KASALAB SAS NIT 900745087-2</v>
      </c>
      <c r="RP23" s="133" t="str">
        <f>IF($RJ23=QJ23,QJ$8,IF($RJ23=QK23,QK$8,IF($RJ23=QL23,QL$8,IF($RJ23=QM23,QM$8,IF($RJ23=QN23,QN$8,IF($RJ23=QO23,QO$8,IF($RJ23=QP23,QP$8,IF($RJ23=QQ23,QQ$8,IF($RJ23=QR23,QR$8,IF($RJ23=QS23,QS$8,IF($RJ23=QT23,QT$8,IF($RJ23=QU23,QU$8,IF($RJ23=QV23,QV$8,IF($RJ23=QW23,QW$8,IF($RJ23=QX23,QX$8,IF($RJ23=QY23,QY$8,IF($RJ23=QZ23,QZ$8,IF($RJ23=RA23,RA$8,IF($RJ23=RB23,RB$8,IF($RJ23=RC23,RC$8,IF($RJ23=RD23,RD$8,IF($RJ23=RE23,RE$8,IF($RJ23=RF23,RF$8,IF($RJ23=RG23,RG$8,IF($RJ23=RH23,RH$8,IF($RJ23=RI23,RI$8,IF($RJ23=#REF!,#REF!,IF($RJ23=#REF!,#REF!,""))))))))))))))))))))))))))))</f>
        <v>6. SUMINISTROS DE LABORATORIO KASALAB SAS NIT 900745087-2</v>
      </c>
      <c r="RQ23" s="36">
        <f t="shared" si="194"/>
        <v>8800559.3200000003</v>
      </c>
      <c r="RR23" s="36" t="str">
        <f t="shared" si="195"/>
        <v/>
      </c>
      <c r="RS23" s="36" t="str">
        <f t="shared" si="196"/>
        <v/>
      </c>
      <c r="RT23" s="36" t="e">
        <f>IF($RP23=$AD$8,$AD23,IF($RP23=$AE$8,$AE23,IF($RP23=$AF$8,$AF23,IF($RP23=$AG$8,$AG23,IF($RP23=$AH$8,$AH23,IF($RP23=#REF!,#REF!,IF($RP23=#REF!,#REF!,"")))))))</f>
        <v>#REF!</v>
      </c>
      <c r="RU23" s="129">
        <f t="shared" si="197"/>
        <v>8800559.3200000003</v>
      </c>
      <c r="RV23" s="36" t="e">
        <f t="shared" si="206"/>
        <v>#REF!</v>
      </c>
      <c r="RW23" s="54">
        <v>15</v>
      </c>
      <c r="RX23" s="129">
        <f t="shared" si="198"/>
        <v>2829708.1399999987</v>
      </c>
      <c r="RY23" s="129" t="str">
        <f t="shared" si="199"/>
        <v>ADJUDICADO</v>
      </c>
    </row>
    <row r="24" spans="1:493" ht="26">
      <c r="A24" s="49"/>
      <c r="B24" s="67" t="s">
        <v>106</v>
      </c>
      <c r="C24" s="67" t="s">
        <v>107</v>
      </c>
      <c r="D24" s="67" t="s">
        <v>108</v>
      </c>
      <c r="E24" s="69" t="s">
        <v>111</v>
      </c>
      <c r="F24" s="67">
        <v>1</v>
      </c>
      <c r="G24" s="24">
        <v>4503721.5999999996</v>
      </c>
      <c r="H24" s="53">
        <v>16</v>
      </c>
      <c r="I24" s="104" t="s">
        <v>37</v>
      </c>
      <c r="J24" s="105">
        <v>4159050</v>
      </c>
      <c r="K24" s="104" t="s">
        <v>37</v>
      </c>
      <c r="L24" s="104" t="s">
        <v>37</v>
      </c>
      <c r="M24" s="104" t="s">
        <v>37</v>
      </c>
      <c r="N24" s="108">
        <v>2013480</v>
      </c>
      <c r="O24" s="104" t="s">
        <v>37</v>
      </c>
      <c r="P24" s="104" t="s">
        <v>37</v>
      </c>
      <c r="Q24" s="104" t="s">
        <v>37</v>
      </c>
      <c r="R24" s="110">
        <v>2684640</v>
      </c>
      <c r="S24" s="104" t="s">
        <v>37</v>
      </c>
      <c r="T24" s="104" t="s">
        <v>37</v>
      </c>
      <c r="U24" s="104" t="s">
        <v>37</v>
      </c>
      <c r="V24" s="104" t="s">
        <v>37</v>
      </c>
      <c r="W24" s="104" t="s">
        <v>37</v>
      </c>
      <c r="X24" s="104" t="s">
        <v>37</v>
      </c>
      <c r="Y24" s="104" t="s">
        <v>37</v>
      </c>
      <c r="Z24" s="104" t="s">
        <v>37</v>
      </c>
      <c r="AA24" s="104" t="s">
        <v>37</v>
      </c>
      <c r="AB24" s="104" t="s">
        <v>37</v>
      </c>
      <c r="AC24" s="104" t="s">
        <v>37</v>
      </c>
      <c r="AD24" s="104" t="s">
        <v>37</v>
      </c>
      <c r="AE24" s="104" t="s">
        <v>37</v>
      </c>
      <c r="AF24" s="104" t="s">
        <v>37</v>
      </c>
      <c r="AG24" s="104" t="s">
        <v>37</v>
      </c>
      <c r="AH24" s="104" t="s">
        <v>37</v>
      </c>
      <c r="AI24" s="57">
        <v>16</v>
      </c>
      <c r="AJ24" s="25" t="str">
        <f t="shared" si="0"/>
        <v>NC</v>
      </c>
      <c r="AK24" s="25">
        <f t="shared" si="1"/>
        <v>4159050</v>
      </c>
      <c r="AL24" s="25" t="str">
        <f t="shared" si="2"/>
        <v>NC</v>
      </c>
      <c r="AM24" s="25" t="str">
        <f t="shared" si="3"/>
        <v>NC</v>
      </c>
      <c r="AN24" s="25" t="str">
        <f t="shared" si="4"/>
        <v>NC</v>
      </c>
      <c r="AO24" s="25">
        <f t="shared" si="5"/>
        <v>2013480</v>
      </c>
      <c r="AP24" s="25" t="str">
        <f t="shared" si="6"/>
        <v>NC</v>
      </c>
      <c r="AQ24" s="25" t="str">
        <f t="shared" si="7"/>
        <v>NC</v>
      </c>
      <c r="AR24" s="25" t="str">
        <f t="shared" si="8"/>
        <v>NC</v>
      </c>
      <c r="AS24" s="25">
        <f t="shared" si="9"/>
        <v>2684640</v>
      </c>
      <c r="AT24" s="25" t="str">
        <f t="shared" si="10"/>
        <v>NC</v>
      </c>
      <c r="AU24" s="25" t="str">
        <f t="shared" si="11"/>
        <v>NC</v>
      </c>
      <c r="AV24" s="25" t="str">
        <f t="shared" si="12"/>
        <v>NC</v>
      </c>
      <c r="AW24" s="25" t="str">
        <f t="shared" si="13"/>
        <v>NC</v>
      </c>
      <c r="AX24" s="25" t="str">
        <f t="shared" si="14"/>
        <v>NC</v>
      </c>
      <c r="AY24" s="25" t="str">
        <f t="shared" si="15"/>
        <v>NC</v>
      </c>
      <c r="AZ24" s="25" t="str">
        <f t="shared" si="16"/>
        <v>NC</v>
      </c>
      <c r="BA24" s="25" t="str">
        <f t="shared" si="17"/>
        <v>NC</v>
      </c>
      <c r="BB24" s="25" t="str">
        <f t="shared" si="18"/>
        <v>NC</v>
      </c>
      <c r="BC24" s="25" t="str">
        <f t="shared" si="19"/>
        <v>NC</v>
      </c>
      <c r="BD24" s="25" t="str">
        <f t="shared" si="20"/>
        <v>NC</v>
      </c>
      <c r="BE24" s="25" t="str">
        <f t="shared" si="21"/>
        <v>NC</v>
      </c>
      <c r="BF24" s="25" t="str">
        <f t="shared" si="22"/>
        <v>NC</v>
      </c>
      <c r="BG24" s="25" t="str">
        <f t="shared" si="23"/>
        <v>NC</v>
      </c>
      <c r="BH24" s="25" t="str">
        <f t="shared" si="24"/>
        <v>NC</v>
      </c>
      <c r="BI24" s="25" t="str">
        <f t="shared" si="25"/>
        <v>NC</v>
      </c>
      <c r="BJ24" s="54">
        <v>16</v>
      </c>
      <c r="BK24" s="122" t="s">
        <v>38</v>
      </c>
      <c r="BL24" s="120" t="s">
        <v>38</v>
      </c>
      <c r="BM24" s="122" t="s">
        <v>38</v>
      </c>
      <c r="BN24" s="122" t="s">
        <v>38</v>
      </c>
      <c r="BO24" s="122" t="s">
        <v>38</v>
      </c>
      <c r="BP24" s="120" t="s">
        <v>39</v>
      </c>
      <c r="BQ24" s="122" t="s">
        <v>38</v>
      </c>
      <c r="BR24" s="122" t="s">
        <v>38</v>
      </c>
      <c r="BS24" s="122" t="s">
        <v>38</v>
      </c>
      <c r="BT24" s="124" t="s">
        <v>39</v>
      </c>
      <c r="BU24" s="122" t="s">
        <v>38</v>
      </c>
      <c r="BV24" s="122" t="s">
        <v>38</v>
      </c>
      <c r="BW24" s="122" t="s">
        <v>38</v>
      </c>
      <c r="BX24" s="122" t="s">
        <v>38</v>
      </c>
      <c r="BY24" s="122" t="s">
        <v>38</v>
      </c>
      <c r="BZ24" s="122" t="s">
        <v>38</v>
      </c>
      <c r="CA24" s="122" t="s">
        <v>38</v>
      </c>
      <c r="CB24" s="122" t="s">
        <v>38</v>
      </c>
      <c r="CC24" s="122" t="s">
        <v>38</v>
      </c>
      <c r="CD24" s="122" t="s">
        <v>38</v>
      </c>
      <c r="CE24" s="122" t="s">
        <v>38</v>
      </c>
      <c r="CF24" s="122" t="s">
        <v>38</v>
      </c>
      <c r="CG24" s="122" t="s">
        <v>38</v>
      </c>
      <c r="CH24" s="122" t="s">
        <v>38</v>
      </c>
      <c r="CI24" s="122" t="s">
        <v>38</v>
      </c>
      <c r="CJ24" s="122" t="s">
        <v>38</v>
      </c>
      <c r="CK24" s="54">
        <v>16</v>
      </c>
      <c r="CL24" s="122" t="s">
        <v>39</v>
      </c>
      <c r="CM24" s="120" t="s">
        <v>38</v>
      </c>
      <c r="CN24" s="122" t="s">
        <v>39</v>
      </c>
      <c r="CO24" s="122" t="s">
        <v>39</v>
      </c>
      <c r="CP24" s="122" t="s">
        <v>39</v>
      </c>
      <c r="CQ24" s="123" t="s">
        <v>39</v>
      </c>
      <c r="CR24" s="122" t="s">
        <v>39</v>
      </c>
      <c r="CS24" s="122" t="s">
        <v>39</v>
      </c>
      <c r="CT24" s="122" t="s">
        <v>39</v>
      </c>
      <c r="CU24" s="124" t="s">
        <v>39</v>
      </c>
      <c r="CV24" s="122" t="s">
        <v>39</v>
      </c>
      <c r="CW24" s="122" t="s">
        <v>39</v>
      </c>
      <c r="CX24" s="122" t="s">
        <v>39</v>
      </c>
      <c r="CY24" s="122" t="s">
        <v>39</v>
      </c>
      <c r="CZ24" s="122" t="s">
        <v>39</v>
      </c>
      <c r="DA24" s="122" t="s">
        <v>39</v>
      </c>
      <c r="DB24" s="122" t="s">
        <v>39</v>
      </c>
      <c r="DC24" s="122" t="s">
        <v>39</v>
      </c>
      <c r="DD24" s="122" t="s">
        <v>39</v>
      </c>
      <c r="DE24" s="122" t="s">
        <v>39</v>
      </c>
      <c r="DF24" s="122" t="s">
        <v>39</v>
      </c>
      <c r="DG24" s="122" t="s">
        <v>39</v>
      </c>
      <c r="DH24" s="122" t="s">
        <v>38</v>
      </c>
      <c r="DI24" s="122" t="s">
        <v>38</v>
      </c>
      <c r="DJ24" s="122" t="s">
        <v>38</v>
      </c>
      <c r="DK24" s="122" t="s">
        <v>39</v>
      </c>
      <c r="DL24" s="54">
        <v>16</v>
      </c>
      <c r="DM24" s="122" t="s">
        <v>39</v>
      </c>
      <c r="DN24" s="120" t="s">
        <v>38</v>
      </c>
      <c r="DO24" s="122" t="s">
        <v>39</v>
      </c>
      <c r="DP24" s="122" t="s">
        <v>39</v>
      </c>
      <c r="DQ24" s="122" t="s">
        <v>39</v>
      </c>
      <c r="DR24" s="121" t="s">
        <v>39</v>
      </c>
      <c r="DS24" s="122" t="s">
        <v>39</v>
      </c>
      <c r="DT24" s="122" t="s">
        <v>39</v>
      </c>
      <c r="DU24" s="122" t="s">
        <v>39</v>
      </c>
      <c r="DV24" s="118" t="s">
        <v>39</v>
      </c>
      <c r="DW24" s="122" t="s">
        <v>39</v>
      </c>
      <c r="DX24" s="122" t="s">
        <v>39</v>
      </c>
      <c r="DY24" s="122" t="s">
        <v>39</v>
      </c>
      <c r="DZ24" s="122" t="s">
        <v>39</v>
      </c>
      <c r="EA24" s="122" t="s">
        <v>39</v>
      </c>
      <c r="EB24" s="122" t="s">
        <v>39</v>
      </c>
      <c r="EC24" s="122" t="s">
        <v>39</v>
      </c>
      <c r="ED24" s="122" t="s">
        <v>39</v>
      </c>
      <c r="EE24" s="122" t="s">
        <v>39</v>
      </c>
      <c r="EF24" s="122" t="s">
        <v>39</v>
      </c>
      <c r="EG24" s="122" t="s">
        <v>39</v>
      </c>
      <c r="EH24" s="122" t="s">
        <v>39</v>
      </c>
      <c r="EI24" s="122" t="s">
        <v>38</v>
      </c>
      <c r="EJ24" s="122" t="s">
        <v>38</v>
      </c>
      <c r="EK24" s="122" t="s">
        <v>39</v>
      </c>
      <c r="EL24" s="122" t="s">
        <v>39</v>
      </c>
      <c r="EM24" s="54">
        <v>16</v>
      </c>
      <c r="EN24" s="26" t="str">
        <f t="shared" si="26"/>
        <v>NO CUMPLE</v>
      </c>
      <c r="EO24" s="26" t="str">
        <f t="shared" si="27"/>
        <v>NO CUMPLE</v>
      </c>
      <c r="EP24" s="26" t="str">
        <f t="shared" si="28"/>
        <v>NO CUMPLE</v>
      </c>
      <c r="EQ24" s="26" t="str">
        <f t="shared" si="29"/>
        <v>NO CUMPLE</v>
      </c>
      <c r="ER24" s="26" t="str">
        <f t="shared" si="30"/>
        <v>NO CUMPLE</v>
      </c>
      <c r="ES24" s="26" t="str">
        <f t="shared" si="31"/>
        <v>CUMPLE</v>
      </c>
      <c r="ET24" s="26" t="str">
        <f t="shared" si="32"/>
        <v>NO CUMPLE</v>
      </c>
      <c r="EU24" s="26" t="str">
        <f t="shared" si="33"/>
        <v>NO CUMPLE</v>
      </c>
      <c r="EV24" s="26" t="str">
        <f t="shared" si="34"/>
        <v>NO CUMPLE</v>
      </c>
      <c r="EW24" s="26" t="str">
        <f t="shared" si="35"/>
        <v>CUMPLE</v>
      </c>
      <c r="EX24" s="26" t="str">
        <f t="shared" si="36"/>
        <v>NO CUMPLE</v>
      </c>
      <c r="EY24" s="26" t="str">
        <f t="shared" si="37"/>
        <v>NO CUMPLE</v>
      </c>
      <c r="EZ24" s="26" t="str">
        <f t="shared" si="38"/>
        <v>NO CUMPLE</v>
      </c>
      <c r="FA24" s="26" t="str">
        <f t="shared" si="39"/>
        <v>NO CUMPLE</v>
      </c>
      <c r="FB24" s="26" t="str">
        <f t="shared" si="40"/>
        <v>NO CUMPLE</v>
      </c>
      <c r="FC24" s="26" t="str">
        <f t="shared" si="41"/>
        <v>NO CUMPLE</v>
      </c>
      <c r="FD24" s="26" t="str">
        <f t="shared" si="42"/>
        <v>NO CUMPLE</v>
      </c>
      <c r="FE24" s="26" t="str">
        <f t="shared" si="43"/>
        <v>NO CUMPLE</v>
      </c>
      <c r="FF24" s="26" t="str">
        <f t="shared" si="44"/>
        <v>NO CUMPLE</v>
      </c>
      <c r="FG24" s="26" t="str">
        <f t="shared" si="45"/>
        <v>NO CUMPLE</v>
      </c>
      <c r="FH24" s="26" t="str">
        <f t="shared" si="46"/>
        <v>NO CUMPLE</v>
      </c>
      <c r="FI24" s="26" t="str">
        <f t="shared" si="47"/>
        <v>NO CUMPLE</v>
      </c>
      <c r="FJ24" s="26" t="str">
        <f t="shared" si="48"/>
        <v>NO CUMPLE</v>
      </c>
      <c r="FK24" s="26" t="str">
        <f t="shared" si="49"/>
        <v>NO CUMPLE</v>
      </c>
      <c r="FL24" s="26" t="str">
        <f t="shared" si="50"/>
        <v>NO CUMPLE</v>
      </c>
      <c r="FM24" s="26" t="str">
        <f t="shared" si="51"/>
        <v>NO CUMPLE</v>
      </c>
      <c r="FN24" s="54">
        <v>16</v>
      </c>
      <c r="FO24" s="116" t="s">
        <v>37</v>
      </c>
      <c r="FP24" s="120" t="s">
        <v>38</v>
      </c>
      <c r="FQ24" s="116" t="s">
        <v>37</v>
      </c>
      <c r="FR24" s="116" t="s">
        <v>37</v>
      </c>
      <c r="FS24" s="116" t="s">
        <v>37</v>
      </c>
      <c r="FT24" s="120" t="s">
        <v>39</v>
      </c>
      <c r="FU24" s="116" t="s">
        <v>37</v>
      </c>
      <c r="FV24" s="116" t="s">
        <v>37</v>
      </c>
      <c r="FW24" s="116" t="s">
        <v>37</v>
      </c>
      <c r="FX24" s="124" t="s">
        <v>39</v>
      </c>
      <c r="FY24" s="116" t="s">
        <v>37</v>
      </c>
      <c r="FZ24" s="116" t="s">
        <v>37</v>
      </c>
      <c r="GA24" s="116" t="s">
        <v>37</v>
      </c>
      <c r="GB24" s="116" t="s">
        <v>37</v>
      </c>
      <c r="GC24" s="116" t="s">
        <v>37</v>
      </c>
      <c r="GD24" s="116" t="s">
        <v>37</v>
      </c>
      <c r="GE24" s="116" t="s">
        <v>37</v>
      </c>
      <c r="GF24" s="116" t="s">
        <v>37</v>
      </c>
      <c r="GG24" s="116" t="s">
        <v>37</v>
      </c>
      <c r="GH24" s="116" t="s">
        <v>37</v>
      </c>
      <c r="GI24" s="116" t="s">
        <v>37</v>
      </c>
      <c r="GJ24" s="116" t="s">
        <v>37</v>
      </c>
      <c r="GK24" s="116" t="s">
        <v>37</v>
      </c>
      <c r="GL24" s="116" t="s">
        <v>37</v>
      </c>
      <c r="GM24" s="116" t="s">
        <v>37</v>
      </c>
      <c r="GN24" s="116" t="s">
        <v>37</v>
      </c>
      <c r="GO24" s="54">
        <v>16</v>
      </c>
      <c r="GP24" s="116" t="s">
        <v>37</v>
      </c>
      <c r="GQ24" s="120" t="s">
        <v>39</v>
      </c>
      <c r="GR24" s="116" t="s">
        <v>37</v>
      </c>
      <c r="GS24" s="116" t="s">
        <v>37</v>
      </c>
      <c r="GT24" s="116" t="s">
        <v>37</v>
      </c>
      <c r="GU24" s="123" t="s">
        <v>39</v>
      </c>
      <c r="GV24" s="116" t="s">
        <v>37</v>
      </c>
      <c r="GW24" s="116" t="s">
        <v>37</v>
      </c>
      <c r="GX24" s="116" t="s">
        <v>37</v>
      </c>
      <c r="GY24" s="124" t="s">
        <v>39</v>
      </c>
      <c r="GZ24" s="116" t="s">
        <v>37</v>
      </c>
      <c r="HA24" s="116" t="s">
        <v>37</v>
      </c>
      <c r="HB24" s="116" t="s">
        <v>37</v>
      </c>
      <c r="HC24" s="116" t="s">
        <v>37</v>
      </c>
      <c r="HD24" s="116" t="s">
        <v>37</v>
      </c>
      <c r="HE24" s="116" t="s">
        <v>37</v>
      </c>
      <c r="HF24" s="116" t="s">
        <v>37</v>
      </c>
      <c r="HG24" s="116" t="s">
        <v>37</v>
      </c>
      <c r="HH24" s="116" t="s">
        <v>37</v>
      </c>
      <c r="HI24" s="116" t="s">
        <v>37</v>
      </c>
      <c r="HJ24" s="116" t="s">
        <v>37</v>
      </c>
      <c r="HK24" s="116" t="s">
        <v>37</v>
      </c>
      <c r="HL24" s="116" t="s">
        <v>37</v>
      </c>
      <c r="HM24" s="116" t="s">
        <v>37</v>
      </c>
      <c r="HN24" s="116" t="s">
        <v>37</v>
      </c>
      <c r="HO24" s="116" t="s">
        <v>37</v>
      </c>
      <c r="HP24" s="54">
        <v>16</v>
      </c>
      <c r="HQ24" s="25" t="str">
        <f t="shared" si="52"/>
        <v/>
      </c>
      <c r="HR24" s="25" t="str">
        <f t="shared" si="53"/>
        <v/>
      </c>
      <c r="HS24" s="25" t="str">
        <f t="shared" si="54"/>
        <v/>
      </c>
      <c r="HT24" s="25" t="str">
        <f t="shared" si="55"/>
        <v/>
      </c>
      <c r="HU24" s="25" t="str">
        <f t="shared" si="56"/>
        <v/>
      </c>
      <c r="HV24" s="25">
        <f t="shared" si="57"/>
        <v>2013480</v>
      </c>
      <c r="HW24" s="25" t="str">
        <f t="shared" si="58"/>
        <v/>
      </c>
      <c r="HX24" s="25" t="str">
        <f t="shared" si="59"/>
        <v/>
      </c>
      <c r="HY24" s="25" t="str">
        <f t="shared" si="60"/>
        <v/>
      </c>
      <c r="HZ24" s="25">
        <f t="shared" si="61"/>
        <v>2684640</v>
      </c>
      <c r="IA24" s="25" t="str">
        <f t="shared" si="62"/>
        <v/>
      </c>
      <c r="IB24" s="25" t="str">
        <f t="shared" si="63"/>
        <v/>
      </c>
      <c r="IC24" s="25" t="str">
        <f t="shared" si="64"/>
        <v/>
      </c>
      <c r="ID24" s="25" t="str">
        <f t="shared" si="65"/>
        <v/>
      </c>
      <c r="IE24" s="25" t="str">
        <f t="shared" si="66"/>
        <v/>
      </c>
      <c r="IF24" s="25" t="str">
        <f t="shared" si="67"/>
        <v/>
      </c>
      <c r="IG24" s="25" t="str">
        <f t="shared" si="68"/>
        <v/>
      </c>
      <c r="IH24" s="25" t="str">
        <f t="shared" si="69"/>
        <v/>
      </c>
      <c r="II24" s="25" t="str">
        <f t="shared" si="70"/>
        <v/>
      </c>
      <c r="IJ24" s="25" t="str">
        <f t="shared" si="71"/>
        <v/>
      </c>
      <c r="IK24" s="25" t="str">
        <f t="shared" si="72"/>
        <v/>
      </c>
      <c r="IL24" s="25" t="str">
        <f t="shared" si="73"/>
        <v/>
      </c>
      <c r="IM24" s="25" t="str">
        <f t="shared" si="74"/>
        <v/>
      </c>
      <c r="IN24" s="25" t="str">
        <f t="shared" si="75"/>
        <v/>
      </c>
      <c r="IO24" s="25" t="str">
        <f t="shared" si="76"/>
        <v/>
      </c>
      <c r="IP24" s="25" t="str">
        <f t="shared" si="77"/>
        <v/>
      </c>
      <c r="IQ24" s="25">
        <v>4503721.5999999996</v>
      </c>
      <c r="IR24" s="25">
        <v>4503721.5999999996</v>
      </c>
      <c r="IS24" s="27">
        <f t="shared" si="78"/>
        <v>2</v>
      </c>
      <c r="IT24" s="27">
        <f t="shared" si="200"/>
        <v>1</v>
      </c>
      <c r="IU24" s="27">
        <f t="array" ref="IU24">IF(IT24=0,"",PRODUCT(IF(ISNUMBER(HQ24:IP24),HQ24:IP24,1)))</f>
        <v>5405468947200</v>
      </c>
      <c r="IV24" s="27">
        <f t="shared" si="201"/>
        <v>2.43447272556339E+19</v>
      </c>
      <c r="IW24" s="28">
        <f t="shared" si="208"/>
        <v>2898244.1712054969</v>
      </c>
      <c r="IX24" s="29">
        <f t="shared" ref="IX24:IX83" si="285">IFERROR(IW24*0.15/40,"")</f>
        <v>10868.415642020613</v>
      </c>
      <c r="IY24" s="54">
        <v>16</v>
      </c>
      <c r="IZ24" s="30" t="str">
        <f t="shared" si="79"/>
        <v/>
      </c>
      <c r="JA24" s="30" t="str">
        <f t="shared" si="80"/>
        <v/>
      </c>
      <c r="JB24" s="30" t="str">
        <f t="shared" si="81"/>
        <v/>
      </c>
      <c r="JC24" s="30" t="str">
        <f t="shared" si="82"/>
        <v/>
      </c>
      <c r="JD24" s="30" t="str">
        <f t="shared" si="83"/>
        <v/>
      </c>
      <c r="JE24" s="30">
        <f t="shared" si="84"/>
        <v>18525.975324455496</v>
      </c>
      <c r="JF24" s="30" t="str">
        <f t="shared" si="85"/>
        <v/>
      </c>
      <c r="JG24" s="30" t="str">
        <f t="shared" si="86"/>
        <v/>
      </c>
      <c r="JH24" s="30" t="str">
        <f t="shared" si="87"/>
        <v/>
      </c>
      <c r="JI24" s="30">
        <f t="shared" si="88"/>
        <v>24701.300432607328</v>
      </c>
      <c r="JJ24" s="30" t="str">
        <f t="shared" si="89"/>
        <v/>
      </c>
      <c r="JK24" s="30" t="str">
        <f t="shared" si="90"/>
        <v/>
      </c>
      <c r="JL24" s="30" t="str">
        <f t="shared" si="91"/>
        <v/>
      </c>
      <c r="JM24" s="30" t="str">
        <f t="shared" si="92"/>
        <v/>
      </c>
      <c r="JN24" s="30" t="str">
        <f t="shared" si="93"/>
        <v/>
      </c>
      <c r="JO24" s="30" t="str">
        <f t="shared" si="94"/>
        <v/>
      </c>
      <c r="JP24" s="30" t="str">
        <f t="shared" si="95"/>
        <v/>
      </c>
      <c r="JQ24" s="30" t="str">
        <f t="shared" si="96"/>
        <v/>
      </c>
      <c r="JR24" s="30" t="str">
        <f t="shared" si="97"/>
        <v/>
      </c>
      <c r="JS24" s="30" t="str">
        <f t="shared" si="98"/>
        <v/>
      </c>
      <c r="JT24" s="30" t="str">
        <f t="shared" si="99"/>
        <v/>
      </c>
      <c r="JU24" s="30" t="str">
        <f t="shared" si="100"/>
        <v/>
      </c>
      <c r="JV24" s="30" t="str">
        <f t="shared" si="101"/>
        <v/>
      </c>
      <c r="JW24" s="30" t="str">
        <f t="shared" si="102"/>
        <v/>
      </c>
      <c r="JX24" s="30" t="str">
        <f t="shared" si="103"/>
        <v/>
      </c>
      <c r="JY24" s="30" t="str">
        <f t="shared" si="104"/>
        <v/>
      </c>
      <c r="JZ24" s="54">
        <v>16</v>
      </c>
      <c r="KA24" s="31" t="str">
        <f t="shared" si="105"/>
        <v/>
      </c>
      <c r="KB24" s="31" t="str">
        <f t="shared" si="106"/>
        <v/>
      </c>
      <c r="KC24" s="31" t="str">
        <f t="shared" si="107"/>
        <v/>
      </c>
      <c r="KD24" s="31" t="str">
        <f t="shared" si="108"/>
        <v/>
      </c>
      <c r="KE24" s="31" t="str">
        <f t="shared" si="109"/>
        <v/>
      </c>
      <c r="KF24" s="31">
        <f t="shared" si="110"/>
        <v>884764.17120549688</v>
      </c>
      <c r="KG24" s="31" t="str">
        <f t="shared" si="111"/>
        <v/>
      </c>
      <c r="KH24" s="31" t="str">
        <f t="shared" si="112"/>
        <v/>
      </c>
      <c r="KI24" s="31" t="str">
        <f t="shared" si="113"/>
        <v/>
      </c>
      <c r="KJ24" s="31">
        <f t="shared" si="114"/>
        <v>213604.17120549688</v>
      </c>
      <c r="KK24" s="31" t="str">
        <f t="shared" si="115"/>
        <v/>
      </c>
      <c r="KL24" s="31" t="str">
        <f t="shared" si="116"/>
        <v/>
      </c>
      <c r="KM24" s="31" t="str">
        <f t="shared" si="117"/>
        <v/>
      </c>
      <c r="KN24" s="31" t="str">
        <f t="shared" si="118"/>
        <v/>
      </c>
      <c r="KO24" s="31" t="str">
        <f t="shared" si="119"/>
        <v/>
      </c>
      <c r="KP24" s="31" t="str">
        <f t="shared" si="120"/>
        <v/>
      </c>
      <c r="KQ24" s="31" t="str">
        <f t="shared" si="121"/>
        <v/>
      </c>
      <c r="KR24" s="31" t="str">
        <f t="shared" si="122"/>
        <v/>
      </c>
      <c r="KS24" s="31" t="str">
        <f t="shared" si="123"/>
        <v/>
      </c>
      <c r="KT24" s="31" t="str">
        <f t="shared" si="124"/>
        <v/>
      </c>
      <c r="KU24" s="31" t="str">
        <f t="shared" si="125"/>
        <v/>
      </c>
      <c r="KV24" s="31" t="str">
        <f t="shared" si="126"/>
        <v/>
      </c>
      <c r="KW24" s="31" t="str">
        <f t="shared" si="127"/>
        <v/>
      </c>
      <c r="KX24" s="31" t="str">
        <f t="shared" si="128"/>
        <v/>
      </c>
      <c r="KY24" s="31" t="str">
        <f t="shared" si="129"/>
        <v/>
      </c>
      <c r="KZ24" s="31" t="str">
        <f t="shared" si="130"/>
        <v/>
      </c>
      <c r="LA24" s="54">
        <v>16</v>
      </c>
      <c r="LB24" s="32" t="str">
        <f t="shared" si="131"/>
        <v/>
      </c>
      <c r="LC24" s="32" t="str">
        <f t="shared" si="132"/>
        <v/>
      </c>
      <c r="LD24" s="32" t="str">
        <f t="shared" si="133"/>
        <v/>
      </c>
      <c r="LE24" s="32" t="str">
        <f t="shared" si="134"/>
        <v/>
      </c>
      <c r="LF24" s="32" t="str">
        <f t="shared" si="135"/>
        <v/>
      </c>
      <c r="LG24" s="32">
        <f t="shared" si="136"/>
        <v>8140.6913422111738</v>
      </c>
      <c r="LH24" s="32" t="str">
        <f t="shared" si="137"/>
        <v/>
      </c>
      <c r="LI24" s="32" t="str">
        <f t="shared" si="138"/>
        <v/>
      </c>
      <c r="LJ24" s="32" t="str">
        <f t="shared" si="139"/>
        <v/>
      </c>
      <c r="LK24" s="32">
        <f t="shared" si="140"/>
        <v>1965.366234059341</v>
      </c>
      <c r="LL24" s="32" t="str">
        <f t="shared" si="141"/>
        <v/>
      </c>
      <c r="LM24" s="32" t="str">
        <f t="shared" si="142"/>
        <v/>
      </c>
      <c r="LN24" s="32" t="str">
        <f t="shared" si="143"/>
        <v/>
      </c>
      <c r="LO24" s="32" t="str">
        <f t="shared" si="144"/>
        <v/>
      </c>
      <c r="LP24" s="32" t="str">
        <f t="shared" si="145"/>
        <v/>
      </c>
      <c r="LQ24" s="32" t="str">
        <f t="shared" si="146"/>
        <v/>
      </c>
      <c r="LR24" s="32" t="str">
        <f t="shared" si="147"/>
        <v/>
      </c>
      <c r="LS24" s="32" t="str">
        <f t="shared" si="148"/>
        <v/>
      </c>
      <c r="LT24" s="32" t="str">
        <f t="shared" si="149"/>
        <v/>
      </c>
      <c r="LU24" s="32" t="str">
        <f t="shared" si="150"/>
        <v/>
      </c>
      <c r="LV24" s="32" t="str">
        <f t="shared" si="151"/>
        <v/>
      </c>
      <c r="LW24" s="32" t="str">
        <f t="shared" si="152"/>
        <v/>
      </c>
      <c r="LX24" s="32" t="str">
        <f t="shared" si="153"/>
        <v/>
      </c>
      <c r="LY24" s="32" t="str">
        <f t="shared" si="154"/>
        <v/>
      </c>
      <c r="LZ24" s="32" t="str">
        <f t="shared" si="155"/>
        <v/>
      </c>
      <c r="MA24" s="32" t="str">
        <f t="shared" si="156"/>
        <v/>
      </c>
      <c r="MB24" s="50">
        <f t="shared" si="157"/>
        <v>1965.366234059341</v>
      </c>
      <c r="MC24" s="54">
        <v>16</v>
      </c>
      <c r="MD24" s="140" t="str">
        <f t="shared" si="158"/>
        <v/>
      </c>
      <c r="ME24" s="140" t="str">
        <f t="shared" si="159"/>
        <v/>
      </c>
      <c r="MF24" s="140" t="str">
        <f t="shared" si="160"/>
        <v/>
      </c>
      <c r="MG24" s="140" t="str">
        <f t="shared" si="161"/>
        <v/>
      </c>
      <c r="MH24" s="140" t="str">
        <f t="shared" si="162"/>
        <v/>
      </c>
      <c r="MI24" s="140">
        <f t="shared" si="163"/>
        <v>27.788962986683245</v>
      </c>
      <c r="MJ24" s="140" t="str">
        <f t="shared" si="164"/>
        <v/>
      </c>
      <c r="MK24" s="140" t="str">
        <f t="shared" si="165"/>
        <v/>
      </c>
      <c r="ML24" s="140" t="str">
        <f t="shared" si="166"/>
        <v/>
      </c>
      <c r="MM24" s="140">
        <f t="shared" si="167"/>
        <v>37.051950648910989</v>
      </c>
      <c r="MN24" s="140" t="str">
        <f t="shared" si="168"/>
        <v/>
      </c>
      <c r="MO24" s="140" t="str">
        <f t="shared" si="169"/>
        <v/>
      </c>
      <c r="MP24" s="140" t="str">
        <f t="shared" si="170"/>
        <v/>
      </c>
      <c r="MQ24" s="140" t="str">
        <f t="shared" si="171"/>
        <v/>
      </c>
      <c r="MR24" s="140" t="str">
        <f t="shared" si="172"/>
        <v/>
      </c>
      <c r="MS24" s="140" t="str">
        <f t="shared" si="173"/>
        <v/>
      </c>
      <c r="MT24" s="140" t="str">
        <f t="shared" si="174"/>
        <v/>
      </c>
      <c r="MU24" s="140" t="str">
        <f t="shared" si="175"/>
        <v/>
      </c>
      <c r="MV24" s="140" t="str">
        <f t="shared" si="176"/>
        <v/>
      </c>
      <c r="MW24" s="140" t="str">
        <f t="shared" si="177"/>
        <v/>
      </c>
      <c r="MX24" s="140" t="str">
        <f t="shared" si="178"/>
        <v/>
      </c>
      <c r="MY24" s="140" t="str">
        <f t="shared" si="179"/>
        <v/>
      </c>
      <c r="MZ24" s="140" t="str">
        <f t="shared" si="180"/>
        <v/>
      </c>
      <c r="NA24" s="140" t="str">
        <f t="shared" si="181"/>
        <v/>
      </c>
      <c r="NB24" s="140" t="str">
        <f t="shared" si="182"/>
        <v/>
      </c>
      <c r="NC24" s="140" t="str">
        <f t="shared" si="183"/>
        <v/>
      </c>
      <c r="ND24" s="54">
        <v>16</v>
      </c>
      <c r="NE24" s="33" t="str">
        <f t="shared" si="184"/>
        <v/>
      </c>
      <c r="NF24" s="33" t="str">
        <f t="shared" si="233"/>
        <v/>
      </c>
      <c r="NG24" s="33" t="str">
        <f t="shared" si="209"/>
        <v/>
      </c>
      <c r="NH24" s="33" t="str">
        <f t="shared" si="210"/>
        <v/>
      </c>
      <c r="NI24" s="33" t="str">
        <f t="shared" si="211"/>
        <v/>
      </c>
      <c r="NJ24" s="33">
        <f t="shared" si="212"/>
        <v>9.6569991487996081</v>
      </c>
      <c r="NK24" s="33" t="str">
        <f t="shared" si="213"/>
        <v/>
      </c>
      <c r="NL24" s="33" t="str">
        <f t="shared" si="214"/>
        <v/>
      </c>
      <c r="NM24" s="33" t="str">
        <f t="shared" si="215"/>
        <v/>
      </c>
      <c r="NN24" s="33">
        <f t="shared" si="216"/>
        <v>40</v>
      </c>
      <c r="NO24" s="33" t="str">
        <f t="shared" si="217"/>
        <v/>
      </c>
      <c r="NP24" s="33" t="str">
        <f t="shared" si="218"/>
        <v/>
      </c>
      <c r="NQ24" s="33" t="str">
        <f t="shared" si="219"/>
        <v/>
      </c>
      <c r="NR24" s="33" t="str">
        <f t="shared" si="220"/>
        <v/>
      </c>
      <c r="NS24" s="33" t="str">
        <f t="shared" si="221"/>
        <v/>
      </c>
      <c r="NT24" s="33" t="str">
        <f t="shared" si="222"/>
        <v/>
      </c>
      <c r="NU24" s="33" t="str">
        <f t="shared" si="223"/>
        <v/>
      </c>
      <c r="NV24" s="33" t="str">
        <f t="shared" si="224"/>
        <v/>
      </c>
      <c r="NW24" s="33" t="str">
        <f t="shared" si="225"/>
        <v/>
      </c>
      <c r="NX24" s="33" t="str">
        <f t="shared" si="226"/>
        <v/>
      </c>
      <c r="NY24" s="33" t="str">
        <f t="shared" si="227"/>
        <v/>
      </c>
      <c r="NZ24" s="33" t="str">
        <f t="shared" si="228"/>
        <v/>
      </c>
      <c r="OA24" s="33" t="str">
        <f t="shared" si="229"/>
        <v/>
      </c>
      <c r="OB24" s="33" t="str">
        <f t="shared" si="230"/>
        <v/>
      </c>
      <c r="OC24" s="33" t="str">
        <f t="shared" si="231"/>
        <v/>
      </c>
      <c r="OD24" s="33" t="str">
        <f t="shared" si="232"/>
        <v/>
      </c>
      <c r="OE24" s="33" t="e">
        <f>IF(#REF!="","",IF(#REF!=$MB24,40,(($MB24/#REF!)*40)))</f>
        <v>#REF!</v>
      </c>
      <c r="OF24" s="33" t="e">
        <f>IF(#REF!="","",IF(#REF!=$MB24,40,(($MB24/#REF!)*40)))</f>
        <v>#REF!</v>
      </c>
      <c r="OG24" s="54">
        <v>16</v>
      </c>
      <c r="OH24" s="116"/>
      <c r="OI24" s="120">
        <v>24</v>
      </c>
      <c r="OJ24" s="116"/>
      <c r="OK24" s="116"/>
      <c r="OL24" s="116"/>
      <c r="OM24" s="120">
        <v>72</v>
      </c>
      <c r="ON24" s="116"/>
      <c r="OO24" s="116"/>
      <c r="OP24" s="116"/>
      <c r="OQ24" s="124">
        <v>24</v>
      </c>
      <c r="OR24" s="116"/>
      <c r="OS24" s="116"/>
      <c r="OT24" s="116"/>
      <c r="OU24" s="116"/>
      <c r="OV24" s="116"/>
      <c r="OW24" s="116"/>
      <c r="OX24" s="116"/>
      <c r="OY24" s="116"/>
      <c r="OZ24" s="116"/>
      <c r="PA24" s="116"/>
      <c r="PB24" s="116"/>
      <c r="PC24" s="116"/>
      <c r="PD24" s="116"/>
      <c r="PE24" s="116"/>
      <c r="PF24" s="116"/>
      <c r="PG24" s="116"/>
      <c r="PH24" s="54">
        <v>16</v>
      </c>
      <c r="PI24" s="126">
        <f t="shared" si="203"/>
        <v>0</v>
      </c>
      <c r="PJ24" s="126">
        <f t="shared" si="275"/>
        <v>0</v>
      </c>
      <c r="PK24" s="126">
        <f t="shared" si="276"/>
        <v>0</v>
      </c>
      <c r="PL24" s="126">
        <f t="shared" si="277"/>
        <v>0</v>
      </c>
      <c r="PM24" s="126">
        <f t="shared" si="278"/>
        <v>0</v>
      </c>
      <c r="PN24" s="126">
        <f t="shared" si="279"/>
        <v>60</v>
      </c>
      <c r="PO24" s="126">
        <f t="shared" si="235"/>
        <v>0</v>
      </c>
      <c r="PP24" s="126">
        <f t="shared" si="236"/>
        <v>0</v>
      </c>
      <c r="PQ24" s="126">
        <f t="shared" si="237"/>
        <v>0</v>
      </c>
      <c r="PR24" s="126">
        <f t="shared" si="238"/>
        <v>0</v>
      </c>
      <c r="PS24" s="126">
        <f t="shared" si="239"/>
        <v>0</v>
      </c>
      <c r="PT24" s="126">
        <f t="shared" si="240"/>
        <v>0</v>
      </c>
      <c r="PU24" s="126">
        <f t="shared" si="241"/>
        <v>0</v>
      </c>
      <c r="PV24" s="126">
        <f t="shared" si="242"/>
        <v>0</v>
      </c>
      <c r="PW24" s="126">
        <f t="shared" si="243"/>
        <v>0</v>
      </c>
      <c r="PX24" s="126">
        <f t="shared" si="244"/>
        <v>0</v>
      </c>
      <c r="PY24" s="126">
        <f t="shared" si="245"/>
        <v>0</v>
      </c>
      <c r="PZ24" s="126">
        <f t="shared" si="246"/>
        <v>0</v>
      </c>
      <c r="QA24" s="126">
        <f t="shared" si="247"/>
        <v>0</v>
      </c>
      <c r="QB24" s="126">
        <f t="shared" si="248"/>
        <v>0</v>
      </c>
      <c r="QC24" s="126">
        <f t="shared" si="249"/>
        <v>0</v>
      </c>
      <c r="QD24" s="126">
        <f t="shared" si="250"/>
        <v>0</v>
      </c>
      <c r="QE24" s="126">
        <f t="shared" si="251"/>
        <v>0</v>
      </c>
      <c r="QF24" s="126">
        <f t="shared" si="252"/>
        <v>0</v>
      </c>
      <c r="QG24" s="126">
        <f t="shared" si="253"/>
        <v>0</v>
      </c>
      <c r="QH24" s="126">
        <f t="shared" si="254"/>
        <v>0</v>
      </c>
      <c r="QI24" s="54">
        <v>16</v>
      </c>
      <c r="QJ24" s="34" t="str">
        <f t="shared" si="204"/>
        <v/>
      </c>
      <c r="QK24" s="34" t="str">
        <f t="shared" si="280"/>
        <v/>
      </c>
      <c r="QL24" s="34" t="str">
        <f t="shared" si="281"/>
        <v/>
      </c>
      <c r="QM24" s="34" t="str">
        <f t="shared" si="282"/>
        <v/>
      </c>
      <c r="QN24" s="34" t="str">
        <f t="shared" si="283"/>
        <v/>
      </c>
      <c r="QO24" s="34">
        <f t="shared" si="284"/>
        <v>87.788962986683245</v>
      </c>
      <c r="QP24" s="34" t="str">
        <f t="shared" si="255"/>
        <v/>
      </c>
      <c r="QQ24" s="34" t="str">
        <f t="shared" si="256"/>
        <v/>
      </c>
      <c r="QR24" s="34" t="str">
        <f t="shared" si="257"/>
        <v/>
      </c>
      <c r="QS24" s="34">
        <f t="shared" si="258"/>
        <v>37.051950648910989</v>
      </c>
      <c r="QT24" s="34" t="str">
        <f t="shared" si="259"/>
        <v/>
      </c>
      <c r="QU24" s="34" t="str">
        <f t="shared" si="260"/>
        <v/>
      </c>
      <c r="QV24" s="34" t="str">
        <f t="shared" si="261"/>
        <v/>
      </c>
      <c r="QW24" s="34" t="str">
        <f t="shared" si="262"/>
        <v/>
      </c>
      <c r="QX24" s="34" t="str">
        <f t="shared" si="263"/>
        <v/>
      </c>
      <c r="QY24" s="34" t="str">
        <f t="shared" si="264"/>
        <v/>
      </c>
      <c r="QZ24" s="34" t="str">
        <f t="shared" si="265"/>
        <v/>
      </c>
      <c r="RA24" s="34" t="str">
        <f t="shared" si="266"/>
        <v/>
      </c>
      <c r="RB24" s="34" t="str">
        <f t="shared" si="267"/>
        <v/>
      </c>
      <c r="RC24" s="34" t="str">
        <f t="shared" si="268"/>
        <v/>
      </c>
      <c r="RD24" s="34" t="str">
        <f t="shared" si="269"/>
        <v/>
      </c>
      <c r="RE24" s="34" t="str">
        <f t="shared" si="270"/>
        <v/>
      </c>
      <c r="RF24" s="34" t="str">
        <f t="shared" si="271"/>
        <v/>
      </c>
      <c r="RG24" s="34" t="str">
        <f t="shared" si="272"/>
        <v/>
      </c>
      <c r="RH24" s="34" t="str">
        <f t="shared" si="273"/>
        <v/>
      </c>
      <c r="RI24" s="34" t="str">
        <f t="shared" si="274"/>
        <v/>
      </c>
      <c r="RJ24" s="132">
        <f t="shared" si="205"/>
        <v>87.788962986683245</v>
      </c>
      <c r="RK24" s="35" t="str">
        <f t="shared" si="190"/>
        <v>6. SUMINISTROS DE LABORATORIO KASALAB SAS NIT 900745087-2</v>
      </c>
      <c r="RL24" s="35" t="str">
        <f t="shared" si="191"/>
        <v/>
      </c>
      <c r="RM24" s="35" t="str">
        <f t="shared" si="192"/>
        <v/>
      </c>
      <c r="RN24" s="35" t="str">
        <f t="shared" si="234"/>
        <v/>
      </c>
      <c r="RO24" s="133" t="str">
        <f t="shared" si="207"/>
        <v>6. SUMINISTROS DE LABORATORIO KASALAB SAS NIT 900745087-2</v>
      </c>
      <c r="RP24" s="133" t="str">
        <f>IF($RJ24=QJ24,QJ$8,IF($RJ24=QK24,QK$8,IF($RJ24=QL24,QL$8,IF($RJ24=QM24,QM$8,IF($RJ24=QN24,QN$8,IF($RJ24=QO24,QO$8,IF($RJ24=QP24,QP$8,IF($RJ24=QQ24,QQ$8,IF($RJ24=QR24,QR$8,IF($RJ24=QS24,QS$8,IF($RJ24=QT24,QT$8,IF($RJ24=QU24,QU$8,IF($RJ24=QV24,QV$8,IF($RJ24=QW24,QW$8,IF($RJ24=QX24,QX$8,IF($RJ24=QY24,QY$8,IF($RJ24=QZ24,QZ$8,IF($RJ24=RA24,RA$8,IF($RJ24=RB24,RB$8,IF($RJ24=RC24,RC$8,IF($RJ24=RD24,RD$8,IF($RJ24=RE24,RE$8,IF($RJ24=RF24,RF$8,IF($RJ24=RG24,RG$8,IF($RJ24=RH24,RH$8,IF($RJ24=RI24,RI$8,IF($RJ24=#REF!,#REF!,IF($RJ24=#REF!,#REF!,""))))))))))))))))))))))))))))</f>
        <v>6. SUMINISTROS DE LABORATORIO KASALAB SAS NIT 900745087-2</v>
      </c>
      <c r="RQ24" s="36">
        <f t="shared" si="194"/>
        <v>2013480</v>
      </c>
      <c r="RR24" s="36" t="str">
        <f t="shared" si="195"/>
        <v/>
      </c>
      <c r="RS24" s="36" t="str">
        <f t="shared" si="196"/>
        <v/>
      </c>
      <c r="RT24" s="36" t="e">
        <f>IF($RP24=$AD$8,$AD24,IF($RP24=$AE$8,$AE24,IF($RP24=$AF$8,$AF24,IF($RP24=$AG$8,$AG24,IF($RP24=$AH$8,$AH24,IF($RP24=#REF!,#REF!,IF($RP24=#REF!,#REF!,"")))))))</f>
        <v>#REF!</v>
      </c>
      <c r="RU24" s="129">
        <f t="shared" si="197"/>
        <v>2013480</v>
      </c>
      <c r="RV24" s="36" t="e">
        <f t="shared" si="206"/>
        <v>#REF!</v>
      </c>
      <c r="RW24" s="54">
        <v>16</v>
      </c>
      <c r="RX24" s="129">
        <f t="shared" si="198"/>
        <v>2490241.5999999996</v>
      </c>
      <c r="RY24" s="129" t="str">
        <f t="shared" si="199"/>
        <v>ADJUDICADO</v>
      </c>
    </row>
    <row r="25" spans="1:493" ht="24">
      <c r="A25" s="49"/>
      <c r="B25" s="67" t="s">
        <v>106</v>
      </c>
      <c r="C25" s="67" t="s">
        <v>107</v>
      </c>
      <c r="D25" s="67" t="s">
        <v>108</v>
      </c>
      <c r="E25" s="77" t="s">
        <v>112</v>
      </c>
      <c r="F25" s="78">
        <v>1</v>
      </c>
      <c r="G25" s="24">
        <v>23274813.73</v>
      </c>
      <c r="H25" s="54">
        <v>17</v>
      </c>
      <c r="I25" s="104" t="s">
        <v>37</v>
      </c>
      <c r="J25" s="105">
        <v>22479100</v>
      </c>
      <c r="K25" s="104" t="s">
        <v>37</v>
      </c>
      <c r="L25" s="104" t="s">
        <v>37</v>
      </c>
      <c r="M25" s="104" t="s">
        <v>37</v>
      </c>
      <c r="N25" s="104" t="s">
        <v>37</v>
      </c>
      <c r="O25" s="104" t="s">
        <v>37</v>
      </c>
      <c r="P25" s="104" t="s">
        <v>37</v>
      </c>
      <c r="Q25" s="104" t="s">
        <v>37</v>
      </c>
      <c r="R25" s="104" t="s">
        <v>37</v>
      </c>
      <c r="S25" s="104" t="s">
        <v>37</v>
      </c>
      <c r="T25" s="104" t="s">
        <v>37</v>
      </c>
      <c r="U25" s="104" t="s">
        <v>37</v>
      </c>
      <c r="V25" s="113">
        <v>22967000</v>
      </c>
      <c r="W25" s="104" t="s">
        <v>37</v>
      </c>
      <c r="X25" s="104" t="s">
        <v>37</v>
      </c>
      <c r="Y25" s="104" t="s">
        <v>37</v>
      </c>
      <c r="Z25" s="104" t="s">
        <v>37</v>
      </c>
      <c r="AA25" s="113">
        <v>22610000</v>
      </c>
      <c r="AB25" s="104" t="s">
        <v>37</v>
      </c>
      <c r="AC25" s="104" t="s">
        <v>37</v>
      </c>
      <c r="AD25" s="104" t="s">
        <v>37</v>
      </c>
      <c r="AE25" s="104" t="s">
        <v>37</v>
      </c>
      <c r="AF25" s="104" t="s">
        <v>37</v>
      </c>
      <c r="AG25" s="104" t="s">
        <v>37</v>
      </c>
      <c r="AH25" s="104" t="s">
        <v>37</v>
      </c>
      <c r="AI25" s="57">
        <v>17</v>
      </c>
      <c r="AJ25" s="25" t="str">
        <f t="shared" si="0"/>
        <v>NC</v>
      </c>
      <c r="AK25" s="25">
        <f t="shared" si="1"/>
        <v>22479100</v>
      </c>
      <c r="AL25" s="25" t="str">
        <f t="shared" si="2"/>
        <v>NC</v>
      </c>
      <c r="AM25" s="25" t="str">
        <f t="shared" si="3"/>
        <v>NC</v>
      </c>
      <c r="AN25" s="25" t="str">
        <f t="shared" si="4"/>
        <v>NC</v>
      </c>
      <c r="AO25" s="25" t="str">
        <f t="shared" si="5"/>
        <v>NC</v>
      </c>
      <c r="AP25" s="25" t="str">
        <f t="shared" si="6"/>
        <v>NC</v>
      </c>
      <c r="AQ25" s="25" t="str">
        <f t="shared" si="7"/>
        <v>NC</v>
      </c>
      <c r="AR25" s="25" t="str">
        <f t="shared" si="8"/>
        <v>NC</v>
      </c>
      <c r="AS25" s="25" t="str">
        <f t="shared" si="9"/>
        <v>NC</v>
      </c>
      <c r="AT25" s="25" t="str">
        <f t="shared" si="10"/>
        <v>NC</v>
      </c>
      <c r="AU25" s="25" t="str">
        <f t="shared" si="11"/>
        <v>NC</v>
      </c>
      <c r="AV25" s="25" t="str">
        <f t="shared" si="12"/>
        <v>NC</v>
      </c>
      <c r="AW25" s="25">
        <f t="shared" si="13"/>
        <v>22967000</v>
      </c>
      <c r="AX25" s="25" t="str">
        <f t="shared" si="14"/>
        <v>NC</v>
      </c>
      <c r="AY25" s="25" t="str">
        <f t="shared" si="15"/>
        <v>NC</v>
      </c>
      <c r="AZ25" s="25" t="str">
        <f t="shared" si="16"/>
        <v>NC</v>
      </c>
      <c r="BA25" s="25" t="str">
        <f t="shared" si="17"/>
        <v>NC</v>
      </c>
      <c r="BB25" s="25">
        <f t="shared" si="18"/>
        <v>22610000</v>
      </c>
      <c r="BC25" s="25" t="str">
        <f t="shared" si="19"/>
        <v>NC</v>
      </c>
      <c r="BD25" s="25" t="str">
        <f t="shared" si="20"/>
        <v>NC</v>
      </c>
      <c r="BE25" s="25" t="str">
        <f t="shared" si="21"/>
        <v>NC</v>
      </c>
      <c r="BF25" s="25" t="str">
        <f t="shared" si="22"/>
        <v>NC</v>
      </c>
      <c r="BG25" s="25" t="str">
        <f t="shared" si="23"/>
        <v>NC</v>
      </c>
      <c r="BH25" s="25" t="str">
        <f t="shared" si="24"/>
        <v>NC</v>
      </c>
      <c r="BI25" s="25" t="str">
        <f t="shared" si="25"/>
        <v>NC</v>
      </c>
      <c r="BJ25" s="54">
        <v>17</v>
      </c>
      <c r="BK25" s="122" t="s">
        <v>38</v>
      </c>
      <c r="BL25" s="120" t="s">
        <v>38</v>
      </c>
      <c r="BM25" s="122" t="s">
        <v>38</v>
      </c>
      <c r="BN25" s="122" t="s">
        <v>38</v>
      </c>
      <c r="BO25" s="122" t="s">
        <v>38</v>
      </c>
      <c r="BP25" s="122" t="s">
        <v>38</v>
      </c>
      <c r="BQ25" s="122" t="s">
        <v>38</v>
      </c>
      <c r="BR25" s="122" t="s">
        <v>38</v>
      </c>
      <c r="BS25" s="122" t="s">
        <v>38</v>
      </c>
      <c r="BT25" s="122" t="s">
        <v>38</v>
      </c>
      <c r="BU25" s="122" t="s">
        <v>38</v>
      </c>
      <c r="BV25" s="122" t="s">
        <v>38</v>
      </c>
      <c r="BW25" s="122" t="s">
        <v>38</v>
      </c>
      <c r="BX25" s="124" t="s">
        <v>39</v>
      </c>
      <c r="BY25" s="122" t="s">
        <v>38</v>
      </c>
      <c r="BZ25" s="122" t="s">
        <v>38</v>
      </c>
      <c r="CA25" s="122" t="s">
        <v>38</v>
      </c>
      <c r="CB25" s="122" t="s">
        <v>38</v>
      </c>
      <c r="CC25" s="124" t="s">
        <v>38</v>
      </c>
      <c r="CD25" s="122" t="s">
        <v>38</v>
      </c>
      <c r="CE25" s="122" t="s">
        <v>38</v>
      </c>
      <c r="CF25" s="122" t="s">
        <v>38</v>
      </c>
      <c r="CG25" s="122" t="s">
        <v>38</v>
      </c>
      <c r="CH25" s="122" t="s">
        <v>38</v>
      </c>
      <c r="CI25" s="122" t="s">
        <v>38</v>
      </c>
      <c r="CJ25" s="122" t="s">
        <v>38</v>
      </c>
      <c r="CK25" s="54">
        <v>17</v>
      </c>
      <c r="CL25" s="122" t="s">
        <v>39</v>
      </c>
      <c r="CM25" s="120" t="s">
        <v>38</v>
      </c>
      <c r="CN25" s="122" t="s">
        <v>39</v>
      </c>
      <c r="CO25" s="122" t="s">
        <v>39</v>
      </c>
      <c r="CP25" s="122" t="s">
        <v>39</v>
      </c>
      <c r="CQ25" s="122" t="s">
        <v>39</v>
      </c>
      <c r="CR25" s="122" t="s">
        <v>39</v>
      </c>
      <c r="CS25" s="122" t="s">
        <v>39</v>
      </c>
      <c r="CT25" s="122" t="s">
        <v>39</v>
      </c>
      <c r="CU25" s="122" t="s">
        <v>39</v>
      </c>
      <c r="CV25" s="122" t="s">
        <v>39</v>
      </c>
      <c r="CW25" s="122" t="s">
        <v>39</v>
      </c>
      <c r="CX25" s="122" t="s">
        <v>39</v>
      </c>
      <c r="CY25" s="131" t="s">
        <v>39</v>
      </c>
      <c r="CZ25" s="122" t="s">
        <v>39</v>
      </c>
      <c r="DA25" s="122" t="s">
        <v>39</v>
      </c>
      <c r="DB25" s="122" t="s">
        <v>39</v>
      </c>
      <c r="DC25" s="122" t="s">
        <v>39</v>
      </c>
      <c r="DD25" s="131" t="s">
        <v>39</v>
      </c>
      <c r="DE25" s="122" t="s">
        <v>39</v>
      </c>
      <c r="DF25" s="122" t="s">
        <v>39</v>
      </c>
      <c r="DG25" s="122" t="s">
        <v>39</v>
      </c>
      <c r="DH25" s="122" t="s">
        <v>38</v>
      </c>
      <c r="DI25" s="122" t="s">
        <v>38</v>
      </c>
      <c r="DJ25" s="122" t="s">
        <v>38</v>
      </c>
      <c r="DK25" s="122" t="s">
        <v>39</v>
      </c>
      <c r="DL25" s="54">
        <v>17</v>
      </c>
      <c r="DM25" s="122" t="s">
        <v>39</v>
      </c>
      <c r="DN25" s="120" t="s">
        <v>38</v>
      </c>
      <c r="DO25" s="122" t="s">
        <v>39</v>
      </c>
      <c r="DP25" s="122" t="s">
        <v>39</v>
      </c>
      <c r="DQ25" s="122" t="s">
        <v>39</v>
      </c>
      <c r="DR25" s="122" t="s">
        <v>39</v>
      </c>
      <c r="DS25" s="122" t="s">
        <v>39</v>
      </c>
      <c r="DT25" s="122" t="s">
        <v>39</v>
      </c>
      <c r="DU25" s="122" t="s">
        <v>39</v>
      </c>
      <c r="DV25" s="122" t="s">
        <v>39</v>
      </c>
      <c r="DW25" s="122" t="s">
        <v>39</v>
      </c>
      <c r="DX25" s="122" t="s">
        <v>39</v>
      </c>
      <c r="DY25" s="122" t="s">
        <v>39</v>
      </c>
      <c r="DZ25" s="117" t="s">
        <v>39</v>
      </c>
      <c r="EA25" s="122" t="s">
        <v>39</v>
      </c>
      <c r="EB25" s="122" t="s">
        <v>39</v>
      </c>
      <c r="EC25" s="122" t="s">
        <v>39</v>
      </c>
      <c r="ED25" s="122" t="s">
        <v>39</v>
      </c>
      <c r="EE25" s="117" t="s">
        <v>39</v>
      </c>
      <c r="EF25" s="122" t="s">
        <v>39</v>
      </c>
      <c r="EG25" s="122" t="s">
        <v>39</v>
      </c>
      <c r="EH25" s="122" t="s">
        <v>39</v>
      </c>
      <c r="EI25" s="122" t="s">
        <v>38</v>
      </c>
      <c r="EJ25" s="122" t="s">
        <v>38</v>
      </c>
      <c r="EK25" s="122" t="s">
        <v>39</v>
      </c>
      <c r="EL25" s="122" t="s">
        <v>39</v>
      </c>
      <c r="EM25" s="54">
        <v>17</v>
      </c>
      <c r="EN25" s="26" t="str">
        <f t="shared" si="26"/>
        <v>NO CUMPLE</v>
      </c>
      <c r="EO25" s="26" t="str">
        <f t="shared" si="27"/>
        <v>NO CUMPLE</v>
      </c>
      <c r="EP25" s="26" t="str">
        <f t="shared" si="28"/>
        <v>NO CUMPLE</v>
      </c>
      <c r="EQ25" s="26" t="str">
        <f t="shared" si="29"/>
        <v>NO CUMPLE</v>
      </c>
      <c r="ER25" s="26" t="str">
        <f t="shared" si="30"/>
        <v>NO CUMPLE</v>
      </c>
      <c r="ES25" s="26" t="str">
        <f t="shared" si="31"/>
        <v>NO CUMPLE</v>
      </c>
      <c r="ET25" s="26" t="str">
        <f t="shared" si="32"/>
        <v>NO CUMPLE</v>
      </c>
      <c r="EU25" s="26" t="str">
        <f t="shared" si="33"/>
        <v>NO CUMPLE</v>
      </c>
      <c r="EV25" s="26" t="str">
        <f t="shared" si="34"/>
        <v>NO CUMPLE</v>
      </c>
      <c r="EW25" s="26" t="str">
        <f t="shared" si="35"/>
        <v>NO CUMPLE</v>
      </c>
      <c r="EX25" s="26" t="str">
        <f t="shared" si="36"/>
        <v>NO CUMPLE</v>
      </c>
      <c r="EY25" s="26" t="str">
        <f t="shared" si="37"/>
        <v>NO CUMPLE</v>
      </c>
      <c r="EZ25" s="26" t="str">
        <f t="shared" si="38"/>
        <v>NO CUMPLE</v>
      </c>
      <c r="FA25" s="26" t="str">
        <f t="shared" si="39"/>
        <v>CUMPLE</v>
      </c>
      <c r="FB25" s="26" t="str">
        <f t="shared" si="40"/>
        <v>NO CUMPLE</v>
      </c>
      <c r="FC25" s="26" t="str">
        <f t="shared" si="41"/>
        <v>NO CUMPLE</v>
      </c>
      <c r="FD25" s="26" t="str">
        <f t="shared" si="42"/>
        <v>NO CUMPLE</v>
      </c>
      <c r="FE25" s="26" t="str">
        <f t="shared" si="43"/>
        <v>NO CUMPLE</v>
      </c>
      <c r="FF25" s="26" t="str">
        <f t="shared" si="44"/>
        <v>NO CUMPLE</v>
      </c>
      <c r="FG25" s="26" t="str">
        <f t="shared" si="45"/>
        <v>NO CUMPLE</v>
      </c>
      <c r="FH25" s="26" t="str">
        <f t="shared" si="46"/>
        <v>NO CUMPLE</v>
      </c>
      <c r="FI25" s="26" t="str">
        <f t="shared" si="47"/>
        <v>NO CUMPLE</v>
      </c>
      <c r="FJ25" s="26" t="str">
        <f t="shared" si="48"/>
        <v>NO CUMPLE</v>
      </c>
      <c r="FK25" s="26" t="str">
        <f t="shared" si="49"/>
        <v>NO CUMPLE</v>
      </c>
      <c r="FL25" s="26" t="str">
        <f t="shared" si="50"/>
        <v>NO CUMPLE</v>
      </c>
      <c r="FM25" s="26" t="str">
        <f t="shared" si="51"/>
        <v>NO CUMPLE</v>
      </c>
      <c r="FN25" s="54">
        <v>17</v>
      </c>
      <c r="FO25" s="116" t="s">
        <v>37</v>
      </c>
      <c r="FP25" s="120" t="s">
        <v>38</v>
      </c>
      <c r="FQ25" s="116" t="s">
        <v>37</v>
      </c>
      <c r="FR25" s="116" t="s">
        <v>37</v>
      </c>
      <c r="FS25" s="116" t="s">
        <v>37</v>
      </c>
      <c r="FT25" s="116" t="s">
        <v>37</v>
      </c>
      <c r="FU25" s="116" t="s">
        <v>37</v>
      </c>
      <c r="FV25" s="116" t="s">
        <v>37</v>
      </c>
      <c r="FW25" s="116" t="s">
        <v>37</v>
      </c>
      <c r="FX25" s="116" t="s">
        <v>37</v>
      </c>
      <c r="FY25" s="116" t="s">
        <v>37</v>
      </c>
      <c r="FZ25" s="116" t="s">
        <v>37</v>
      </c>
      <c r="GA25" s="116" t="s">
        <v>37</v>
      </c>
      <c r="GB25" s="124" t="s">
        <v>39</v>
      </c>
      <c r="GC25" s="116" t="s">
        <v>37</v>
      </c>
      <c r="GD25" s="116" t="s">
        <v>37</v>
      </c>
      <c r="GE25" s="116" t="s">
        <v>37</v>
      </c>
      <c r="GF25" s="116" t="s">
        <v>37</v>
      </c>
      <c r="GG25" s="124" t="s">
        <v>39</v>
      </c>
      <c r="GH25" s="116" t="s">
        <v>37</v>
      </c>
      <c r="GI25" s="116" t="s">
        <v>37</v>
      </c>
      <c r="GJ25" s="116" t="s">
        <v>37</v>
      </c>
      <c r="GK25" s="116" t="s">
        <v>37</v>
      </c>
      <c r="GL25" s="116" t="s">
        <v>37</v>
      </c>
      <c r="GM25" s="116" t="s">
        <v>37</v>
      </c>
      <c r="GN25" s="116" t="s">
        <v>37</v>
      </c>
      <c r="GO25" s="54">
        <v>17</v>
      </c>
      <c r="GP25" s="116" t="s">
        <v>37</v>
      </c>
      <c r="GQ25" s="120" t="s">
        <v>38</v>
      </c>
      <c r="GR25" s="116" t="s">
        <v>37</v>
      </c>
      <c r="GS25" s="116" t="s">
        <v>37</v>
      </c>
      <c r="GT25" s="116" t="s">
        <v>37</v>
      </c>
      <c r="GU25" s="116" t="s">
        <v>37</v>
      </c>
      <c r="GV25" s="116" t="s">
        <v>37</v>
      </c>
      <c r="GW25" s="116" t="s">
        <v>37</v>
      </c>
      <c r="GX25" s="116" t="s">
        <v>37</v>
      </c>
      <c r="GY25" s="116" t="s">
        <v>37</v>
      </c>
      <c r="GZ25" s="116" t="s">
        <v>37</v>
      </c>
      <c r="HA25" s="116" t="s">
        <v>37</v>
      </c>
      <c r="HB25" s="116" t="s">
        <v>37</v>
      </c>
      <c r="HC25" s="131" t="s">
        <v>39</v>
      </c>
      <c r="HD25" s="116" t="s">
        <v>37</v>
      </c>
      <c r="HE25" s="116" t="s">
        <v>37</v>
      </c>
      <c r="HF25" s="116" t="s">
        <v>37</v>
      </c>
      <c r="HG25" s="116" t="s">
        <v>37</v>
      </c>
      <c r="HH25" s="131" t="s">
        <v>38</v>
      </c>
      <c r="HI25" s="116" t="s">
        <v>37</v>
      </c>
      <c r="HJ25" s="116" t="s">
        <v>37</v>
      </c>
      <c r="HK25" s="116" t="s">
        <v>37</v>
      </c>
      <c r="HL25" s="116" t="s">
        <v>37</v>
      </c>
      <c r="HM25" s="116" t="s">
        <v>37</v>
      </c>
      <c r="HN25" s="116" t="s">
        <v>37</v>
      </c>
      <c r="HO25" s="116" t="s">
        <v>37</v>
      </c>
      <c r="HP25" s="54">
        <v>17</v>
      </c>
      <c r="HQ25" s="25" t="str">
        <f t="shared" si="52"/>
        <v/>
      </c>
      <c r="HR25" s="25" t="str">
        <f t="shared" si="53"/>
        <v/>
      </c>
      <c r="HS25" s="25" t="str">
        <f t="shared" si="54"/>
        <v/>
      </c>
      <c r="HT25" s="25" t="str">
        <f t="shared" si="55"/>
        <v/>
      </c>
      <c r="HU25" s="25" t="str">
        <f t="shared" si="56"/>
        <v/>
      </c>
      <c r="HV25" s="25" t="str">
        <f t="shared" si="57"/>
        <v/>
      </c>
      <c r="HW25" s="25" t="str">
        <f t="shared" si="58"/>
        <v/>
      </c>
      <c r="HX25" s="25" t="str">
        <f t="shared" si="59"/>
        <v/>
      </c>
      <c r="HY25" s="25" t="str">
        <f t="shared" si="60"/>
        <v/>
      </c>
      <c r="HZ25" s="25" t="str">
        <f t="shared" si="61"/>
        <v/>
      </c>
      <c r="IA25" s="25" t="str">
        <f t="shared" si="62"/>
        <v/>
      </c>
      <c r="IB25" s="25" t="str">
        <f t="shared" si="63"/>
        <v/>
      </c>
      <c r="IC25" s="25" t="str">
        <f t="shared" si="64"/>
        <v/>
      </c>
      <c r="ID25" s="25">
        <f t="shared" si="65"/>
        <v>22967000</v>
      </c>
      <c r="IE25" s="25" t="str">
        <f t="shared" si="66"/>
        <v/>
      </c>
      <c r="IF25" s="25" t="str">
        <f t="shared" si="67"/>
        <v/>
      </c>
      <c r="IG25" s="25" t="str">
        <f t="shared" si="68"/>
        <v/>
      </c>
      <c r="IH25" s="25" t="str">
        <f t="shared" si="69"/>
        <v/>
      </c>
      <c r="II25" s="25" t="str">
        <f t="shared" si="70"/>
        <v/>
      </c>
      <c r="IJ25" s="25" t="str">
        <f t="shared" si="71"/>
        <v/>
      </c>
      <c r="IK25" s="25" t="str">
        <f t="shared" si="72"/>
        <v/>
      </c>
      <c r="IL25" s="25" t="str">
        <f t="shared" si="73"/>
        <v/>
      </c>
      <c r="IM25" s="25" t="str">
        <f t="shared" si="74"/>
        <v/>
      </c>
      <c r="IN25" s="25" t="str">
        <f t="shared" si="75"/>
        <v/>
      </c>
      <c r="IO25" s="25" t="str">
        <f t="shared" si="76"/>
        <v/>
      </c>
      <c r="IP25" s="25" t="str">
        <f t="shared" si="77"/>
        <v/>
      </c>
      <c r="IQ25" s="25">
        <v>23274813.73</v>
      </c>
      <c r="IR25" s="25">
        <v>23274813.73</v>
      </c>
      <c r="IS25" s="27">
        <f t="shared" si="78"/>
        <v>1</v>
      </c>
      <c r="IT25" s="27">
        <f t="shared" si="200"/>
        <v>1</v>
      </c>
      <c r="IU25" s="27">
        <f t="array" ref="IU25">IF(IT25=0,"",PRODUCT(IF(ISNUMBER(HQ25:IP25),HQ25:IP25,1)))</f>
        <v>22967000</v>
      </c>
      <c r="IV25" s="27">
        <f t="shared" si="201"/>
        <v>534552646936910</v>
      </c>
      <c r="IW25" s="28">
        <f t="shared" si="208"/>
        <v>23120394.610319912</v>
      </c>
      <c r="IX25" s="29">
        <f t="shared" si="285"/>
        <v>86701.479788699668</v>
      </c>
      <c r="IY25" s="54">
        <v>17</v>
      </c>
      <c r="IZ25" s="30" t="str">
        <f t="shared" si="79"/>
        <v/>
      </c>
      <c r="JA25" s="30" t="str">
        <f t="shared" si="80"/>
        <v/>
      </c>
      <c r="JB25" s="30" t="str">
        <f t="shared" si="81"/>
        <v/>
      </c>
      <c r="JC25" s="30" t="str">
        <f t="shared" si="82"/>
        <v/>
      </c>
      <c r="JD25" s="30" t="str">
        <f t="shared" si="83"/>
        <v/>
      </c>
      <c r="JE25" s="30" t="str">
        <f t="shared" si="84"/>
        <v/>
      </c>
      <c r="JF25" s="30" t="str">
        <f t="shared" si="85"/>
        <v/>
      </c>
      <c r="JG25" s="30" t="str">
        <f t="shared" si="86"/>
        <v/>
      </c>
      <c r="JH25" s="30" t="str">
        <f t="shared" si="87"/>
        <v/>
      </c>
      <c r="JI25" s="30" t="str">
        <f t="shared" si="88"/>
        <v/>
      </c>
      <c r="JJ25" s="30" t="str">
        <f t="shared" si="89"/>
        <v/>
      </c>
      <c r="JK25" s="30" t="str">
        <f t="shared" si="90"/>
        <v/>
      </c>
      <c r="JL25" s="30" t="str">
        <f t="shared" si="91"/>
        <v/>
      </c>
      <c r="JM25" s="30">
        <f t="shared" si="92"/>
        <v>26489.743953589856</v>
      </c>
      <c r="JN25" s="30" t="str">
        <f t="shared" si="93"/>
        <v/>
      </c>
      <c r="JO25" s="30" t="str">
        <f t="shared" si="94"/>
        <v/>
      </c>
      <c r="JP25" s="30" t="str">
        <f t="shared" si="95"/>
        <v/>
      </c>
      <c r="JQ25" s="30" t="str">
        <f t="shared" si="96"/>
        <v/>
      </c>
      <c r="JR25" s="30" t="str">
        <f t="shared" si="97"/>
        <v/>
      </c>
      <c r="JS25" s="30" t="str">
        <f t="shared" si="98"/>
        <v/>
      </c>
      <c r="JT25" s="30" t="str">
        <f t="shared" si="99"/>
        <v/>
      </c>
      <c r="JU25" s="30" t="str">
        <f t="shared" si="100"/>
        <v/>
      </c>
      <c r="JV25" s="30" t="str">
        <f t="shared" si="101"/>
        <v/>
      </c>
      <c r="JW25" s="30" t="str">
        <f t="shared" si="102"/>
        <v/>
      </c>
      <c r="JX25" s="30" t="str">
        <f t="shared" si="103"/>
        <v/>
      </c>
      <c r="JY25" s="30" t="str">
        <f t="shared" si="104"/>
        <v/>
      </c>
      <c r="JZ25" s="54">
        <v>17</v>
      </c>
      <c r="KA25" s="31" t="str">
        <f t="shared" si="105"/>
        <v/>
      </c>
      <c r="KB25" s="31" t="str">
        <f t="shared" si="106"/>
        <v/>
      </c>
      <c r="KC25" s="31" t="str">
        <f t="shared" si="107"/>
        <v/>
      </c>
      <c r="KD25" s="31" t="str">
        <f t="shared" si="108"/>
        <v/>
      </c>
      <c r="KE25" s="31" t="str">
        <f t="shared" si="109"/>
        <v/>
      </c>
      <c r="KF25" s="31" t="str">
        <f t="shared" si="110"/>
        <v/>
      </c>
      <c r="KG25" s="31" t="str">
        <f t="shared" si="111"/>
        <v/>
      </c>
      <c r="KH25" s="31" t="str">
        <f t="shared" si="112"/>
        <v/>
      </c>
      <c r="KI25" s="31" t="str">
        <f t="shared" si="113"/>
        <v/>
      </c>
      <c r="KJ25" s="31" t="str">
        <f t="shared" si="114"/>
        <v/>
      </c>
      <c r="KK25" s="31" t="str">
        <f t="shared" si="115"/>
        <v/>
      </c>
      <c r="KL25" s="31" t="str">
        <f t="shared" si="116"/>
        <v/>
      </c>
      <c r="KM25" s="31" t="str">
        <f t="shared" si="117"/>
        <v/>
      </c>
      <c r="KN25" s="31">
        <f t="shared" si="118"/>
        <v>153394.61031991243</v>
      </c>
      <c r="KO25" s="31" t="str">
        <f t="shared" si="119"/>
        <v/>
      </c>
      <c r="KP25" s="31" t="str">
        <f t="shared" si="120"/>
        <v/>
      </c>
      <c r="KQ25" s="31" t="str">
        <f t="shared" si="121"/>
        <v/>
      </c>
      <c r="KR25" s="31" t="str">
        <f t="shared" si="122"/>
        <v/>
      </c>
      <c r="KS25" s="31" t="str">
        <f t="shared" si="123"/>
        <v/>
      </c>
      <c r="KT25" s="31" t="str">
        <f t="shared" si="124"/>
        <v/>
      </c>
      <c r="KU25" s="31" t="str">
        <f t="shared" si="125"/>
        <v/>
      </c>
      <c r="KV25" s="31" t="str">
        <f t="shared" si="126"/>
        <v/>
      </c>
      <c r="KW25" s="31" t="str">
        <f t="shared" si="127"/>
        <v/>
      </c>
      <c r="KX25" s="31" t="str">
        <f t="shared" si="128"/>
        <v/>
      </c>
      <c r="KY25" s="31" t="str">
        <f t="shared" si="129"/>
        <v/>
      </c>
      <c r="KZ25" s="31" t="str">
        <f t="shared" si="130"/>
        <v/>
      </c>
      <c r="LA25" s="54">
        <v>17</v>
      </c>
      <c r="LB25" s="32" t="str">
        <f t="shared" si="131"/>
        <v/>
      </c>
      <c r="LC25" s="32" t="str">
        <f t="shared" si="132"/>
        <v/>
      </c>
      <c r="LD25" s="32" t="str">
        <f t="shared" si="133"/>
        <v/>
      </c>
      <c r="LE25" s="32" t="str">
        <f t="shared" si="134"/>
        <v/>
      </c>
      <c r="LF25" s="32" t="str">
        <f t="shared" si="135"/>
        <v/>
      </c>
      <c r="LG25" s="32" t="str">
        <f t="shared" si="136"/>
        <v/>
      </c>
      <c r="LH25" s="32" t="str">
        <f t="shared" si="137"/>
        <v/>
      </c>
      <c r="LI25" s="32" t="str">
        <f t="shared" si="138"/>
        <v/>
      </c>
      <c r="LJ25" s="32" t="str">
        <f t="shared" si="139"/>
        <v/>
      </c>
      <c r="LK25" s="32" t="str">
        <f t="shared" si="140"/>
        <v/>
      </c>
      <c r="LL25" s="32" t="str">
        <f t="shared" si="141"/>
        <v/>
      </c>
      <c r="LM25" s="32" t="str">
        <f t="shared" si="142"/>
        <v/>
      </c>
      <c r="LN25" s="32" t="str">
        <f t="shared" si="143"/>
        <v/>
      </c>
      <c r="LO25" s="32">
        <f t="shared" si="144"/>
        <v>176.92271307681335</v>
      </c>
      <c r="LP25" s="32" t="str">
        <f t="shared" si="145"/>
        <v/>
      </c>
      <c r="LQ25" s="32" t="str">
        <f t="shared" si="146"/>
        <v/>
      </c>
      <c r="LR25" s="32" t="str">
        <f t="shared" si="147"/>
        <v/>
      </c>
      <c r="LS25" s="32" t="str">
        <f t="shared" si="148"/>
        <v/>
      </c>
      <c r="LT25" s="32" t="str">
        <f t="shared" si="149"/>
        <v/>
      </c>
      <c r="LU25" s="32" t="str">
        <f t="shared" si="150"/>
        <v/>
      </c>
      <c r="LV25" s="32" t="str">
        <f t="shared" si="151"/>
        <v/>
      </c>
      <c r="LW25" s="32" t="str">
        <f t="shared" si="152"/>
        <v/>
      </c>
      <c r="LX25" s="32" t="str">
        <f t="shared" si="153"/>
        <v/>
      </c>
      <c r="LY25" s="32" t="str">
        <f t="shared" si="154"/>
        <v/>
      </c>
      <c r="LZ25" s="32" t="str">
        <f t="shared" si="155"/>
        <v/>
      </c>
      <c r="MA25" s="32" t="str">
        <f t="shared" si="156"/>
        <v/>
      </c>
      <c r="MB25" s="50">
        <f t="shared" si="157"/>
        <v>176.92271307681335</v>
      </c>
      <c r="MC25" s="54">
        <v>17</v>
      </c>
      <c r="MD25" s="140" t="str">
        <f t="shared" si="158"/>
        <v/>
      </c>
      <c r="ME25" s="140" t="str">
        <f t="shared" si="159"/>
        <v/>
      </c>
      <c r="MF25" s="140" t="str">
        <f t="shared" si="160"/>
        <v/>
      </c>
      <c r="MG25" s="140" t="str">
        <f t="shared" si="161"/>
        <v/>
      </c>
      <c r="MH25" s="140" t="str">
        <f t="shared" si="162"/>
        <v/>
      </c>
      <c r="MI25" s="140" t="str">
        <f t="shared" si="163"/>
        <v/>
      </c>
      <c r="MJ25" s="140" t="str">
        <f t="shared" si="164"/>
        <v/>
      </c>
      <c r="MK25" s="140" t="str">
        <f t="shared" si="165"/>
        <v/>
      </c>
      <c r="ML25" s="140" t="str">
        <f t="shared" si="166"/>
        <v/>
      </c>
      <c r="MM25" s="140" t="str">
        <f t="shared" si="167"/>
        <v/>
      </c>
      <c r="MN25" s="140" t="str">
        <f t="shared" si="168"/>
        <v/>
      </c>
      <c r="MO25" s="140" t="str">
        <f t="shared" si="169"/>
        <v/>
      </c>
      <c r="MP25" s="140" t="str">
        <f t="shared" si="170"/>
        <v/>
      </c>
      <c r="MQ25" s="140">
        <f t="shared" si="171"/>
        <v>39.734615930384777</v>
      </c>
      <c r="MR25" s="140" t="str">
        <f t="shared" si="172"/>
        <v/>
      </c>
      <c r="MS25" s="140" t="str">
        <f t="shared" si="173"/>
        <v/>
      </c>
      <c r="MT25" s="140" t="str">
        <f t="shared" si="174"/>
        <v/>
      </c>
      <c r="MU25" s="140" t="str">
        <f t="shared" si="175"/>
        <v/>
      </c>
      <c r="MV25" s="140" t="str">
        <f t="shared" si="176"/>
        <v/>
      </c>
      <c r="MW25" s="140" t="str">
        <f t="shared" si="177"/>
        <v/>
      </c>
      <c r="MX25" s="140" t="str">
        <f t="shared" si="178"/>
        <v/>
      </c>
      <c r="MY25" s="140" t="str">
        <f t="shared" si="179"/>
        <v/>
      </c>
      <c r="MZ25" s="140" t="str">
        <f t="shared" si="180"/>
        <v/>
      </c>
      <c r="NA25" s="140" t="str">
        <f t="shared" si="181"/>
        <v/>
      </c>
      <c r="NB25" s="140" t="str">
        <f t="shared" si="182"/>
        <v/>
      </c>
      <c r="NC25" s="140" t="str">
        <f t="shared" si="183"/>
        <v/>
      </c>
      <c r="ND25" s="54">
        <v>17</v>
      </c>
      <c r="NE25" s="33" t="str">
        <f t="shared" si="184"/>
        <v/>
      </c>
      <c r="NF25" s="33" t="str">
        <f t="shared" si="233"/>
        <v/>
      </c>
      <c r="NG25" s="33" t="str">
        <f t="shared" si="209"/>
        <v/>
      </c>
      <c r="NH25" s="33" t="str">
        <f t="shared" si="210"/>
        <v/>
      </c>
      <c r="NI25" s="33" t="str">
        <f t="shared" si="211"/>
        <v/>
      </c>
      <c r="NJ25" s="33" t="str">
        <f t="shared" si="212"/>
        <v/>
      </c>
      <c r="NK25" s="33" t="str">
        <f t="shared" si="213"/>
        <v/>
      </c>
      <c r="NL25" s="33" t="str">
        <f t="shared" si="214"/>
        <v/>
      </c>
      <c r="NM25" s="33" t="str">
        <f t="shared" si="215"/>
        <v/>
      </c>
      <c r="NN25" s="33" t="str">
        <f t="shared" si="216"/>
        <v/>
      </c>
      <c r="NO25" s="33" t="str">
        <f t="shared" si="217"/>
        <v/>
      </c>
      <c r="NP25" s="33" t="str">
        <f t="shared" si="218"/>
        <v/>
      </c>
      <c r="NQ25" s="33" t="str">
        <f t="shared" si="219"/>
        <v/>
      </c>
      <c r="NR25" s="33">
        <f t="shared" si="220"/>
        <v>40</v>
      </c>
      <c r="NS25" s="33" t="str">
        <f t="shared" si="221"/>
        <v/>
      </c>
      <c r="NT25" s="33" t="str">
        <f t="shared" si="222"/>
        <v/>
      </c>
      <c r="NU25" s="33" t="str">
        <f t="shared" si="223"/>
        <v/>
      </c>
      <c r="NV25" s="33" t="str">
        <f t="shared" si="224"/>
        <v/>
      </c>
      <c r="NW25" s="33" t="str">
        <f t="shared" si="225"/>
        <v/>
      </c>
      <c r="NX25" s="33" t="str">
        <f t="shared" si="226"/>
        <v/>
      </c>
      <c r="NY25" s="33" t="str">
        <f t="shared" si="227"/>
        <v/>
      </c>
      <c r="NZ25" s="33" t="str">
        <f t="shared" si="228"/>
        <v/>
      </c>
      <c r="OA25" s="33" t="str">
        <f t="shared" si="229"/>
        <v/>
      </c>
      <c r="OB25" s="33" t="str">
        <f t="shared" si="230"/>
        <v/>
      </c>
      <c r="OC25" s="33" t="str">
        <f t="shared" si="231"/>
        <v/>
      </c>
      <c r="OD25" s="33" t="str">
        <f t="shared" si="232"/>
        <v/>
      </c>
      <c r="OE25" s="33" t="e">
        <f>IF(#REF!="","",IF(#REF!=$MB25,40,(($MB25/#REF!)*40)))</f>
        <v>#REF!</v>
      </c>
      <c r="OF25" s="33" t="e">
        <f>IF(#REF!="","",IF(#REF!=$MB25,40,(($MB25/#REF!)*40)))</f>
        <v>#REF!</v>
      </c>
      <c r="OG25" s="54">
        <v>17</v>
      </c>
      <c r="OH25" s="116"/>
      <c r="OI25" s="120">
        <v>24</v>
      </c>
      <c r="OJ25" s="116"/>
      <c r="OK25" s="116"/>
      <c r="OL25" s="116"/>
      <c r="OM25" s="116"/>
      <c r="ON25" s="116"/>
      <c r="OO25" s="116"/>
      <c r="OP25" s="116"/>
      <c r="OQ25" s="116"/>
      <c r="OR25" s="116"/>
      <c r="OS25" s="116"/>
      <c r="OT25" s="116"/>
      <c r="OU25" s="124">
        <v>72</v>
      </c>
      <c r="OV25" s="116"/>
      <c r="OW25" s="116"/>
      <c r="OX25" s="116"/>
      <c r="OY25" s="116"/>
      <c r="OZ25" s="117">
        <v>24</v>
      </c>
      <c r="PA25" s="116"/>
      <c r="PB25" s="116"/>
      <c r="PC25" s="116"/>
      <c r="PD25" s="116"/>
      <c r="PE25" s="116"/>
      <c r="PF25" s="116"/>
      <c r="PG25" s="116"/>
      <c r="PH25" s="54">
        <v>17</v>
      </c>
      <c r="PI25" s="126">
        <f t="shared" si="203"/>
        <v>0</v>
      </c>
      <c r="PJ25" s="126">
        <f t="shared" si="275"/>
        <v>0</v>
      </c>
      <c r="PK25" s="126">
        <f t="shared" si="276"/>
        <v>0</v>
      </c>
      <c r="PL25" s="126">
        <f t="shared" si="277"/>
        <v>0</v>
      </c>
      <c r="PM25" s="126">
        <f t="shared" si="278"/>
        <v>0</v>
      </c>
      <c r="PN25" s="126">
        <f t="shared" si="279"/>
        <v>0</v>
      </c>
      <c r="PO25" s="126">
        <f t="shared" si="235"/>
        <v>0</v>
      </c>
      <c r="PP25" s="126">
        <f t="shared" si="236"/>
        <v>0</v>
      </c>
      <c r="PQ25" s="126">
        <f t="shared" si="237"/>
        <v>0</v>
      </c>
      <c r="PR25" s="126">
        <f t="shared" si="238"/>
        <v>0</v>
      </c>
      <c r="PS25" s="126">
        <f t="shared" si="239"/>
        <v>0</v>
      </c>
      <c r="PT25" s="126">
        <f t="shared" si="240"/>
        <v>0</v>
      </c>
      <c r="PU25" s="126">
        <f t="shared" si="241"/>
        <v>0</v>
      </c>
      <c r="PV25" s="126">
        <f t="shared" si="242"/>
        <v>60</v>
      </c>
      <c r="PW25" s="126">
        <f t="shared" si="243"/>
        <v>0</v>
      </c>
      <c r="PX25" s="126">
        <f t="shared" si="244"/>
        <v>0</v>
      </c>
      <c r="PY25" s="126">
        <f t="shared" si="245"/>
        <v>0</v>
      </c>
      <c r="PZ25" s="126">
        <f t="shared" si="246"/>
        <v>0</v>
      </c>
      <c r="QA25" s="126">
        <f t="shared" si="247"/>
        <v>0</v>
      </c>
      <c r="QB25" s="126">
        <f t="shared" si="248"/>
        <v>0</v>
      </c>
      <c r="QC25" s="126">
        <f t="shared" si="249"/>
        <v>0</v>
      </c>
      <c r="QD25" s="126">
        <f t="shared" si="250"/>
        <v>0</v>
      </c>
      <c r="QE25" s="126">
        <f t="shared" si="251"/>
        <v>0</v>
      </c>
      <c r="QF25" s="126">
        <f t="shared" si="252"/>
        <v>0</v>
      </c>
      <c r="QG25" s="126">
        <f t="shared" si="253"/>
        <v>0</v>
      </c>
      <c r="QH25" s="126">
        <f t="shared" si="254"/>
        <v>0</v>
      </c>
      <c r="QI25" s="54">
        <v>17</v>
      </c>
      <c r="QJ25" s="34" t="str">
        <f t="shared" si="204"/>
        <v/>
      </c>
      <c r="QK25" s="34" t="str">
        <f t="shared" si="280"/>
        <v/>
      </c>
      <c r="QL25" s="34" t="str">
        <f t="shared" si="281"/>
        <v/>
      </c>
      <c r="QM25" s="34" t="str">
        <f t="shared" si="282"/>
        <v/>
      </c>
      <c r="QN25" s="34" t="str">
        <f t="shared" si="283"/>
        <v/>
      </c>
      <c r="QO25" s="34" t="str">
        <f t="shared" si="284"/>
        <v/>
      </c>
      <c r="QP25" s="34" t="str">
        <f t="shared" si="255"/>
        <v/>
      </c>
      <c r="QQ25" s="34" t="str">
        <f t="shared" si="256"/>
        <v/>
      </c>
      <c r="QR25" s="34" t="str">
        <f t="shared" si="257"/>
        <v/>
      </c>
      <c r="QS25" s="34" t="str">
        <f t="shared" si="258"/>
        <v/>
      </c>
      <c r="QT25" s="34" t="str">
        <f t="shared" si="259"/>
        <v/>
      </c>
      <c r="QU25" s="34" t="str">
        <f t="shared" si="260"/>
        <v/>
      </c>
      <c r="QV25" s="34" t="str">
        <f t="shared" si="261"/>
        <v/>
      </c>
      <c r="QW25" s="34">
        <f t="shared" si="262"/>
        <v>99.734615930384777</v>
      </c>
      <c r="QX25" s="34" t="str">
        <f t="shared" si="263"/>
        <v/>
      </c>
      <c r="QY25" s="34" t="str">
        <f t="shared" si="264"/>
        <v/>
      </c>
      <c r="QZ25" s="34" t="str">
        <f t="shared" si="265"/>
        <v/>
      </c>
      <c r="RA25" s="34" t="str">
        <f t="shared" si="266"/>
        <v/>
      </c>
      <c r="RB25" s="34" t="str">
        <f t="shared" si="267"/>
        <v/>
      </c>
      <c r="RC25" s="34" t="str">
        <f t="shared" si="268"/>
        <v/>
      </c>
      <c r="RD25" s="34" t="str">
        <f t="shared" si="269"/>
        <v/>
      </c>
      <c r="RE25" s="34" t="str">
        <f t="shared" si="270"/>
        <v/>
      </c>
      <c r="RF25" s="34" t="str">
        <f t="shared" si="271"/>
        <v/>
      </c>
      <c r="RG25" s="34" t="str">
        <f t="shared" si="272"/>
        <v/>
      </c>
      <c r="RH25" s="34" t="str">
        <f t="shared" si="273"/>
        <v/>
      </c>
      <c r="RI25" s="34" t="str">
        <f t="shared" si="274"/>
        <v/>
      </c>
      <c r="RJ25" s="132">
        <f t="shared" si="205"/>
        <v>99.734615930384777</v>
      </c>
      <c r="RK25" s="35" t="str">
        <f t="shared" si="190"/>
        <v/>
      </c>
      <c r="RL25" s="35" t="str">
        <f t="shared" si="191"/>
        <v>14. CASA CIENTIFICA BLANCO Y COMPAÑIA S.A.S NIT 860502528-1</v>
      </c>
      <c r="RM25" s="35" t="str">
        <f t="shared" si="192"/>
        <v/>
      </c>
      <c r="RN25" s="35" t="str">
        <f t="shared" si="234"/>
        <v/>
      </c>
      <c r="RO25" s="133" t="str">
        <f t="shared" si="207"/>
        <v>14. CASA CIENTIFICA BLANCO Y COMPAÑIA S.A.S NIT 860502528-1</v>
      </c>
      <c r="RP25" s="133" t="str">
        <f>IF($RJ25=QJ25,QJ$8,IF($RJ25=QK25,QK$8,IF($RJ25=QL25,QL$8,IF($RJ25=QM25,QM$8,IF($RJ25=QN25,QN$8,IF($RJ25=QO25,QO$8,IF($RJ25=QP25,QP$8,IF($RJ25=QQ25,QQ$8,IF($RJ25=QR25,QR$8,IF($RJ25=QS25,QS$8,IF($RJ25=QT25,QT$8,IF($RJ25=QU25,QU$8,IF($RJ25=QV25,QV$8,IF($RJ25=QW25,QW$8,IF($RJ25=QX25,QX$8,IF($RJ25=QY25,QY$8,IF($RJ25=QZ25,QZ$8,IF($RJ25=RA25,RA$8,IF($RJ25=RB25,RB$8,IF($RJ25=RC25,RC$8,IF($RJ25=RD25,RD$8,IF($RJ25=RE25,RE$8,IF($RJ25=RF25,RF$8,IF($RJ25=RG25,RG$8,IF($RJ25=RH25,RH$8,IF($RJ25=RI25,RI$8,IF($RJ25=#REF!,#REF!,IF($RJ25=#REF!,#REF!,""))))))))))))))))))))))))))))</f>
        <v>14. CASA CIENTIFICA BLANCO Y COMPAÑIA S.A.S NIT 860502528-1</v>
      </c>
      <c r="RQ25" s="36" t="str">
        <f t="shared" si="194"/>
        <v/>
      </c>
      <c r="RR25" s="36">
        <f t="shared" si="195"/>
        <v>22967000</v>
      </c>
      <c r="RS25" s="36" t="str">
        <f t="shared" si="196"/>
        <v/>
      </c>
      <c r="RT25" s="36" t="e">
        <f>IF($RP25=$AD$8,$AD25,IF($RP25=$AE$8,$AE25,IF($RP25=$AF$8,$AF25,IF($RP25=$AG$8,$AG25,IF($RP25=$AH$8,$AH25,IF($RP25=#REF!,#REF!,IF($RP25=#REF!,#REF!,"")))))))</f>
        <v>#REF!</v>
      </c>
      <c r="RU25" s="129">
        <f t="shared" si="197"/>
        <v>22967000</v>
      </c>
      <c r="RV25" s="36" t="e">
        <f t="shared" si="206"/>
        <v>#REF!</v>
      </c>
      <c r="RW25" s="54">
        <v>17</v>
      </c>
      <c r="RX25" s="129">
        <f t="shared" si="198"/>
        <v>307813.73000000045</v>
      </c>
      <c r="RY25" s="129" t="str">
        <f t="shared" si="199"/>
        <v>ADJUDICADO</v>
      </c>
    </row>
    <row r="26" spans="1:493" ht="45">
      <c r="A26" s="49"/>
      <c r="B26" s="79" t="s">
        <v>106</v>
      </c>
      <c r="C26" s="79" t="s">
        <v>113</v>
      </c>
      <c r="D26" s="79" t="s">
        <v>108</v>
      </c>
      <c r="E26" s="80" t="s">
        <v>114</v>
      </c>
      <c r="F26" s="81">
        <v>1</v>
      </c>
      <c r="G26" s="24">
        <v>319653849.19999999</v>
      </c>
      <c r="H26" s="54">
        <v>18</v>
      </c>
      <c r="I26" s="104" t="s">
        <v>37</v>
      </c>
      <c r="J26" s="104" t="s">
        <v>37</v>
      </c>
      <c r="K26" s="107">
        <v>307864900</v>
      </c>
      <c r="L26" s="107">
        <v>317962050</v>
      </c>
      <c r="M26" s="104" t="s">
        <v>37</v>
      </c>
      <c r="N26" s="108">
        <v>299666990</v>
      </c>
      <c r="O26" s="104" t="s">
        <v>37</v>
      </c>
      <c r="P26" s="114">
        <v>292959815.61000001</v>
      </c>
      <c r="Q26" s="104" t="s">
        <v>37</v>
      </c>
      <c r="R26" s="104" t="s">
        <v>37</v>
      </c>
      <c r="S26" s="104" t="s">
        <v>37</v>
      </c>
      <c r="T26" s="104" t="s">
        <v>37</v>
      </c>
      <c r="U26" s="104" t="s">
        <v>37</v>
      </c>
      <c r="V26" s="113">
        <v>319515000</v>
      </c>
      <c r="W26" s="104" t="s">
        <v>37</v>
      </c>
      <c r="X26" s="104" t="s">
        <v>37</v>
      </c>
      <c r="Y26" s="104" t="s">
        <v>37</v>
      </c>
      <c r="Z26" s="113">
        <v>316540000</v>
      </c>
      <c r="AA26" s="104" t="s">
        <v>37</v>
      </c>
      <c r="AB26" s="104" t="s">
        <v>37</v>
      </c>
      <c r="AC26" s="104" t="s">
        <v>37</v>
      </c>
      <c r="AD26" s="106">
        <v>240380000</v>
      </c>
      <c r="AE26" s="104" t="s">
        <v>37</v>
      </c>
      <c r="AF26" s="104" t="s">
        <v>37</v>
      </c>
      <c r="AG26" s="104" t="s">
        <v>37</v>
      </c>
      <c r="AH26" s="104" t="s">
        <v>37</v>
      </c>
      <c r="AI26" s="57">
        <v>18</v>
      </c>
      <c r="AJ26" s="25" t="str">
        <f t="shared" si="0"/>
        <v>NC</v>
      </c>
      <c r="AK26" s="25" t="str">
        <f t="shared" si="1"/>
        <v>NC</v>
      </c>
      <c r="AL26" s="25">
        <f t="shared" si="2"/>
        <v>307864900</v>
      </c>
      <c r="AM26" s="25">
        <f t="shared" si="3"/>
        <v>317962050</v>
      </c>
      <c r="AN26" s="25" t="str">
        <f t="shared" si="4"/>
        <v>NC</v>
      </c>
      <c r="AO26" s="25">
        <f t="shared" si="5"/>
        <v>299666990</v>
      </c>
      <c r="AP26" s="25" t="str">
        <f t="shared" si="6"/>
        <v>NC</v>
      </c>
      <c r="AQ26" s="25">
        <f t="shared" si="7"/>
        <v>292959815.61000001</v>
      </c>
      <c r="AR26" s="25" t="str">
        <f t="shared" si="8"/>
        <v>NC</v>
      </c>
      <c r="AS26" s="25" t="str">
        <f t="shared" si="9"/>
        <v>NC</v>
      </c>
      <c r="AT26" s="25" t="str">
        <f t="shared" si="10"/>
        <v>NC</v>
      </c>
      <c r="AU26" s="25" t="str">
        <f t="shared" si="11"/>
        <v>NC</v>
      </c>
      <c r="AV26" s="25" t="str">
        <f t="shared" si="12"/>
        <v>NC</v>
      </c>
      <c r="AW26" s="25">
        <f t="shared" si="13"/>
        <v>319515000</v>
      </c>
      <c r="AX26" s="25" t="str">
        <f t="shared" si="14"/>
        <v>NC</v>
      </c>
      <c r="AY26" s="25" t="str">
        <f t="shared" si="15"/>
        <v>NC</v>
      </c>
      <c r="AZ26" s="25" t="str">
        <f t="shared" si="16"/>
        <v>NC</v>
      </c>
      <c r="BA26" s="25">
        <f t="shared" si="17"/>
        <v>316540000</v>
      </c>
      <c r="BB26" s="25" t="str">
        <f t="shared" si="18"/>
        <v>NC</v>
      </c>
      <c r="BC26" s="25" t="str">
        <f t="shared" si="19"/>
        <v>NC</v>
      </c>
      <c r="BD26" s="25" t="str">
        <f t="shared" si="20"/>
        <v>NC</v>
      </c>
      <c r="BE26" s="25">
        <f t="shared" si="21"/>
        <v>240380000</v>
      </c>
      <c r="BF26" s="25" t="str">
        <f t="shared" si="22"/>
        <v>NC</v>
      </c>
      <c r="BG26" s="25" t="str">
        <f t="shared" si="23"/>
        <v>NC</v>
      </c>
      <c r="BH26" s="25" t="str">
        <f t="shared" si="24"/>
        <v>NC</v>
      </c>
      <c r="BI26" s="25" t="str">
        <f t="shared" si="25"/>
        <v>NC</v>
      </c>
      <c r="BJ26" s="54">
        <v>18</v>
      </c>
      <c r="BK26" s="122" t="s">
        <v>38</v>
      </c>
      <c r="BL26" s="122" t="s">
        <v>38</v>
      </c>
      <c r="BM26" s="120" t="s">
        <v>38</v>
      </c>
      <c r="BN26" s="120" t="s">
        <v>39</v>
      </c>
      <c r="BO26" s="122" t="s">
        <v>38</v>
      </c>
      <c r="BP26" s="120" t="s">
        <v>39</v>
      </c>
      <c r="BQ26" s="122" t="s">
        <v>38</v>
      </c>
      <c r="BR26" s="124" t="s">
        <v>39</v>
      </c>
      <c r="BS26" s="122" t="s">
        <v>38</v>
      </c>
      <c r="BT26" s="122" t="s">
        <v>38</v>
      </c>
      <c r="BU26" s="122" t="s">
        <v>38</v>
      </c>
      <c r="BV26" s="122" t="s">
        <v>38</v>
      </c>
      <c r="BW26" s="122" t="s">
        <v>38</v>
      </c>
      <c r="BX26" s="124" t="s">
        <v>39</v>
      </c>
      <c r="BY26" s="122" t="s">
        <v>38</v>
      </c>
      <c r="BZ26" s="122" t="s">
        <v>38</v>
      </c>
      <c r="CA26" s="122" t="s">
        <v>38</v>
      </c>
      <c r="CB26" s="124" t="s">
        <v>38</v>
      </c>
      <c r="CC26" s="122" t="s">
        <v>38</v>
      </c>
      <c r="CD26" s="122" t="s">
        <v>38</v>
      </c>
      <c r="CE26" s="122" t="s">
        <v>38</v>
      </c>
      <c r="CF26" s="124" t="s">
        <v>38</v>
      </c>
      <c r="CG26" s="122" t="s">
        <v>38</v>
      </c>
      <c r="CH26" s="122" t="s">
        <v>38</v>
      </c>
      <c r="CI26" s="122" t="s">
        <v>38</v>
      </c>
      <c r="CJ26" s="122" t="s">
        <v>38</v>
      </c>
      <c r="CK26" s="54">
        <v>18</v>
      </c>
      <c r="CL26" s="122" t="s">
        <v>39</v>
      </c>
      <c r="CM26" s="122" t="s">
        <v>38</v>
      </c>
      <c r="CN26" s="119" t="s">
        <v>39</v>
      </c>
      <c r="CO26" s="120" t="s">
        <v>39</v>
      </c>
      <c r="CP26" s="122" t="s">
        <v>39</v>
      </c>
      <c r="CQ26" s="123" t="s">
        <v>39</v>
      </c>
      <c r="CR26" s="122" t="s">
        <v>39</v>
      </c>
      <c r="CS26" s="124" t="s">
        <v>39</v>
      </c>
      <c r="CT26" s="122" t="s">
        <v>39</v>
      </c>
      <c r="CU26" s="122" t="s">
        <v>39</v>
      </c>
      <c r="CV26" s="122" t="s">
        <v>39</v>
      </c>
      <c r="CW26" s="122" t="s">
        <v>39</v>
      </c>
      <c r="CX26" s="122" t="s">
        <v>39</v>
      </c>
      <c r="CY26" s="131" t="s">
        <v>39</v>
      </c>
      <c r="CZ26" s="122" t="s">
        <v>39</v>
      </c>
      <c r="DA26" s="122" t="s">
        <v>39</v>
      </c>
      <c r="DB26" s="122" t="s">
        <v>39</v>
      </c>
      <c r="DC26" s="131" t="s">
        <v>39</v>
      </c>
      <c r="DD26" s="122" t="s">
        <v>39</v>
      </c>
      <c r="DE26" s="122" t="s">
        <v>39</v>
      </c>
      <c r="DF26" s="122" t="s">
        <v>39</v>
      </c>
      <c r="DG26" s="122" t="s">
        <v>39</v>
      </c>
      <c r="DH26" s="122" t="s">
        <v>38</v>
      </c>
      <c r="DI26" s="122" t="s">
        <v>38</v>
      </c>
      <c r="DJ26" s="122" t="s">
        <v>38</v>
      </c>
      <c r="DK26" s="122" t="s">
        <v>39</v>
      </c>
      <c r="DL26" s="54">
        <v>18</v>
      </c>
      <c r="DM26" s="122" t="s">
        <v>39</v>
      </c>
      <c r="DN26" s="122" t="s">
        <v>38</v>
      </c>
      <c r="DO26" s="119" t="s">
        <v>39</v>
      </c>
      <c r="DP26" s="119" t="s">
        <v>39</v>
      </c>
      <c r="DQ26" s="122" t="s">
        <v>39</v>
      </c>
      <c r="DR26" s="121" t="s">
        <v>39</v>
      </c>
      <c r="DS26" s="122" t="s">
        <v>39</v>
      </c>
      <c r="DT26" s="118" t="s">
        <v>39</v>
      </c>
      <c r="DU26" s="122" t="s">
        <v>39</v>
      </c>
      <c r="DV26" s="122" t="s">
        <v>39</v>
      </c>
      <c r="DW26" s="122" t="s">
        <v>39</v>
      </c>
      <c r="DX26" s="122" t="s">
        <v>39</v>
      </c>
      <c r="DY26" s="122" t="s">
        <v>39</v>
      </c>
      <c r="DZ26" s="117" t="s">
        <v>39</v>
      </c>
      <c r="EA26" s="122" t="s">
        <v>39</v>
      </c>
      <c r="EB26" s="122" t="s">
        <v>39</v>
      </c>
      <c r="EC26" s="122" t="s">
        <v>39</v>
      </c>
      <c r="ED26" s="117" t="s">
        <v>39</v>
      </c>
      <c r="EE26" s="122" t="s">
        <v>39</v>
      </c>
      <c r="EF26" s="122" t="s">
        <v>39</v>
      </c>
      <c r="EG26" s="122" t="s">
        <v>39</v>
      </c>
      <c r="EH26" s="118" t="s">
        <v>39</v>
      </c>
      <c r="EI26" s="122" t="s">
        <v>38</v>
      </c>
      <c r="EJ26" s="122" t="s">
        <v>38</v>
      </c>
      <c r="EK26" s="122" t="s">
        <v>39</v>
      </c>
      <c r="EL26" s="122" t="s">
        <v>39</v>
      </c>
      <c r="EM26" s="54">
        <v>18</v>
      </c>
      <c r="EN26" s="26" t="str">
        <f t="shared" si="26"/>
        <v>NO CUMPLE</v>
      </c>
      <c r="EO26" s="26" t="str">
        <f t="shared" si="27"/>
        <v>NO CUMPLE</v>
      </c>
      <c r="EP26" s="26" t="str">
        <f t="shared" si="28"/>
        <v>NO CUMPLE</v>
      </c>
      <c r="EQ26" s="26" t="str">
        <f t="shared" si="29"/>
        <v>CUMPLE</v>
      </c>
      <c r="ER26" s="26" t="str">
        <f t="shared" si="30"/>
        <v>NO CUMPLE</v>
      </c>
      <c r="ES26" s="26" t="str">
        <f t="shared" si="31"/>
        <v>CUMPLE</v>
      </c>
      <c r="ET26" s="26" t="str">
        <f t="shared" si="32"/>
        <v>NO CUMPLE</v>
      </c>
      <c r="EU26" s="26" t="str">
        <f t="shared" si="33"/>
        <v>CUMPLE</v>
      </c>
      <c r="EV26" s="26" t="str">
        <f t="shared" si="34"/>
        <v>NO CUMPLE</v>
      </c>
      <c r="EW26" s="26" t="str">
        <f t="shared" si="35"/>
        <v>NO CUMPLE</v>
      </c>
      <c r="EX26" s="26" t="str">
        <f t="shared" si="36"/>
        <v>NO CUMPLE</v>
      </c>
      <c r="EY26" s="26" t="str">
        <f t="shared" si="37"/>
        <v>NO CUMPLE</v>
      </c>
      <c r="EZ26" s="26" t="str">
        <f t="shared" si="38"/>
        <v>NO CUMPLE</v>
      </c>
      <c r="FA26" s="26" t="str">
        <f t="shared" si="39"/>
        <v>CUMPLE</v>
      </c>
      <c r="FB26" s="26" t="str">
        <f t="shared" si="40"/>
        <v>NO CUMPLE</v>
      </c>
      <c r="FC26" s="26" t="str">
        <f t="shared" si="41"/>
        <v>NO CUMPLE</v>
      </c>
      <c r="FD26" s="26" t="str">
        <f t="shared" si="42"/>
        <v>NO CUMPLE</v>
      </c>
      <c r="FE26" s="26" t="str">
        <f t="shared" si="43"/>
        <v>NO CUMPLE</v>
      </c>
      <c r="FF26" s="26" t="str">
        <f t="shared" si="44"/>
        <v>NO CUMPLE</v>
      </c>
      <c r="FG26" s="26" t="str">
        <f t="shared" si="45"/>
        <v>NO CUMPLE</v>
      </c>
      <c r="FH26" s="26" t="str">
        <f t="shared" si="46"/>
        <v>NO CUMPLE</v>
      </c>
      <c r="FI26" s="26" t="str">
        <f t="shared" si="47"/>
        <v>NO CUMPLE</v>
      </c>
      <c r="FJ26" s="26" t="str">
        <f t="shared" si="48"/>
        <v>NO CUMPLE</v>
      </c>
      <c r="FK26" s="26" t="str">
        <f t="shared" si="49"/>
        <v>NO CUMPLE</v>
      </c>
      <c r="FL26" s="26" t="str">
        <f t="shared" si="50"/>
        <v>NO CUMPLE</v>
      </c>
      <c r="FM26" s="26" t="str">
        <f t="shared" si="51"/>
        <v>NO CUMPLE</v>
      </c>
      <c r="FN26" s="54">
        <v>18</v>
      </c>
      <c r="FO26" s="116" t="s">
        <v>37</v>
      </c>
      <c r="FP26" s="116" t="s">
        <v>37</v>
      </c>
      <c r="FQ26" s="120" t="s">
        <v>38</v>
      </c>
      <c r="FR26" s="120" t="s">
        <v>39</v>
      </c>
      <c r="FS26" s="116" t="s">
        <v>37</v>
      </c>
      <c r="FT26" s="120" t="s">
        <v>39</v>
      </c>
      <c r="FU26" s="116" t="s">
        <v>37</v>
      </c>
      <c r="FV26" s="124" t="s">
        <v>39</v>
      </c>
      <c r="FW26" s="116" t="s">
        <v>37</v>
      </c>
      <c r="FX26" s="116" t="s">
        <v>37</v>
      </c>
      <c r="FY26" s="116" t="s">
        <v>37</v>
      </c>
      <c r="FZ26" s="116" t="s">
        <v>37</v>
      </c>
      <c r="GA26" s="116" t="s">
        <v>37</v>
      </c>
      <c r="GB26" s="124" t="s">
        <v>39</v>
      </c>
      <c r="GC26" s="116" t="s">
        <v>37</v>
      </c>
      <c r="GD26" s="116" t="s">
        <v>37</v>
      </c>
      <c r="GE26" s="116" t="s">
        <v>37</v>
      </c>
      <c r="GF26" s="124" t="s">
        <v>38</v>
      </c>
      <c r="GG26" s="116" t="s">
        <v>37</v>
      </c>
      <c r="GH26" s="116" t="s">
        <v>37</v>
      </c>
      <c r="GI26" s="116" t="s">
        <v>37</v>
      </c>
      <c r="GJ26" s="124" t="s">
        <v>38</v>
      </c>
      <c r="GK26" s="116" t="s">
        <v>37</v>
      </c>
      <c r="GL26" s="116" t="s">
        <v>37</v>
      </c>
      <c r="GM26" s="116" t="s">
        <v>37</v>
      </c>
      <c r="GN26" s="116" t="s">
        <v>37</v>
      </c>
      <c r="GO26" s="54">
        <v>18</v>
      </c>
      <c r="GP26" s="116" t="s">
        <v>37</v>
      </c>
      <c r="GQ26" s="116" t="s">
        <v>37</v>
      </c>
      <c r="GR26" s="120" t="s">
        <v>39</v>
      </c>
      <c r="GS26" s="120" t="s">
        <v>39</v>
      </c>
      <c r="GT26" s="116" t="s">
        <v>37</v>
      </c>
      <c r="GU26" s="123" t="s">
        <v>39</v>
      </c>
      <c r="GV26" s="116" t="s">
        <v>37</v>
      </c>
      <c r="GW26" s="124" t="s">
        <v>39</v>
      </c>
      <c r="GX26" s="116" t="s">
        <v>37</v>
      </c>
      <c r="GY26" s="116" t="s">
        <v>37</v>
      </c>
      <c r="GZ26" s="116" t="s">
        <v>37</v>
      </c>
      <c r="HA26" s="116" t="s">
        <v>37</v>
      </c>
      <c r="HB26" s="116" t="s">
        <v>37</v>
      </c>
      <c r="HC26" s="131" t="s">
        <v>39</v>
      </c>
      <c r="HD26" s="116" t="s">
        <v>37</v>
      </c>
      <c r="HE26" s="116" t="s">
        <v>37</v>
      </c>
      <c r="HF26" s="116" t="s">
        <v>37</v>
      </c>
      <c r="HG26" s="131" t="s">
        <v>39</v>
      </c>
      <c r="HH26" s="116" t="s">
        <v>37</v>
      </c>
      <c r="HI26" s="116" t="s">
        <v>37</v>
      </c>
      <c r="HJ26" s="116" t="s">
        <v>37</v>
      </c>
      <c r="HK26" s="124" t="s">
        <v>38</v>
      </c>
      <c r="HL26" s="116" t="s">
        <v>37</v>
      </c>
      <c r="HM26" s="116" t="s">
        <v>37</v>
      </c>
      <c r="HN26" s="116" t="s">
        <v>37</v>
      </c>
      <c r="HO26" s="116" t="s">
        <v>37</v>
      </c>
      <c r="HP26" s="54">
        <v>18</v>
      </c>
      <c r="HQ26" s="25" t="str">
        <f t="shared" si="52"/>
        <v/>
      </c>
      <c r="HR26" s="25" t="str">
        <f t="shared" si="53"/>
        <v/>
      </c>
      <c r="HS26" s="25" t="str">
        <f t="shared" si="54"/>
        <v/>
      </c>
      <c r="HT26" s="25">
        <f t="shared" si="55"/>
        <v>317962050</v>
      </c>
      <c r="HU26" s="25" t="str">
        <f t="shared" si="56"/>
        <v/>
      </c>
      <c r="HV26" s="25">
        <f t="shared" si="57"/>
        <v>299666990</v>
      </c>
      <c r="HW26" s="25" t="str">
        <f t="shared" si="58"/>
        <v/>
      </c>
      <c r="HX26" s="25">
        <f t="shared" si="59"/>
        <v>292959815.61000001</v>
      </c>
      <c r="HY26" s="25" t="str">
        <f t="shared" si="60"/>
        <v/>
      </c>
      <c r="HZ26" s="25" t="str">
        <f t="shared" si="61"/>
        <v/>
      </c>
      <c r="IA26" s="25" t="str">
        <f t="shared" si="62"/>
        <v/>
      </c>
      <c r="IB26" s="25" t="str">
        <f t="shared" si="63"/>
        <v/>
      </c>
      <c r="IC26" s="25" t="str">
        <f t="shared" si="64"/>
        <v/>
      </c>
      <c r="ID26" s="25">
        <f t="shared" si="65"/>
        <v>319515000</v>
      </c>
      <c r="IE26" s="25" t="str">
        <f t="shared" si="66"/>
        <v/>
      </c>
      <c r="IF26" s="25" t="str">
        <f t="shared" si="67"/>
        <v/>
      </c>
      <c r="IG26" s="25" t="str">
        <f t="shared" si="68"/>
        <v/>
      </c>
      <c r="IH26" s="25" t="str">
        <f t="shared" si="69"/>
        <v/>
      </c>
      <c r="II26" s="25" t="str">
        <f t="shared" si="70"/>
        <v/>
      </c>
      <c r="IJ26" s="25" t="str">
        <f t="shared" si="71"/>
        <v/>
      </c>
      <c r="IK26" s="25" t="str">
        <f t="shared" si="72"/>
        <v/>
      </c>
      <c r="IL26" s="25" t="str">
        <f t="shared" si="73"/>
        <v/>
      </c>
      <c r="IM26" s="25" t="str">
        <f t="shared" si="74"/>
        <v/>
      </c>
      <c r="IN26" s="25" t="str">
        <f t="shared" si="75"/>
        <v/>
      </c>
      <c r="IO26" s="25" t="str">
        <f t="shared" si="76"/>
        <v/>
      </c>
      <c r="IP26" s="25" t="str">
        <f t="shared" si="77"/>
        <v/>
      </c>
      <c r="IQ26" s="25">
        <v>319653849.19999999</v>
      </c>
      <c r="IR26" s="25">
        <v>319653849.19999999</v>
      </c>
      <c r="IS26" s="27">
        <f t="shared" si="78"/>
        <v>4</v>
      </c>
      <c r="IT26" s="27">
        <f t="shared" si="200"/>
        <v>2</v>
      </c>
      <c r="IU26" s="27">
        <f t="array" ref="IU26">IF(IT26=0,"",PRODUCT(IF(ISNUMBER(HQ26:IP26),HQ26:IP26,1)))</f>
        <v>8.9189452712227342E+33</v>
      </c>
      <c r="IV26" s="27">
        <f t="shared" si="201"/>
        <v>9.1132519241848135E+50</v>
      </c>
      <c r="IW26" s="28">
        <f t="shared" si="208"/>
        <v>311371526.63325596</v>
      </c>
      <c r="IX26" s="29">
        <f t="shared" si="285"/>
        <v>1167643.2248747097</v>
      </c>
      <c r="IY26" s="54">
        <v>18</v>
      </c>
      <c r="IZ26" s="30" t="str">
        <f t="shared" si="79"/>
        <v/>
      </c>
      <c r="JA26" s="30" t="str">
        <f t="shared" si="80"/>
        <v/>
      </c>
      <c r="JB26" s="30" t="str">
        <f t="shared" si="81"/>
        <v/>
      </c>
      <c r="JC26" s="30">
        <f t="shared" si="82"/>
        <v>27231.096213838598</v>
      </c>
      <c r="JD26" s="30" t="str">
        <f t="shared" si="83"/>
        <v/>
      </c>
      <c r="JE26" s="30">
        <f t="shared" si="84"/>
        <v>25664.25973414566</v>
      </c>
      <c r="JF26" s="30" t="str">
        <f t="shared" si="85"/>
        <v/>
      </c>
      <c r="JG26" s="30">
        <f t="shared" si="86"/>
        <v>25089.839890214334</v>
      </c>
      <c r="JH26" s="30" t="str">
        <f t="shared" si="87"/>
        <v/>
      </c>
      <c r="JI26" s="30" t="str">
        <f t="shared" si="88"/>
        <v/>
      </c>
      <c r="JJ26" s="30" t="str">
        <f t="shared" si="89"/>
        <v/>
      </c>
      <c r="JK26" s="30" t="str">
        <f t="shared" si="90"/>
        <v/>
      </c>
      <c r="JL26" s="30" t="str">
        <f t="shared" si="91"/>
        <v/>
      </c>
      <c r="JM26" s="30">
        <f t="shared" si="92"/>
        <v>27364.094887313251</v>
      </c>
      <c r="JN26" s="30" t="str">
        <f t="shared" si="93"/>
        <v/>
      </c>
      <c r="JO26" s="30" t="str">
        <f t="shared" si="94"/>
        <v/>
      </c>
      <c r="JP26" s="30" t="str">
        <f t="shared" si="95"/>
        <v/>
      </c>
      <c r="JQ26" s="30" t="str">
        <f t="shared" si="96"/>
        <v/>
      </c>
      <c r="JR26" s="30" t="str">
        <f t="shared" si="97"/>
        <v/>
      </c>
      <c r="JS26" s="30" t="str">
        <f t="shared" si="98"/>
        <v/>
      </c>
      <c r="JT26" s="30" t="str">
        <f t="shared" si="99"/>
        <v/>
      </c>
      <c r="JU26" s="30" t="str">
        <f t="shared" si="100"/>
        <v/>
      </c>
      <c r="JV26" s="30" t="str">
        <f t="shared" si="101"/>
        <v/>
      </c>
      <c r="JW26" s="30" t="str">
        <f t="shared" si="102"/>
        <v/>
      </c>
      <c r="JX26" s="30" t="str">
        <f t="shared" si="103"/>
        <v/>
      </c>
      <c r="JY26" s="30" t="str">
        <f t="shared" si="104"/>
        <v/>
      </c>
      <c r="JZ26" s="54">
        <v>18</v>
      </c>
      <c r="KA26" s="31" t="str">
        <f t="shared" si="105"/>
        <v/>
      </c>
      <c r="KB26" s="31" t="str">
        <f t="shared" si="106"/>
        <v/>
      </c>
      <c r="KC26" s="31" t="str">
        <f t="shared" si="107"/>
        <v/>
      </c>
      <c r="KD26" s="31">
        <f t="shared" si="108"/>
        <v>6590523.3667440414</v>
      </c>
      <c r="KE26" s="31" t="str">
        <f t="shared" si="109"/>
        <v/>
      </c>
      <c r="KF26" s="31">
        <f t="shared" si="110"/>
        <v>11704536.633255959</v>
      </c>
      <c r="KG26" s="31" t="str">
        <f t="shared" si="111"/>
        <v/>
      </c>
      <c r="KH26" s="31">
        <f t="shared" si="112"/>
        <v>18411711.023255944</v>
      </c>
      <c r="KI26" s="31" t="str">
        <f t="shared" si="113"/>
        <v/>
      </c>
      <c r="KJ26" s="31" t="str">
        <f t="shared" si="114"/>
        <v/>
      </c>
      <c r="KK26" s="31" t="str">
        <f t="shared" si="115"/>
        <v/>
      </c>
      <c r="KL26" s="31" t="str">
        <f t="shared" si="116"/>
        <v/>
      </c>
      <c r="KM26" s="31" t="str">
        <f t="shared" si="117"/>
        <v/>
      </c>
      <c r="KN26" s="31">
        <f t="shared" si="118"/>
        <v>8143473.3667440414</v>
      </c>
      <c r="KO26" s="31" t="str">
        <f t="shared" si="119"/>
        <v/>
      </c>
      <c r="KP26" s="31" t="str">
        <f t="shared" si="120"/>
        <v/>
      </c>
      <c r="KQ26" s="31" t="str">
        <f t="shared" si="121"/>
        <v/>
      </c>
      <c r="KR26" s="31" t="str">
        <f t="shared" si="122"/>
        <v/>
      </c>
      <c r="KS26" s="31" t="str">
        <f t="shared" si="123"/>
        <v/>
      </c>
      <c r="KT26" s="31" t="str">
        <f t="shared" si="124"/>
        <v/>
      </c>
      <c r="KU26" s="31" t="str">
        <f t="shared" si="125"/>
        <v/>
      </c>
      <c r="KV26" s="31" t="str">
        <f t="shared" si="126"/>
        <v/>
      </c>
      <c r="KW26" s="31" t="str">
        <f t="shared" si="127"/>
        <v/>
      </c>
      <c r="KX26" s="31" t="str">
        <f t="shared" si="128"/>
        <v/>
      </c>
      <c r="KY26" s="31" t="str">
        <f t="shared" si="129"/>
        <v/>
      </c>
      <c r="KZ26" s="31" t="str">
        <f t="shared" si="130"/>
        <v/>
      </c>
      <c r="LA26" s="54">
        <v>18</v>
      </c>
      <c r="LB26" s="32" t="str">
        <f t="shared" si="131"/>
        <v/>
      </c>
      <c r="LC26" s="32" t="str">
        <f t="shared" si="132"/>
        <v/>
      </c>
      <c r="LD26" s="32" t="str">
        <f t="shared" si="133"/>
        <v/>
      </c>
      <c r="LE26" s="32">
        <f t="shared" si="134"/>
        <v>564.4295471719297</v>
      </c>
      <c r="LF26" s="32" t="str">
        <f t="shared" si="135"/>
        <v/>
      </c>
      <c r="LG26" s="32">
        <f t="shared" si="136"/>
        <v>1002.4069325210085</v>
      </c>
      <c r="LH26" s="32" t="str">
        <f t="shared" si="137"/>
        <v/>
      </c>
      <c r="LI26" s="32">
        <f t="shared" si="138"/>
        <v>1576.8267764523323</v>
      </c>
      <c r="LJ26" s="32" t="str">
        <f t="shared" si="139"/>
        <v/>
      </c>
      <c r="LK26" s="32" t="str">
        <f t="shared" si="140"/>
        <v/>
      </c>
      <c r="LL26" s="32" t="str">
        <f t="shared" si="141"/>
        <v/>
      </c>
      <c r="LM26" s="32" t="str">
        <f t="shared" si="142"/>
        <v/>
      </c>
      <c r="LN26" s="32" t="str">
        <f t="shared" si="143"/>
        <v/>
      </c>
      <c r="LO26" s="32">
        <f t="shared" si="144"/>
        <v>697.42822064658071</v>
      </c>
      <c r="LP26" s="32" t="str">
        <f t="shared" si="145"/>
        <v/>
      </c>
      <c r="LQ26" s="32" t="str">
        <f t="shared" si="146"/>
        <v/>
      </c>
      <c r="LR26" s="32" t="str">
        <f t="shared" si="147"/>
        <v/>
      </c>
      <c r="LS26" s="32" t="str">
        <f t="shared" si="148"/>
        <v/>
      </c>
      <c r="LT26" s="32" t="str">
        <f t="shared" si="149"/>
        <v/>
      </c>
      <c r="LU26" s="32" t="str">
        <f t="shared" si="150"/>
        <v/>
      </c>
      <c r="LV26" s="32" t="str">
        <f t="shared" si="151"/>
        <v/>
      </c>
      <c r="LW26" s="32" t="str">
        <f t="shared" si="152"/>
        <v/>
      </c>
      <c r="LX26" s="32" t="str">
        <f t="shared" si="153"/>
        <v/>
      </c>
      <c r="LY26" s="32" t="str">
        <f t="shared" si="154"/>
        <v/>
      </c>
      <c r="LZ26" s="32" t="str">
        <f t="shared" si="155"/>
        <v/>
      </c>
      <c r="MA26" s="32" t="str">
        <f t="shared" si="156"/>
        <v/>
      </c>
      <c r="MB26" s="50">
        <f t="shared" si="157"/>
        <v>564.4295471719297</v>
      </c>
      <c r="MC26" s="54">
        <v>18</v>
      </c>
      <c r="MD26" s="140" t="str">
        <f t="shared" si="158"/>
        <v/>
      </c>
      <c r="ME26" s="140" t="str">
        <f t="shared" si="159"/>
        <v/>
      </c>
      <c r="MF26" s="140" t="str">
        <f t="shared" si="160"/>
        <v/>
      </c>
      <c r="MG26" s="140">
        <f t="shared" si="161"/>
        <v>39.153355679242104</v>
      </c>
      <c r="MH26" s="140" t="str">
        <f t="shared" si="162"/>
        <v/>
      </c>
      <c r="MI26" s="140">
        <f t="shared" si="163"/>
        <v>38.496389601218489</v>
      </c>
      <c r="MJ26" s="140" t="str">
        <f t="shared" si="164"/>
        <v/>
      </c>
      <c r="MK26" s="140">
        <f t="shared" si="165"/>
        <v>37.634759835321503</v>
      </c>
      <c r="ML26" s="140" t="str">
        <f t="shared" si="166"/>
        <v/>
      </c>
      <c r="MM26" s="140" t="str">
        <f t="shared" si="167"/>
        <v/>
      </c>
      <c r="MN26" s="140" t="str">
        <f t="shared" si="168"/>
        <v/>
      </c>
      <c r="MO26" s="140" t="str">
        <f t="shared" si="169"/>
        <v/>
      </c>
      <c r="MP26" s="140" t="str">
        <f t="shared" si="170"/>
        <v/>
      </c>
      <c r="MQ26" s="140">
        <f t="shared" si="171"/>
        <v>38.953857669030128</v>
      </c>
      <c r="MR26" s="140" t="str">
        <f t="shared" si="172"/>
        <v/>
      </c>
      <c r="MS26" s="140" t="str">
        <f t="shared" si="173"/>
        <v/>
      </c>
      <c r="MT26" s="140" t="str">
        <f t="shared" si="174"/>
        <v/>
      </c>
      <c r="MU26" s="140" t="str">
        <f t="shared" si="175"/>
        <v/>
      </c>
      <c r="MV26" s="140" t="str">
        <f t="shared" si="176"/>
        <v/>
      </c>
      <c r="MW26" s="140" t="str">
        <f t="shared" si="177"/>
        <v/>
      </c>
      <c r="MX26" s="140" t="str">
        <f t="shared" si="178"/>
        <v/>
      </c>
      <c r="MY26" s="140" t="str">
        <f t="shared" si="179"/>
        <v/>
      </c>
      <c r="MZ26" s="140" t="str">
        <f t="shared" si="180"/>
        <v/>
      </c>
      <c r="NA26" s="140" t="str">
        <f t="shared" si="181"/>
        <v/>
      </c>
      <c r="NB26" s="140" t="str">
        <f t="shared" si="182"/>
        <v/>
      </c>
      <c r="NC26" s="140" t="str">
        <f t="shared" si="183"/>
        <v/>
      </c>
      <c r="ND26" s="54">
        <v>18</v>
      </c>
      <c r="NE26" s="33" t="str">
        <f t="shared" si="184"/>
        <v/>
      </c>
      <c r="NF26" s="33" t="str">
        <f t="shared" si="233"/>
        <v/>
      </c>
      <c r="NG26" s="33" t="str">
        <f t="shared" si="209"/>
        <v/>
      </c>
      <c r="NH26" s="33">
        <f t="shared" si="210"/>
        <v>40</v>
      </c>
      <c r="NI26" s="33" t="str">
        <f t="shared" si="211"/>
        <v/>
      </c>
      <c r="NJ26" s="33">
        <f t="shared" si="212"/>
        <v>22.522970616430783</v>
      </c>
      <c r="NK26" s="33" t="str">
        <f t="shared" si="213"/>
        <v/>
      </c>
      <c r="NL26" s="33">
        <f t="shared" si="214"/>
        <v>14.318111681026302</v>
      </c>
      <c r="NM26" s="33" t="str">
        <f t="shared" si="215"/>
        <v/>
      </c>
      <c r="NN26" s="33" t="str">
        <f t="shared" si="216"/>
        <v/>
      </c>
      <c r="NO26" s="33" t="str">
        <f t="shared" si="217"/>
        <v/>
      </c>
      <c r="NP26" s="33" t="str">
        <f t="shared" si="218"/>
        <v/>
      </c>
      <c r="NQ26" s="33" t="str">
        <f t="shared" si="219"/>
        <v/>
      </c>
      <c r="NR26" s="33">
        <f t="shared" si="220"/>
        <v>32.37205094159517</v>
      </c>
      <c r="NS26" s="33" t="str">
        <f t="shared" si="221"/>
        <v/>
      </c>
      <c r="NT26" s="33" t="str">
        <f t="shared" si="222"/>
        <v/>
      </c>
      <c r="NU26" s="33" t="str">
        <f t="shared" si="223"/>
        <v/>
      </c>
      <c r="NV26" s="33" t="str">
        <f t="shared" si="224"/>
        <v/>
      </c>
      <c r="NW26" s="33" t="str">
        <f t="shared" si="225"/>
        <v/>
      </c>
      <c r="NX26" s="33" t="str">
        <f t="shared" si="226"/>
        <v/>
      </c>
      <c r="NY26" s="33" t="str">
        <f t="shared" si="227"/>
        <v/>
      </c>
      <c r="NZ26" s="33" t="str">
        <f t="shared" si="228"/>
        <v/>
      </c>
      <c r="OA26" s="33" t="str">
        <f t="shared" si="229"/>
        <v/>
      </c>
      <c r="OB26" s="33" t="str">
        <f t="shared" si="230"/>
        <v/>
      </c>
      <c r="OC26" s="33" t="str">
        <f t="shared" si="231"/>
        <v/>
      </c>
      <c r="OD26" s="33" t="str">
        <f t="shared" si="232"/>
        <v/>
      </c>
      <c r="OE26" s="33" t="e">
        <f>IF(#REF!="","",IF(#REF!=$MB26,40,(($MB26/#REF!)*40)))</f>
        <v>#REF!</v>
      </c>
      <c r="OF26" s="33" t="e">
        <f>IF(#REF!="","",IF(#REF!=$MB26,40,(($MB26/#REF!)*40)))</f>
        <v>#REF!</v>
      </c>
      <c r="OG26" s="54">
        <v>18</v>
      </c>
      <c r="OH26" s="116"/>
      <c r="OI26" s="116"/>
      <c r="OJ26" s="120">
        <v>36</v>
      </c>
      <c r="OK26" s="127">
        <v>36</v>
      </c>
      <c r="OL26" s="116"/>
      <c r="OM26" s="120">
        <v>72</v>
      </c>
      <c r="ON26" s="116"/>
      <c r="OO26" s="124">
        <v>24</v>
      </c>
      <c r="OP26" s="116"/>
      <c r="OQ26" s="116"/>
      <c r="OR26" s="116"/>
      <c r="OS26" s="116"/>
      <c r="OT26" s="116"/>
      <c r="OU26" s="124">
        <v>48</v>
      </c>
      <c r="OV26" s="116"/>
      <c r="OW26" s="116"/>
      <c r="OX26" s="116"/>
      <c r="OY26" s="117">
        <v>36</v>
      </c>
      <c r="OZ26" s="116"/>
      <c r="PA26" s="116"/>
      <c r="PB26" s="116"/>
      <c r="PC26" s="118">
        <v>72</v>
      </c>
      <c r="PD26" s="116"/>
      <c r="PE26" s="116"/>
      <c r="PF26" s="116"/>
      <c r="PG26" s="116"/>
      <c r="PH26" s="54">
        <v>18</v>
      </c>
      <c r="PI26" s="126">
        <f t="shared" si="203"/>
        <v>0</v>
      </c>
      <c r="PJ26" s="126">
        <f t="shared" si="275"/>
        <v>0</v>
      </c>
      <c r="PK26" s="126">
        <f t="shared" si="276"/>
        <v>10</v>
      </c>
      <c r="PL26" s="126">
        <f t="shared" si="277"/>
        <v>10</v>
      </c>
      <c r="PM26" s="126">
        <f t="shared" si="278"/>
        <v>0</v>
      </c>
      <c r="PN26" s="126">
        <f t="shared" si="279"/>
        <v>60</v>
      </c>
      <c r="PO26" s="126">
        <f t="shared" si="235"/>
        <v>0</v>
      </c>
      <c r="PP26" s="126">
        <f t="shared" si="236"/>
        <v>0</v>
      </c>
      <c r="PQ26" s="126">
        <f t="shared" si="237"/>
        <v>0</v>
      </c>
      <c r="PR26" s="126">
        <f t="shared" si="238"/>
        <v>0</v>
      </c>
      <c r="PS26" s="126">
        <f t="shared" si="239"/>
        <v>0</v>
      </c>
      <c r="PT26" s="126">
        <f t="shared" si="240"/>
        <v>0</v>
      </c>
      <c r="PU26" s="126">
        <f t="shared" si="241"/>
        <v>0</v>
      </c>
      <c r="PV26" s="126">
        <f t="shared" si="242"/>
        <v>20</v>
      </c>
      <c r="PW26" s="126">
        <f t="shared" si="243"/>
        <v>0</v>
      </c>
      <c r="PX26" s="126">
        <f t="shared" si="244"/>
        <v>0</v>
      </c>
      <c r="PY26" s="126">
        <f t="shared" si="245"/>
        <v>0</v>
      </c>
      <c r="PZ26" s="126">
        <f t="shared" si="246"/>
        <v>10</v>
      </c>
      <c r="QA26" s="126">
        <f t="shared" si="247"/>
        <v>0</v>
      </c>
      <c r="QB26" s="126">
        <f t="shared" si="248"/>
        <v>0</v>
      </c>
      <c r="QC26" s="126">
        <f t="shared" si="249"/>
        <v>0</v>
      </c>
      <c r="QD26" s="126">
        <f t="shared" si="250"/>
        <v>60</v>
      </c>
      <c r="QE26" s="126">
        <f t="shared" si="251"/>
        <v>0</v>
      </c>
      <c r="QF26" s="126">
        <f t="shared" si="252"/>
        <v>0</v>
      </c>
      <c r="QG26" s="126">
        <f t="shared" si="253"/>
        <v>0</v>
      </c>
      <c r="QH26" s="126">
        <f t="shared" si="254"/>
        <v>0</v>
      </c>
      <c r="QI26" s="54">
        <v>18</v>
      </c>
      <c r="QJ26" s="34" t="str">
        <f t="shared" si="204"/>
        <v/>
      </c>
      <c r="QK26" s="34" t="str">
        <f t="shared" si="280"/>
        <v/>
      </c>
      <c r="QL26" s="34" t="str">
        <f t="shared" si="281"/>
        <v/>
      </c>
      <c r="QM26" s="34">
        <f t="shared" si="282"/>
        <v>49.153355679242104</v>
      </c>
      <c r="QN26" s="34" t="str">
        <f t="shared" si="283"/>
        <v/>
      </c>
      <c r="QO26" s="34">
        <f t="shared" si="284"/>
        <v>98.496389601218482</v>
      </c>
      <c r="QP26" s="34" t="str">
        <f t="shared" si="255"/>
        <v/>
      </c>
      <c r="QQ26" s="34">
        <f t="shared" si="256"/>
        <v>37.634759835321503</v>
      </c>
      <c r="QR26" s="34" t="str">
        <f t="shared" si="257"/>
        <v/>
      </c>
      <c r="QS26" s="34" t="str">
        <f t="shared" si="258"/>
        <v/>
      </c>
      <c r="QT26" s="34" t="str">
        <f t="shared" si="259"/>
        <v/>
      </c>
      <c r="QU26" s="34" t="str">
        <f t="shared" si="260"/>
        <v/>
      </c>
      <c r="QV26" s="34" t="str">
        <f t="shared" si="261"/>
        <v/>
      </c>
      <c r="QW26" s="34">
        <f t="shared" si="262"/>
        <v>58.953857669030128</v>
      </c>
      <c r="QX26" s="34" t="str">
        <f t="shared" si="263"/>
        <v/>
      </c>
      <c r="QY26" s="34" t="str">
        <f t="shared" si="264"/>
        <v/>
      </c>
      <c r="QZ26" s="34" t="str">
        <f t="shared" si="265"/>
        <v/>
      </c>
      <c r="RA26" s="34" t="str">
        <f t="shared" si="266"/>
        <v/>
      </c>
      <c r="RB26" s="34" t="str">
        <f t="shared" si="267"/>
        <v/>
      </c>
      <c r="RC26" s="34" t="str">
        <f t="shared" si="268"/>
        <v/>
      </c>
      <c r="RD26" s="34" t="str">
        <f t="shared" si="269"/>
        <v/>
      </c>
      <c r="RE26" s="34" t="str">
        <f t="shared" si="270"/>
        <v/>
      </c>
      <c r="RF26" s="34" t="str">
        <f t="shared" si="271"/>
        <v/>
      </c>
      <c r="RG26" s="34" t="str">
        <f t="shared" si="272"/>
        <v/>
      </c>
      <c r="RH26" s="34" t="str">
        <f t="shared" si="273"/>
        <v/>
      </c>
      <c r="RI26" s="34" t="str">
        <f t="shared" si="274"/>
        <v/>
      </c>
      <c r="RJ26" s="132">
        <f t="shared" si="205"/>
        <v>98.496389601218482</v>
      </c>
      <c r="RK26" s="35" t="str">
        <f t="shared" si="190"/>
        <v>6. SUMINISTROS DE LABORATORIO KASALAB SAS NIT 900745087-2</v>
      </c>
      <c r="RL26" s="35" t="str">
        <f t="shared" si="191"/>
        <v/>
      </c>
      <c r="RM26" s="35" t="str">
        <f t="shared" si="192"/>
        <v/>
      </c>
      <c r="RN26" s="35" t="str">
        <f t="shared" si="234"/>
        <v/>
      </c>
      <c r="RO26" s="133" t="str">
        <f t="shared" si="207"/>
        <v>6. SUMINISTROS DE LABORATORIO KASALAB SAS NIT 900745087-2</v>
      </c>
      <c r="RP26" s="133" t="str">
        <f>IF($RJ26=QJ26,QJ$8,IF($RJ26=QK26,QK$8,IF($RJ26=QL26,QL$8,IF($RJ26=QM26,QM$8,IF($RJ26=QN26,QN$8,IF($RJ26=QO26,QO$8,IF($RJ26=QP26,QP$8,IF($RJ26=QQ26,QQ$8,IF($RJ26=QR26,QR$8,IF($RJ26=QS26,QS$8,IF($RJ26=QT26,QT$8,IF($RJ26=QU26,QU$8,IF($RJ26=QV26,QV$8,IF($RJ26=QW26,QW$8,IF($RJ26=QX26,QX$8,IF($RJ26=QY26,QY$8,IF($RJ26=QZ26,QZ$8,IF($RJ26=RA26,RA$8,IF($RJ26=RB26,RB$8,IF($RJ26=RC26,RC$8,IF($RJ26=RD26,RD$8,IF($RJ26=RE26,RE$8,IF($RJ26=RF26,RF$8,IF($RJ26=RG26,RG$8,IF($RJ26=RH26,RH$8,IF($RJ26=RI26,RI$8,IF($RJ26=#REF!,#REF!,IF($RJ26=#REF!,#REF!,""))))))))))))))))))))))))))))</f>
        <v>6. SUMINISTROS DE LABORATORIO KASALAB SAS NIT 900745087-2</v>
      </c>
      <c r="RQ26" s="36">
        <f t="shared" si="194"/>
        <v>299666990</v>
      </c>
      <c r="RR26" s="36" t="str">
        <f t="shared" si="195"/>
        <v/>
      </c>
      <c r="RS26" s="36" t="str">
        <f t="shared" si="196"/>
        <v/>
      </c>
      <c r="RT26" s="36" t="e">
        <f>IF($RP26=$AD$8,$AD26,IF($RP26=$AE$8,$AE26,IF($RP26=$AF$8,$AF26,IF($RP26=$AG$8,$AG26,IF($RP26=$AH$8,$AH26,IF($RP26=#REF!,#REF!,IF($RP26=#REF!,#REF!,"")))))))</f>
        <v>#REF!</v>
      </c>
      <c r="RU26" s="129">
        <f t="shared" si="197"/>
        <v>299666990</v>
      </c>
      <c r="RV26" s="36" t="e">
        <f t="shared" si="206"/>
        <v>#REF!</v>
      </c>
      <c r="RW26" s="54">
        <v>18</v>
      </c>
      <c r="RX26" s="129">
        <f t="shared" si="198"/>
        <v>19986859.199999988</v>
      </c>
      <c r="RY26" s="129" t="str">
        <f t="shared" si="199"/>
        <v>ADJUDICADO</v>
      </c>
    </row>
    <row r="27" spans="1:493" ht="96">
      <c r="A27" s="49"/>
      <c r="B27" s="67" t="s">
        <v>198</v>
      </c>
      <c r="C27" s="67" t="s">
        <v>199</v>
      </c>
      <c r="D27" s="82" t="s">
        <v>200</v>
      </c>
      <c r="E27" s="69" t="s">
        <v>116</v>
      </c>
      <c r="F27" s="71">
        <v>3</v>
      </c>
      <c r="G27" s="24">
        <v>76289924.997299999</v>
      </c>
      <c r="H27" s="53">
        <v>19</v>
      </c>
      <c r="I27" s="104" t="s">
        <v>37</v>
      </c>
      <c r="J27" s="104" t="s">
        <v>37</v>
      </c>
      <c r="K27" s="104" t="s">
        <v>37</v>
      </c>
      <c r="L27" s="104" t="s">
        <v>37</v>
      </c>
      <c r="M27" s="104" t="s">
        <v>37</v>
      </c>
      <c r="N27" s="104" t="s">
        <v>37</v>
      </c>
      <c r="O27" s="104" t="s">
        <v>37</v>
      </c>
      <c r="P27" s="104" t="s">
        <v>37</v>
      </c>
      <c r="Q27" s="104" t="s">
        <v>37</v>
      </c>
      <c r="R27" s="104" t="s">
        <v>37</v>
      </c>
      <c r="S27" s="104" t="s">
        <v>37</v>
      </c>
      <c r="T27" s="104" t="s">
        <v>37</v>
      </c>
      <c r="U27" s="104" t="s">
        <v>37</v>
      </c>
      <c r="V27" s="104" t="s">
        <v>37</v>
      </c>
      <c r="W27" s="104" t="s">
        <v>37</v>
      </c>
      <c r="X27" s="113">
        <v>72803474.099999994</v>
      </c>
      <c r="Y27" s="104" t="s">
        <v>37</v>
      </c>
      <c r="Z27" s="104" t="s">
        <v>37</v>
      </c>
      <c r="AA27" s="104" t="s">
        <v>37</v>
      </c>
      <c r="AB27" s="104" t="s">
        <v>37</v>
      </c>
      <c r="AC27" s="104" t="s">
        <v>37</v>
      </c>
      <c r="AD27" s="104" t="s">
        <v>37</v>
      </c>
      <c r="AE27" s="104" t="s">
        <v>37</v>
      </c>
      <c r="AF27" s="104" t="s">
        <v>37</v>
      </c>
      <c r="AG27" s="104" t="s">
        <v>37</v>
      </c>
      <c r="AH27" s="104" t="s">
        <v>37</v>
      </c>
      <c r="AI27" s="57">
        <v>19</v>
      </c>
      <c r="AJ27" s="25" t="str">
        <f t="shared" si="0"/>
        <v>NC</v>
      </c>
      <c r="AK27" s="25" t="str">
        <f t="shared" si="1"/>
        <v>NC</v>
      </c>
      <c r="AL27" s="25" t="str">
        <f t="shared" si="2"/>
        <v>NC</v>
      </c>
      <c r="AM27" s="25" t="str">
        <f t="shared" si="3"/>
        <v>NC</v>
      </c>
      <c r="AN27" s="25" t="str">
        <f t="shared" si="4"/>
        <v>NC</v>
      </c>
      <c r="AO27" s="25" t="str">
        <f t="shared" si="5"/>
        <v>NC</v>
      </c>
      <c r="AP27" s="25" t="str">
        <f t="shared" si="6"/>
        <v>NC</v>
      </c>
      <c r="AQ27" s="25" t="str">
        <f t="shared" si="7"/>
        <v>NC</v>
      </c>
      <c r="AR27" s="25" t="str">
        <f t="shared" si="8"/>
        <v>NC</v>
      </c>
      <c r="AS27" s="25" t="str">
        <f t="shared" si="9"/>
        <v>NC</v>
      </c>
      <c r="AT27" s="25" t="str">
        <f t="shared" si="10"/>
        <v>NC</v>
      </c>
      <c r="AU27" s="25" t="str">
        <f t="shared" si="11"/>
        <v>NC</v>
      </c>
      <c r="AV27" s="25" t="str">
        <f t="shared" si="12"/>
        <v>NC</v>
      </c>
      <c r="AW27" s="25" t="str">
        <f t="shared" si="13"/>
        <v>NC</v>
      </c>
      <c r="AX27" s="25" t="str">
        <f t="shared" si="14"/>
        <v>NC</v>
      </c>
      <c r="AY27" s="25">
        <f t="shared" si="15"/>
        <v>72803474.099999994</v>
      </c>
      <c r="AZ27" s="25" t="str">
        <f t="shared" si="16"/>
        <v>NC</v>
      </c>
      <c r="BA27" s="25" t="str">
        <f t="shared" si="17"/>
        <v>NC</v>
      </c>
      <c r="BB27" s="25" t="str">
        <f t="shared" si="18"/>
        <v>NC</v>
      </c>
      <c r="BC27" s="25" t="str">
        <f t="shared" si="19"/>
        <v>NC</v>
      </c>
      <c r="BD27" s="25" t="str">
        <f t="shared" si="20"/>
        <v>NC</v>
      </c>
      <c r="BE27" s="25" t="str">
        <f t="shared" si="21"/>
        <v>NC</v>
      </c>
      <c r="BF27" s="25" t="str">
        <f t="shared" si="22"/>
        <v>NC</v>
      </c>
      <c r="BG27" s="25" t="str">
        <f t="shared" si="23"/>
        <v>NC</v>
      </c>
      <c r="BH27" s="25" t="str">
        <f t="shared" si="24"/>
        <v>NC</v>
      </c>
      <c r="BI27" s="25" t="str">
        <f t="shared" si="25"/>
        <v>NC</v>
      </c>
      <c r="BJ27" s="54">
        <v>19</v>
      </c>
      <c r="BK27" s="122" t="s">
        <v>38</v>
      </c>
      <c r="BL27" s="122" t="s">
        <v>38</v>
      </c>
      <c r="BM27" s="122" t="s">
        <v>38</v>
      </c>
      <c r="BN27" s="122" t="s">
        <v>38</v>
      </c>
      <c r="BO27" s="122" t="s">
        <v>38</v>
      </c>
      <c r="BP27" s="122" t="s">
        <v>38</v>
      </c>
      <c r="BQ27" s="122" t="s">
        <v>38</v>
      </c>
      <c r="BR27" s="122" t="s">
        <v>38</v>
      </c>
      <c r="BS27" s="122" t="s">
        <v>38</v>
      </c>
      <c r="BT27" s="122" t="s">
        <v>38</v>
      </c>
      <c r="BU27" s="122" t="s">
        <v>38</v>
      </c>
      <c r="BV27" s="122" t="s">
        <v>38</v>
      </c>
      <c r="BW27" s="122" t="s">
        <v>38</v>
      </c>
      <c r="BX27" s="122" t="s">
        <v>38</v>
      </c>
      <c r="BY27" s="122" t="s">
        <v>38</v>
      </c>
      <c r="BZ27" s="124" t="s">
        <v>39</v>
      </c>
      <c r="CA27" s="122" t="s">
        <v>38</v>
      </c>
      <c r="CB27" s="122" t="s">
        <v>38</v>
      </c>
      <c r="CC27" s="122" t="s">
        <v>38</v>
      </c>
      <c r="CD27" s="122" t="s">
        <v>38</v>
      </c>
      <c r="CE27" s="122" t="s">
        <v>38</v>
      </c>
      <c r="CF27" s="122" t="s">
        <v>38</v>
      </c>
      <c r="CG27" s="122" t="s">
        <v>38</v>
      </c>
      <c r="CH27" s="122" t="s">
        <v>38</v>
      </c>
      <c r="CI27" s="122" t="s">
        <v>38</v>
      </c>
      <c r="CJ27" s="122" t="s">
        <v>38</v>
      </c>
      <c r="CK27" s="54">
        <v>19</v>
      </c>
      <c r="CL27" s="122" t="s">
        <v>39</v>
      </c>
      <c r="CM27" s="122" t="s">
        <v>38</v>
      </c>
      <c r="CN27" s="122" t="s">
        <v>39</v>
      </c>
      <c r="CO27" s="122" t="s">
        <v>39</v>
      </c>
      <c r="CP27" s="122" t="s">
        <v>39</v>
      </c>
      <c r="CQ27" s="122" t="s">
        <v>39</v>
      </c>
      <c r="CR27" s="122" t="s">
        <v>39</v>
      </c>
      <c r="CS27" s="122" t="s">
        <v>39</v>
      </c>
      <c r="CT27" s="122" t="s">
        <v>39</v>
      </c>
      <c r="CU27" s="122" t="s">
        <v>39</v>
      </c>
      <c r="CV27" s="122" t="s">
        <v>39</v>
      </c>
      <c r="CW27" s="122" t="s">
        <v>39</v>
      </c>
      <c r="CX27" s="122" t="s">
        <v>39</v>
      </c>
      <c r="CY27" s="122" t="s">
        <v>39</v>
      </c>
      <c r="CZ27" s="122" t="s">
        <v>39</v>
      </c>
      <c r="DA27" s="131" t="s">
        <v>39</v>
      </c>
      <c r="DB27" s="122" t="s">
        <v>39</v>
      </c>
      <c r="DC27" s="122" t="s">
        <v>39</v>
      </c>
      <c r="DD27" s="122" t="s">
        <v>39</v>
      </c>
      <c r="DE27" s="122" t="s">
        <v>39</v>
      </c>
      <c r="DF27" s="122" t="s">
        <v>39</v>
      </c>
      <c r="DG27" s="122" t="s">
        <v>39</v>
      </c>
      <c r="DH27" s="122" t="s">
        <v>38</v>
      </c>
      <c r="DI27" s="122" t="s">
        <v>38</v>
      </c>
      <c r="DJ27" s="122" t="s">
        <v>38</v>
      </c>
      <c r="DK27" s="122" t="s">
        <v>39</v>
      </c>
      <c r="DL27" s="54">
        <v>19</v>
      </c>
      <c r="DM27" s="122" t="s">
        <v>39</v>
      </c>
      <c r="DN27" s="122" t="s">
        <v>38</v>
      </c>
      <c r="DO27" s="122" t="s">
        <v>39</v>
      </c>
      <c r="DP27" s="122" t="s">
        <v>39</v>
      </c>
      <c r="DQ27" s="122" t="s">
        <v>39</v>
      </c>
      <c r="DR27" s="122" t="s">
        <v>39</v>
      </c>
      <c r="DS27" s="122" t="s">
        <v>39</v>
      </c>
      <c r="DT27" s="122" t="s">
        <v>39</v>
      </c>
      <c r="DU27" s="122" t="s">
        <v>39</v>
      </c>
      <c r="DV27" s="122" t="s">
        <v>39</v>
      </c>
      <c r="DW27" s="122" t="s">
        <v>39</v>
      </c>
      <c r="DX27" s="122" t="s">
        <v>39</v>
      </c>
      <c r="DY27" s="122" t="s">
        <v>39</v>
      </c>
      <c r="DZ27" s="122" t="s">
        <v>39</v>
      </c>
      <c r="EA27" s="122" t="s">
        <v>39</v>
      </c>
      <c r="EB27" s="117" t="s">
        <v>39</v>
      </c>
      <c r="EC27" s="122" t="s">
        <v>39</v>
      </c>
      <c r="ED27" s="122" t="s">
        <v>39</v>
      </c>
      <c r="EE27" s="122" t="s">
        <v>39</v>
      </c>
      <c r="EF27" s="122" t="s">
        <v>39</v>
      </c>
      <c r="EG27" s="122" t="s">
        <v>39</v>
      </c>
      <c r="EH27" s="122" t="s">
        <v>39</v>
      </c>
      <c r="EI27" s="122" t="s">
        <v>38</v>
      </c>
      <c r="EJ27" s="122" t="s">
        <v>38</v>
      </c>
      <c r="EK27" s="122" t="s">
        <v>39</v>
      </c>
      <c r="EL27" s="122" t="s">
        <v>39</v>
      </c>
      <c r="EM27" s="54">
        <v>19</v>
      </c>
      <c r="EN27" s="26" t="str">
        <f t="shared" si="26"/>
        <v>NO CUMPLE</v>
      </c>
      <c r="EO27" s="26" t="str">
        <f t="shared" si="27"/>
        <v>NO CUMPLE</v>
      </c>
      <c r="EP27" s="26" t="str">
        <f t="shared" si="28"/>
        <v>NO CUMPLE</v>
      </c>
      <c r="EQ27" s="26" t="str">
        <f t="shared" si="29"/>
        <v>NO CUMPLE</v>
      </c>
      <c r="ER27" s="26" t="str">
        <f t="shared" si="30"/>
        <v>NO CUMPLE</v>
      </c>
      <c r="ES27" s="26" t="str">
        <f t="shared" si="31"/>
        <v>NO CUMPLE</v>
      </c>
      <c r="ET27" s="26" t="str">
        <f t="shared" si="32"/>
        <v>NO CUMPLE</v>
      </c>
      <c r="EU27" s="26" t="str">
        <f t="shared" si="33"/>
        <v>NO CUMPLE</v>
      </c>
      <c r="EV27" s="26" t="str">
        <f t="shared" si="34"/>
        <v>NO CUMPLE</v>
      </c>
      <c r="EW27" s="26" t="str">
        <f t="shared" si="35"/>
        <v>NO CUMPLE</v>
      </c>
      <c r="EX27" s="26" t="str">
        <f t="shared" si="36"/>
        <v>NO CUMPLE</v>
      </c>
      <c r="EY27" s="26" t="str">
        <f t="shared" si="37"/>
        <v>NO CUMPLE</v>
      </c>
      <c r="EZ27" s="26" t="str">
        <f t="shared" si="38"/>
        <v>NO CUMPLE</v>
      </c>
      <c r="FA27" s="26" t="str">
        <f t="shared" si="39"/>
        <v>NO CUMPLE</v>
      </c>
      <c r="FB27" s="26" t="str">
        <f t="shared" si="40"/>
        <v>NO CUMPLE</v>
      </c>
      <c r="FC27" s="26" t="str">
        <f t="shared" si="41"/>
        <v>CUMPLE</v>
      </c>
      <c r="FD27" s="26" t="str">
        <f t="shared" si="42"/>
        <v>NO CUMPLE</v>
      </c>
      <c r="FE27" s="26" t="str">
        <f t="shared" si="43"/>
        <v>NO CUMPLE</v>
      </c>
      <c r="FF27" s="26" t="str">
        <f t="shared" si="44"/>
        <v>NO CUMPLE</v>
      </c>
      <c r="FG27" s="26" t="str">
        <f t="shared" si="45"/>
        <v>NO CUMPLE</v>
      </c>
      <c r="FH27" s="26" t="str">
        <f t="shared" si="46"/>
        <v>NO CUMPLE</v>
      </c>
      <c r="FI27" s="26" t="str">
        <f t="shared" si="47"/>
        <v>NO CUMPLE</v>
      </c>
      <c r="FJ27" s="26" t="str">
        <f t="shared" si="48"/>
        <v>NO CUMPLE</v>
      </c>
      <c r="FK27" s="26" t="str">
        <f t="shared" si="49"/>
        <v>NO CUMPLE</v>
      </c>
      <c r="FL27" s="26" t="str">
        <f t="shared" si="50"/>
        <v>NO CUMPLE</v>
      </c>
      <c r="FM27" s="26" t="str">
        <f t="shared" si="51"/>
        <v>NO CUMPLE</v>
      </c>
      <c r="FN27" s="54">
        <v>19</v>
      </c>
      <c r="FO27" s="116" t="s">
        <v>37</v>
      </c>
      <c r="FP27" s="116" t="s">
        <v>37</v>
      </c>
      <c r="FQ27" s="116" t="s">
        <v>37</v>
      </c>
      <c r="FR27" s="116" t="s">
        <v>37</v>
      </c>
      <c r="FS27" s="116" t="s">
        <v>37</v>
      </c>
      <c r="FT27" s="116" t="s">
        <v>37</v>
      </c>
      <c r="FU27" s="116" t="s">
        <v>37</v>
      </c>
      <c r="FV27" s="116" t="s">
        <v>37</v>
      </c>
      <c r="FW27" s="116" t="s">
        <v>37</v>
      </c>
      <c r="FX27" s="116" t="s">
        <v>37</v>
      </c>
      <c r="FY27" s="116" t="s">
        <v>37</v>
      </c>
      <c r="FZ27" s="116" t="s">
        <v>37</v>
      </c>
      <c r="GA27" s="116" t="s">
        <v>37</v>
      </c>
      <c r="GB27" s="116" t="s">
        <v>37</v>
      </c>
      <c r="GC27" s="116" t="s">
        <v>37</v>
      </c>
      <c r="GD27" s="124" t="s">
        <v>39</v>
      </c>
      <c r="GE27" s="116" t="s">
        <v>37</v>
      </c>
      <c r="GF27" s="116" t="s">
        <v>37</v>
      </c>
      <c r="GG27" s="116" t="s">
        <v>37</v>
      </c>
      <c r="GH27" s="116" t="s">
        <v>37</v>
      </c>
      <c r="GI27" s="116" t="s">
        <v>37</v>
      </c>
      <c r="GJ27" s="116" t="s">
        <v>37</v>
      </c>
      <c r="GK27" s="116" t="s">
        <v>37</v>
      </c>
      <c r="GL27" s="116" t="s">
        <v>37</v>
      </c>
      <c r="GM27" s="116" t="s">
        <v>37</v>
      </c>
      <c r="GN27" s="116" t="s">
        <v>37</v>
      </c>
      <c r="GO27" s="54">
        <v>19</v>
      </c>
      <c r="GP27" s="116" t="s">
        <v>37</v>
      </c>
      <c r="GQ27" s="116" t="s">
        <v>37</v>
      </c>
      <c r="GR27" s="116" t="s">
        <v>37</v>
      </c>
      <c r="GS27" s="116" t="s">
        <v>37</v>
      </c>
      <c r="GT27" s="116" t="s">
        <v>37</v>
      </c>
      <c r="GU27" s="116" t="s">
        <v>37</v>
      </c>
      <c r="GV27" s="116" t="s">
        <v>37</v>
      </c>
      <c r="GW27" s="116" t="s">
        <v>37</v>
      </c>
      <c r="GX27" s="116" t="s">
        <v>37</v>
      </c>
      <c r="GY27" s="116" t="s">
        <v>37</v>
      </c>
      <c r="GZ27" s="116" t="s">
        <v>37</v>
      </c>
      <c r="HA27" s="116" t="s">
        <v>37</v>
      </c>
      <c r="HB27" s="116" t="s">
        <v>37</v>
      </c>
      <c r="HC27" s="116" t="s">
        <v>37</v>
      </c>
      <c r="HD27" s="116" t="s">
        <v>37</v>
      </c>
      <c r="HE27" s="131" t="s">
        <v>39</v>
      </c>
      <c r="HF27" s="116" t="s">
        <v>37</v>
      </c>
      <c r="HG27" s="116" t="s">
        <v>37</v>
      </c>
      <c r="HH27" s="116" t="s">
        <v>37</v>
      </c>
      <c r="HI27" s="116" t="s">
        <v>37</v>
      </c>
      <c r="HJ27" s="116" t="s">
        <v>37</v>
      </c>
      <c r="HK27" s="116" t="s">
        <v>37</v>
      </c>
      <c r="HL27" s="116" t="s">
        <v>37</v>
      </c>
      <c r="HM27" s="116" t="s">
        <v>37</v>
      </c>
      <c r="HN27" s="116" t="s">
        <v>37</v>
      </c>
      <c r="HO27" s="116" t="s">
        <v>37</v>
      </c>
      <c r="HP27" s="54">
        <v>19</v>
      </c>
      <c r="HQ27" s="25" t="str">
        <f t="shared" si="52"/>
        <v/>
      </c>
      <c r="HR27" s="25" t="str">
        <f t="shared" si="53"/>
        <v/>
      </c>
      <c r="HS27" s="25" t="str">
        <f t="shared" si="54"/>
        <v/>
      </c>
      <c r="HT27" s="25" t="str">
        <f t="shared" si="55"/>
        <v/>
      </c>
      <c r="HU27" s="25" t="str">
        <f t="shared" si="56"/>
        <v/>
      </c>
      <c r="HV27" s="25" t="str">
        <f t="shared" si="57"/>
        <v/>
      </c>
      <c r="HW27" s="25" t="str">
        <f t="shared" si="58"/>
        <v/>
      </c>
      <c r="HX27" s="25" t="str">
        <f t="shared" si="59"/>
        <v/>
      </c>
      <c r="HY27" s="25" t="str">
        <f t="shared" si="60"/>
        <v/>
      </c>
      <c r="HZ27" s="25" t="str">
        <f t="shared" si="61"/>
        <v/>
      </c>
      <c r="IA27" s="25" t="str">
        <f t="shared" si="62"/>
        <v/>
      </c>
      <c r="IB27" s="25" t="str">
        <f t="shared" si="63"/>
        <v/>
      </c>
      <c r="IC27" s="25" t="str">
        <f t="shared" si="64"/>
        <v/>
      </c>
      <c r="ID27" s="25" t="str">
        <f t="shared" si="65"/>
        <v/>
      </c>
      <c r="IE27" s="25" t="str">
        <f t="shared" si="66"/>
        <v/>
      </c>
      <c r="IF27" s="25">
        <f t="shared" si="67"/>
        <v>72803474.099999994</v>
      </c>
      <c r="IG27" s="25" t="str">
        <f t="shared" si="68"/>
        <v/>
      </c>
      <c r="IH27" s="25" t="str">
        <f t="shared" si="69"/>
        <v/>
      </c>
      <c r="II27" s="25" t="str">
        <f t="shared" si="70"/>
        <v/>
      </c>
      <c r="IJ27" s="25" t="str">
        <f t="shared" si="71"/>
        <v/>
      </c>
      <c r="IK27" s="25" t="str">
        <f t="shared" si="72"/>
        <v/>
      </c>
      <c r="IL27" s="25" t="str">
        <f t="shared" si="73"/>
        <v/>
      </c>
      <c r="IM27" s="25" t="str">
        <f t="shared" si="74"/>
        <v/>
      </c>
      <c r="IN27" s="25" t="str">
        <f t="shared" si="75"/>
        <v/>
      </c>
      <c r="IO27" s="25" t="str">
        <f t="shared" si="76"/>
        <v/>
      </c>
      <c r="IP27" s="25" t="str">
        <f t="shared" si="77"/>
        <v/>
      </c>
      <c r="IQ27" s="25">
        <v>76289924.997299999</v>
      </c>
      <c r="IR27" s="25">
        <v>76289924.997299999</v>
      </c>
      <c r="IS27" s="27">
        <f t="shared" si="78"/>
        <v>1</v>
      </c>
      <c r="IT27" s="27">
        <f t="shared" si="200"/>
        <v>1</v>
      </c>
      <c r="IU27" s="27">
        <f t="array" ref="IU27">IF(IT27=0,"",PRODUCT(IF(ISNUMBER(HQ27:IP27),HQ27:IP27,1)))</f>
        <v>72803474.099999994</v>
      </c>
      <c r="IV27" s="27">
        <f t="shared" si="201"/>
        <v>5554171578631873</v>
      </c>
      <c r="IW27" s="28">
        <f t="shared" si="208"/>
        <v>74526314.672281176</v>
      </c>
      <c r="IX27" s="29">
        <f t="shared" si="285"/>
        <v>279473.6800210544</v>
      </c>
      <c r="IY27" s="54">
        <v>19</v>
      </c>
      <c r="IZ27" s="30" t="str">
        <f t="shared" si="79"/>
        <v/>
      </c>
      <c r="JA27" s="30" t="str">
        <f t="shared" si="80"/>
        <v/>
      </c>
      <c r="JB27" s="30" t="str">
        <f t="shared" si="81"/>
        <v/>
      </c>
      <c r="JC27" s="30" t="str">
        <f t="shared" si="82"/>
        <v/>
      </c>
      <c r="JD27" s="30" t="str">
        <f t="shared" si="83"/>
        <v/>
      </c>
      <c r="JE27" s="30" t="str">
        <f t="shared" si="84"/>
        <v/>
      </c>
      <c r="JF27" s="30" t="str">
        <f t="shared" si="85"/>
        <v/>
      </c>
      <c r="JG27" s="30" t="str">
        <f t="shared" si="86"/>
        <v/>
      </c>
      <c r="JH27" s="30" t="str">
        <f t="shared" si="87"/>
        <v/>
      </c>
      <c r="JI27" s="30" t="str">
        <f t="shared" si="88"/>
        <v/>
      </c>
      <c r="JJ27" s="30" t="str">
        <f t="shared" si="89"/>
        <v/>
      </c>
      <c r="JK27" s="30" t="str">
        <f t="shared" si="90"/>
        <v/>
      </c>
      <c r="JL27" s="30" t="str">
        <f t="shared" si="91"/>
        <v/>
      </c>
      <c r="JM27" s="30" t="str">
        <f t="shared" si="92"/>
        <v/>
      </c>
      <c r="JN27" s="30" t="str">
        <f t="shared" si="93"/>
        <v/>
      </c>
      <c r="JO27" s="30">
        <f t="shared" si="94"/>
        <v>26050.207695592399</v>
      </c>
      <c r="JP27" s="30" t="str">
        <f t="shared" si="95"/>
        <v/>
      </c>
      <c r="JQ27" s="30" t="str">
        <f t="shared" si="96"/>
        <v/>
      </c>
      <c r="JR27" s="30" t="str">
        <f t="shared" si="97"/>
        <v/>
      </c>
      <c r="JS27" s="30" t="str">
        <f t="shared" si="98"/>
        <v/>
      </c>
      <c r="JT27" s="30" t="str">
        <f t="shared" si="99"/>
        <v/>
      </c>
      <c r="JU27" s="30" t="str">
        <f t="shared" si="100"/>
        <v/>
      </c>
      <c r="JV27" s="30" t="str">
        <f t="shared" si="101"/>
        <v/>
      </c>
      <c r="JW27" s="30" t="str">
        <f t="shared" si="102"/>
        <v/>
      </c>
      <c r="JX27" s="30" t="str">
        <f t="shared" si="103"/>
        <v/>
      </c>
      <c r="JY27" s="30" t="str">
        <f t="shared" si="104"/>
        <v/>
      </c>
      <c r="JZ27" s="54">
        <v>19</v>
      </c>
      <c r="KA27" s="31" t="str">
        <f t="shared" si="105"/>
        <v/>
      </c>
      <c r="KB27" s="31" t="str">
        <f t="shared" si="106"/>
        <v/>
      </c>
      <c r="KC27" s="31" t="str">
        <f t="shared" si="107"/>
        <v/>
      </c>
      <c r="KD27" s="31" t="str">
        <f t="shared" si="108"/>
        <v/>
      </c>
      <c r="KE27" s="31" t="str">
        <f t="shared" si="109"/>
        <v/>
      </c>
      <c r="KF27" s="31" t="str">
        <f t="shared" si="110"/>
        <v/>
      </c>
      <c r="KG27" s="31" t="str">
        <f t="shared" si="111"/>
        <v/>
      </c>
      <c r="KH27" s="31" t="str">
        <f t="shared" si="112"/>
        <v/>
      </c>
      <c r="KI27" s="31" t="str">
        <f t="shared" si="113"/>
        <v/>
      </c>
      <c r="KJ27" s="31" t="str">
        <f t="shared" si="114"/>
        <v/>
      </c>
      <c r="KK27" s="31" t="str">
        <f t="shared" si="115"/>
        <v/>
      </c>
      <c r="KL27" s="31" t="str">
        <f t="shared" si="116"/>
        <v/>
      </c>
      <c r="KM27" s="31" t="str">
        <f t="shared" si="117"/>
        <v/>
      </c>
      <c r="KN27" s="31" t="str">
        <f t="shared" si="118"/>
        <v/>
      </c>
      <c r="KO27" s="31" t="str">
        <f t="shared" si="119"/>
        <v/>
      </c>
      <c r="KP27" s="31">
        <f t="shared" si="120"/>
        <v>1722840.5722811818</v>
      </c>
      <c r="KQ27" s="31" t="str">
        <f t="shared" si="121"/>
        <v/>
      </c>
      <c r="KR27" s="31" t="str">
        <f t="shared" si="122"/>
        <v/>
      </c>
      <c r="KS27" s="31" t="str">
        <f t="shared" si="123"/>
        <v/>
      </c>
      <c r="KT27" s="31" t="str">
        <f t="shared" si="124"/>
        <v/>
      </c>
      <c r="KU27" s="31" t="str">
        <f t="shared" si="125"/>
        <v/>
      </c>
      <c r="KV27" s="31" t="str">
        <f t="shared" si="126"/>
        <v/>
      </c>
      <c r="KW27" s="31" t="str">
        <f t="shared" si="127"/>
        <v/>
      </c>
      <c r="KX27" s="31" t="str">
        <f t="shared" si="128"/>
        <v/>
      </c>
      <c r="KY27" s="31" t="str">
        <f t="shared" si="129"/>
        <v/>
      </c>
      <c r="KZ27" s="31" t="str">
        <f t="shared" si="130"/>
        <v/>
      </c>
      <c r="LA27" s="54">
        <v>19</v>
      </c>
      <c r="LB27" s="32" t="str">
        <f t="shared" si="131"/>
        <v/>
      </c>
      <c r="LC27" s="32" t="str">
        <f t="shared" si="132"/>
        <v/>
      </c>
      <c r="LD27" s="32" t="str">
        <f t="shared" si="133"/>
        <v/>
      </c>
      <c r="LE27" s="32" t="str">
        <f t="shared" si="134"/>
        <v/>
      </c>
      <c r="LF27" s="32" t="str">
        <f t="shared" si="135"/>
        <v/>
      </c>
      <c r="LG27" s="32" t="str">
        <f t="shared" si="136"/>
        <v/>
      </c>
      <c r="LH27" s="32" t="str">
        <f t="shared" si="137"/>
        <v/>
      </c>
      <c r="LI27" s="32" t="str">
        <f t="shared" si="138"/>
        <v/>
      </c>
      <c r="LJ27" s="32" t="str">
        <f t="shared" si="139"/>
        <v/>
      </c>
      <c r="LK27" s="32" t="str">
        <f t="shared" si="140"/>
        <v/>
      </c>
      <c r="LL27" s="32" t="str">
        <f t="shared" si="141"/>
        <v/>
      </c>
      <c r="LM27" s="32" t="str">
        <f t="shared" si="142"/>
        <v/>
      </c>
      <c r="LN27" s="32" t="str">
        <f t="shared" si="143"/>
        <v/>
      </c>
      <c r="LO27" s="32" t="str">
        <f t="shared" si="144"/>
        <v/>
      </c>
      <c r="LP27" s="32" t="str">
        <f t="shared" si="145"/>
        <v/>
      </c>
      <c r="LQ27" s="32">
        <f t="shared" si="146"/>
        <v>616.4589710742672</v>
      </c>
      <c r="LR27" s="32" t="str">
        <f t="shared" si="147"/>
        <v/>
      </c>
      <c r="LS27" s="32" t="str">
        <f t="shared" si="148"/>
        <v/>
      </c>
      <c r="LT27" s="32" t="str">
        <f t="shared" si="149"/>
        <v/>
      </c>
      <c r="LU27" s="32" t="str">
        <f t="shared" si="150"/>
        <v/>
      </c>
      <c r="LV27" s="32" t="str">
        <f t="shared" si="151"/>
        <v/>
      </c>
      <c r="LW27" s="32" t="str">
        <f t="shared" si="152"/>
        <v/>
      </c>
      <c r="LX27" s="32" t="str">
        <f t="shared" si="153"/>
        <v/>
      </c>
      <c r="LY27" s="32" t="str">
        <f t="shared" si="154"/>
        <v/>
      </c>
      <c r="LZ27" s="32" t="str">
        <f t="shared" si="155"/>
        <v/>
      </c>
      <c r="MA27" s="32" t="str">
        <f t="shared" si="156"/>
        <v/>
      </c>
      <c r="MB27" s="50">
        <f t="shared" si="157"/>
        <v>616.4589710742672</v>
      </c>
      <c r="MC27" s="54">
        <v>19</v>
      </c>
      <c r="MD27" s="140" t="str">
        <f t="shared" si="158"/>
        <v/>
      </c>
      <c r="ME27" s="140" t="str">
        <f t="shared" si="159"/>
        <v/>
      </c>
      <c r="MF27" s="140" t="str">
        <f t="shared" si="160"/>
        <v/>
      </c>
      <c r="MG27" s="140" t="str">
        <f t="shared" si="161"/>
        <v/>
      </c>
      <c r="MH27" s="140" t="str">
        <f t="shared" si="162"/>
        <v/>
      </c>
      <c r="MI27" s="140" t="str">
        <f t="shared" si="163"/>
        <v/>
      </c>
      <c r="MJ27" s="140" t="str">
        <f t="shared" si="164"/>
        <v/>
      </c>
      <c r="MK27" s="140" t="str">
        <f t="shared" si="165"/>
        <v/>
      </c>
      <c r="ML27" s="140" t="str">
        <f t="shared" si="166"/>
        <v/>
      </c>
      <c r="MM27" s="140" t="str">
        <f t="shared" si="167"/>
        <v/>
      </c>
      <c r="MN27" s="140" t="str">
        <f t="shared" si="168"/>
        <v/>
      </c>
      <c r="MO27" s="140" t="str">
        <f t="shared" si="169"/>
        <v/>
      </c>
      <c r="MP27" s="140" t="str">
        <f t="shared" si="170"/>
        <v/>
      </c>
      <c r="MQ27" s="140" t="str">
        <f t="shared" si="171"/>
        <v/>
      </c>
      <c r="MR27" s="140" t="str">
        <f t="shared" si="172"/>
        <v/>
      </c>
      <c r="MS27" s="140">
        <f t="shared" si="173"/>
        <v>39.075311543388601</v>
      </c>
      <c r="MT27" s="140" t="str">
        <f t="shared" si="174"/>
        <v/>
      </c>
      <c r="MU27" s="140" t="str">
        <f t="shared" si="175"/>
        <v/>
      </c>
      <c r="MV27" s="140" t="str">
        <f t="shared" si="176"/>
        <v/>
      </c>
      <c r="MW27" s="140" t="str">
        <f t="shared" si="177"/>
        <v/>
      </c>
      <c r="MX27" s="140" t="str">
        <f t="shared" si="178"/>
        <v/>
      </c>
      <c r="MY27" s="140" t="str">
        <f t="shared" si="179"/>
        <v/>
      </c>
      <c r="MZ27" s="140" t="str">
        <f t="shared" si="180"/>
        <v/>
      </c>
      <c r="NA27" s="140" t="str">
        <f t="shared" si="181"/>
        <v/>
      </c>
      <c r="NB27" s="140" t="str">
        <f t="shared" si="182"/>
        <v/>
      </c>
      <c r="NC27" s="140" t="str">
        <f t="shared" si="183"/>
        <v/>
      </c>
      <c r="ND27" s="54">
        <v>19</v>
      </c>
      <c r="NE27" s="33" t="str">
        <f t="shared" si="184"/>
        <v/>
      </c>
      <c r="NF27" s="33" t="str">
        <f t="shared" si="233"/>
        <v/>
      </c>
      <c r="NG27" s="33" t="str">
        <f t="shared" si="209"/>
        <v/>
      </c>
      <c r="NH27" s="33" t="str">
        <f t="shared" si="210"/>
        <v/>
      </c>
      <c r="NI27" s="33" t="str">
        <f t="shared" si="211"/>
        <v/>
      </c>
      <c r="NJ27" s="33" t="str">
        <f t="shared" si="212"/>
        <v/>
      </c>
      <c r="NK27" s="33" t="str">
        <f t="shared" si="213"/>
        <v/>
      </c>
      <c r="NL27" s="33" t="str">
        <f t="shared" si="214"/>
        <v/>
      </c>
      <c r="NM27" s="33" t="str">
        <f t="shared" si="215"/>
        <v/>
      </c>
      <c r="NN27" s="33" t="str">
        <f t="shared" si="216"/>
        <v/>
      </c>
      <c r="NO27" s="33" t="str">
        <f t="shared" si="217"/>
        <v/>
      </c>
      <c r="NP27" s="33" t="str">
        <f t="shared" si="218"/>
        <v/>
      </c>
      <c r="NQ27" s="33" t="str">
        <f t="shared" si="219"/>
        <v/>
      </c>
      <c r="NR27" s="33" t="str">
        <f t="shared" si="220"/>
        <v/>
      </c>
      <c r="NS27" s="33" t="str">
        <f t="shared" si="221"/>
        <v/>
      </c>
      <c r="NT27" s="33">
        <f t="shared" si="222"/>
        <v>40</v>
      </c>
      <c r="NU27" s="33" t="str">
        <f t="shared" si="223"/>
        <v/>
      </c>
      <c r="NV27" s="33" t="str">
        <f t="shared" si="224"/>
        <v/>
      </c>
      <c r="NW27" s="33" t="str">
        <f t="shared" si="225"/>
        <v/>
      </c>
      <c r="NX27" s="33" t="str">
        <f t="shared" si="226"/>
        <v/>
      </c>
      <c r="NY27" s="33" t="str">
        <f t="shared" si="227"/>
        <v/>
      </c>
      <c r="NZ27" s="33" t="str">
        <f t="shared" si="228"/>
        <v/>
      </c>
      <c r="OA27" s="33" t="str">
        <f t="shared" si="229"/>
        <v/>
      </c>
      <c r="OB27" s="33" t="str">
        <f t="shared" si="230"/>
        <v/>
      </c>
      <c r="OC27" s="33" t="str">
        <f t="shared" si="231"/>
        <v/>
      </c>
      <c r="OD27" s="33" t="str">
        <f t="shared" si="232"/>
        <v/>
      </c>
      <c r="OE27" s="33" t="e">
        <f>IF(#REF!="","",IF(#REF!=$MB27,40,(($MB27/#REF!)*40)))</f>
        <v>#REF!</v>
      </c>
      <c r="OF27" s="33" t="e">
        <f>IF(#REF!="","",IF(#REF!=$MB27,40,(($MB27/#REF!)*40)))</f>
        <v>#REF!</v>
      </c>
      <c r="OG27" s="54">
        <v>19</v>
      </c>
      <c r="OH27" s="116"/>
      <c r="OI27" s="116"/>
      <c r="OJ27" s="116"/>
      <c r="OK27" s="116"/>
      <c r="OL27" s="116"/>
      <c r="OM27" s="116"/>
      <c r="ON27" s="116"/>
      <c r="OO27" s="116"/>
      <c r="OP27" s="116"/>
      <c r="OQ27" s="116"/>
      <c r="OR27" s="116"/>
      <c r="OS27" s="116"/>
      <c r="OT27" s="116"/>
      <c r="OU27" s="116"/>
      <c r="OV27" s="116"/>
      <c r="OW27" s="128">
        <v>48</v>
      </c>
      <c r="OX27" s="116"/>
      <c r="OY27" s="116"/>
      <c r="OZ27" s="116"/>
      <c r="PA27" s="116"/>
      <c r="PB27" s="116"/>
      <c r="PC27" s="116"/>
      <c r="PD27" s="116"/>
      <c r="PE27" s="116"/>
      <c r="PF27" s="116"/>
      <c r="PG27" s="116"/>
      <c r="PH27" s="54">
        <v>19</v>
      </c>
      <c r="PI27" s="126">
        <f t="shared" si="203"/>
        <v>0</v>
      </c>
      <c r="PJ27" s="126">
        <f t="shared" si="275"/>
        <v>0</v>
      </c>
      <c r="PK27" s="126">
        <f t="shared" si="276"/>
        <v>0</v>
      </c>
      <c r="PL27" s="126">
        <f t="shared" si="277"/>
        <v>0</v>
      </c>
      <c r="PM27" s="126">
        <f t="shared" si="278"/>
        <v>0</v>
      </c>
      <c r="PN27" s="126">
        <f t="shared" si="279"/>
        <v>0</v>
      </c>
      <c r="PO27" s="126">
        <f t="shared" si="235"/>
        <v>0</v>
      </c>
      <c r="PP27" s="126">
        <f t="shared" si="236"/>
        <v>0</v>
      </c>
      <c r="PQ27" s="126">
        <f t="shared" si="237"/>
        <v>0</v>
      </c>
      <c r="PR27" s="126">
        <f t="shared" si="238"/>
        <v>0</v>
      </c>
      <c r="PS27" s="126">
        <f t="shared" si="239"/>
        <v>0</v>
      </c>
      <c r="PT27" s="126">
        <f t="shared" si="240"/>
        <v>0</v>
      </c>
      <c r="PU27" s="126">
        <f t="shared" si="241"/>
        <v>0</v>
      </c>
      <c r="PV27" s="126">
        <f t="shared" si="242"/>
        <v>0</v>
      </c>
      <c r="PW27" s="126">
        <f t="shared" si="243"/>
        <v>0</v>
      </c>
      <c r="PX27" s="126">
        <f t="shared" si="244"/>
        <v>20</v>
      </c>
      <c r="PY27" s="126">
        <f t="shared" si="245"/>
        <v>0</v>
      </c>
      <c r="PZ27" s="126">
        <f t="shared" si="246"/>
        <v>0</v>
      </c>
      <c r="QA27" s="126">
        <f t="shared" si="247"/>
        <v>0</v>
      </c>
      <c r="QB27" s="126">
        <f t="shared" si="248"/>
        <v>0</v>
      </c>
      <c r="QC27" s="126">
        <f t="shared" si="249"/>
        <v>0</v>
      </c>
      <c r="QD27" s="126">
        <f t="shared" si="250"/>
        <v>0</v>
      </c>
      <c r="QE27" s="126">
        <f t="shared" si="251"/>
        <v>0</v>
      </c>
      <c r="QF27" s="126">
        <f t="shared" si="252"/>
        <v>0</v>
      </c>
      <c r="QG27" s="126">
        <f t="shared" si="253"/>
        <v>0</v>
      </c>
      <c r="QH27" s="126">
        <f t="shared" si="254"/>
        <v>0</v>
      </c>
      <c r="QI27" s="54">
        <v>19</v>
      </c>
      <c r="QJ27" s="34" t="str">
        <f t="shared" si="204"/>
        <v/>
      </c>
      <c r="QK27" s="34" t="str">
        <f t="shared" si="280"/>
        <v/>
      </c>
      <c r="QL27" s="34" t="str">
        <f t="shared" si="281"/>
        <v/>
      </c>
      <c r="QM27" s="34" t="str">
        <f t="shared" si="282"/>
        <v/>
      </c>
      <c r="QN27" s="34" t="str">
        <f t="shared" si="283"/>
        <v/>
      </c>
      <c r="QO27" s="34" t="str">
        <f t="shared" si="284"/>
        <v/>
      </c>
      <c r="QP27" s="34" t="str">
        <f t="shared" si="255"/>
        <v/>
      </c>
      <c r="QQ27" s="34" t="str">
        <f t="shared" si="256"/>
        <v/>
      </c>
      <c r="QR27" s="34" t="str">
        <f t="shared" si="257"/>
        <v/>
      </c>
      <c r="QS27" s="34" t="str">
        <f t="shared" si="258"/>
        <v/>
      </c>
      <c r="QT27" s="34" t="str">
        <f t="shared" si="259"/>
        <v/>
      </c>
      <c r="QU27" s="34" t="str">
        <f t="shared" si="260"/>
        <v/>
      </c>
      <c r="QV27" s="34" t="str">
        <f t="shared" si="261"/>
        <v/>
      </c>
      <c r="QW27" s="34" t="str">
        <f t="shared" si="262"/>
        <v/>
      </c>
      <c r="QX27" s="34" t="str">
        <f t="shared" si="263"/>
        <v/>
      </c>
      <c r="QY27" s="34">
        <f t="shared" si="264"/>
        <v>59.075311543388601</v>
      </c>
      <c r="QZ27" s="34" t="str">
        <f t="shared" si="265"/>
        <v/>
      </c>
      <c r="RA27" s="34" t="str">
        <f t="shared" si="266"/>
        <v/>
      </c>
      <c r="RB27" s="34" t="str">
        <f t="shared" si="267"/>
        <v/>
      </c>
      <c r="RC27" s="34" t="str">
        <f t="shared" si="268"/>
        <v/>
      </c>
      <c r="RD27" s="34" t="str">
        <f t="shared" si="269"/>
        <v/>
      </c>
      <c r="RE27" s="34" t="str">
        <f t="shared" si="270"/>
        <v/>
      </c>
      <c r="RF27" s="34" t="str">
        <f t="shared" si="271"/>
        <v/>
      </c>
      <c r="RG27" s="34" t="str">
        <f t="shared" si="272"/>
        <v/>
      </c>
      <c r="RH27" s="34" t="str">
        <f t="shared" si="273"/>
        <v/>
      </c>
      <c r="RI27" s="34" t="str">
        <f t="shared" si="274"/>
        <v/>
      </c>
      <c r="RJ27" s="132">
        <f t="shared" si="205"/>
        <v>59.075311543388601</v>
      </c>
      <c r="RK27" s="35" t="str">
        <f t="shared" si="190"/>
        <v/>
      </c>
      <c r="RL27" s="35" t="str">
        <f t="shared" si="191"/>
        <v/>
      </c>
      <c r="RM27" s="35" t="str">
        <f t="shared" si="192"/>
        <v>16. INSTRUMENTACION Y SERVICIOS SAS NIT 830505910-7</v>
      </c>
      <c r="RN27" s="35" t="str">
        <f t="shared" si="234"/>
        <v/>
      </c>
      <c r="RO27" s="133" t="str">
        <f t="shared" si="207"/>
        <v>16. INSTRUMENTACION Y SERVICIOS SAS NIT 830505910-7</v>
      </c>
      <c r="RP27" s="133" t="str">
        <f>IF($RJ27=QJ27,QJ$8,IF($RJ27=QK27,QK$8,IF($RJ27=QL27,QL$8,IF($RJ27=QM27,QM$8,IF($RJ27=QN27,QN$8,IF($RJ27=QO27,QO$8,IF($RJ27=QP27,QP$8,IF($RJ27=QQ27,QQ$8,IF($RJ27=QR27,QR$8,IF($RJ27=QS27,QS$8,IF($RJ27=QT27,QT$8,IF($RJ27=QU27,QU$8,IF($RJ27=QV27,QV$8,IF($RJ27=QW27,QW$8,IF($RJ27=QX27,QX$8,IF($RJ27=QY27,QY$8,IF($RJ27=QZ27,QZ$8,IF($RJ27=RA27,RA$8,IF($RJ27=RB27,RB$8,IF($RJ27=RC27,RC$8,IF($RJ27=RD27,RD$8,IF($RJ27=RE27,RE$8,IF($RJ27=RF27,RF$8,IF($RJ27=RG27,RG$8,IF($RJ27=RH27,RH$8,IF($RJ27=RI27,RI$8,IF($RJ27=#REF!,#REF!,IF($RJ27=#REF!,#REF!,""))))))))))))))))))))))))))))</f>
        <v>16. INSTRUMENTACION Y SERVICIOS SAS NIT 830505910-7</v>
      </c>
      <c r="RQ27" s="36" t="str">
        <f t="shared" si="194"/>
        <v/>
      </c>
      <c r="RR27" s="36" t="str">
        <f t="shared" si="195"/>
        <v/>
      </c>
      <c r="RS27" s="36">
        <f t="shared" si="196"/>
        <v>72803474.099999994</v>
      </c>
      <c r="RT27" s="36" t="e">
        <f>IF($RP27=$AD$8,$AD27,IF($RP27=$AE$8,$AE27,IF($RP27=$AF$8,$AF27,IF($RP27=$AG$8,$AG27,IF($RP27=$AH$8,$AH27,IF($RP27=#REF!,#REF!,IF($RP27=#REF!,#REF!,"")))))))</f>
        <v>#REF!</v>
      </c>
      <c r="RU27" s="129">
        <f t="shared" si="197"/>
        <v>72803474.099999994</v>
      </c>
      <c r="RV27" s="36" t="e">
        <f t="shared" si="206"/>
        <v>#REF!</v>
      </c>
      <c r="RW27" s="54">
        <v>19</v>
      </c>
      <c r="RX27" s="129">
        <f t="shared" si="198"/>
        <v>3486450.897300005</v>
      </c>
      <c r="RY27" s="129" t="str">
        <f t="shared" si="199"/>
        <v>ADJUDICADO</v>
      </c>
    </row>
    <row r="28" spans="1:493" ht="24">
      <c r="A28" s="49"/>
      <c r="B28" s="83" t="s">
        <v>106</v>
      </c>
      <c r="C28" s="83" t="s">
        <v>117</v>
      </c>
      <c r="D28" s="83" t="s">
        <v>115</v>
      </c>
      <c r="E28" s="84" t="s">
        <v>118</v>
      </c>
      <c r="F28" s="71">
        <v>1</v>
      </c>
      <c r="G28" s="24">
        <v>5275416.5841999995</v>
      </c>
      <c r="H28" s="54">
        <v>20</v>
      </c>
      <c r="I28" s="104" t="s">
        <v>37</v>
      </c>
      <c r="J28" s="104" t="s">
        <v>37</v>
      </c>
      <c r="K28" s="104" t="s">
        <v>37</v>
      </c>
      <c r="L28" s="104" t="s">
        <v>37</v>
      </c>
      <c r="M28" s="104" t="s">
        <v>37</v>
      </c>
      <c r="N28" s="104" t="s">
        <v>37</v>
      </c>
      <c r="O28" s="104" t="s">
        <v>37</v>
      </c>
      <c r="P28" s="104" t="s">
        <v>37</v>
      </c>
      <c r="Q28" s="104" t="s">
        <v>37</v>
      </c>
      <c r="R28" s="104" t="s">
        <v>37</v>
      </c>
      <c r="S28" s="104" t="s">
        <v>37</v>
      </c>
      <c r="T28" s="104" t="s">
        <v>37</v>
      </c>
      <c r="U28" s="104" t="s">
        <v>37</v>
      </c>
      <c r="V28" s="104" t="s">
        <v>37</v>
      </c>
      <c r="W28" s="104" t="s">
        <v>37</v>
      </c>
      <c r="X28" s="104" t="s">
        <v>37</v>
      </c>
      <c r="Y28" s="104" t="s">
        <v>37</v>
      </c>
      <c r="Z28" s="104" t="s">
        <v>37</v>
      </c>
      <c r="AA28" s="104" t="s">
        <v>37</v>
      </c>
      <c r="AB28" s="104" t="s">
        <v>37</v>
      </c>
      <c r="AC28" s="104" t="s">
        <v>37</v>
      </c>
      <c r="AD28" s="104" t="s">
        <v>37</v>
      </c>
      <c r="AE28" s="104" t="s">
        <v>37</v>
      </c>
      <c r="AF28" s="104" t="s">
        <v>37</v>
      </c>
      <c r="AG28" s="104" t="s">
        <v>37</v>
      </c>
      <c r="AH28" s="104" t="s">
        <v>37</v>
      </c>
      <c r="AI28" s="57">
        <v>20</v>
      </c>
      <c r="AJ28" s="25" t="str">
        <f t="shared" si="0"/>
        <v>NC</v>
      </c>
      <c r="AK28" s="25" t="str">
        <f t="shared" si="1"/>
        <v>NC</v>
      </c>
      <c r="AL28" s="25" t="str">
        <f t="shared" si="2"/>
        <v>NC</v>
      </c>
      <c r="AM28" s="25" t="str">
        <f t="shared" si="3"/>
        <v>NC</v>
      </c>
      <c r="AN28" s="25" t="str">
        <f t="shared" si="4"/>
        <v>NC</v>
      </c>
      <c r="AO28" s="25" t="str">
        <f t="shared" si="5"/>
        <v>NC</v>
      </c>
      <c r="AP28" s="25" t="str">
        <f t="shared" si="6"/>
        <v>NC</v>
      </c>
      <c r="AQ28" s="25" t="str">
        <f t="shared" si="7"/>
        <v>NC</v>
      </c>
      <c r="AR28" s="25" t="str">
        <f t="shared" si="8"/>
        <v>NC</v>
      </c>
      <c r="AS28" s="25" t="str">
        <f t="shared" si="9"/>
        <v>NC</v>
      </c>
      <c r="AT28" s="25" t="str">
        <f t="shared" si="10"/>
        <v>NC</v>
      </c>
      <c r="AU28" s="25" t="str">
        <f t="shared" si="11"/>
        <v>NC</v>
      </c>
      <c r="AV28" s="25" t="str">
        <f t="shared" si="12"/>
        <v>NC</v>
      </c>
      <c r="AW28" s="25" t="str">
        <f t="shared" si="13"/>
        <v>NC</v>
      </c>
      <c r="AX28" s="25" t="str">
        <f t="shared" si="14"/>
        <v>NC</v>
      </c>
      <c r="AY28" s="25" t="str">
        <f t="shared" si="15"/>
        <v>NC</v>
      </c>
      <c r="AZ28" s="25" t="str">
        <f t="shared" si="16"/>
        <v>NC</v>
      </c>
      <c r="BA28" s="25" t="str">
        <f t="shared" si="17"/>
        <v>NC</v>
      </c>
      <c r="BB28" s="25" t="str">
        <f t="shared" si="18"/>
        <v>NC</v>
      </c>
      <c r="BC28" s="25" t="str">
        <f t="shared" si="19"/>
        <v>NC</v>
      </c>
      <c r="BD28" s="25" t="str">
        <f t="shared" si="20"/>
        <v>NC</v>
      </c>
      <c r="BE28" s="25" t="str">
        <f t="shared" si="21"/>
        <v>NC</v>
      </c>
      <c r="BF28" s="25" t="str">
        <f t="shared" si="22"/>
        <v>NC</v>
      </c>
      <c r="BG28" s="25" t="str">
        <f t="shared" si="23"/>
        <v>NC</v>
      </c>
      <c r="BH28" s="25" t="str">
        <f t="shared" si="24"/>
        <v>NC</v>
      </c>
      <c r="BI28" s="25" t="str">
        <f t="shared" si="25"/>
        <v>NC</v>
      </c>
      <c r="BJ28" s="54">
        <v>20</v>
      </c>
      <c r="BK28" s="122" t="s">
        <v>38</v>
      </c>
      <c r="BL28" s="122" t="s">
        <v>38</v>
      </c>
      <c r="BM28" s="122" t="s">
        <v>38</v>
      </c>
      <c r="BN28" s="122" t="s">
        <v>38</v>
      </c>
      <c r="BO28" s="122" t="s">
        <v>38</v>
      </c>
      <c r="BP28" s="122" t="s">
        <v>38</v>
      </c>
      <c r="BQ28" s="122" t="s">
        <v>38</v>
      </c>
      <c r="BR28" s="122" t="s">
        <v>38</v>
      </c>
      <c r="BS28" s="122" t="s">
        <v>38</v>
      </c>
      <c r="BT28" s="122" t="s">
        <v>38</v>
      </c>
      <c r="BU28" s="122" t="s">
        <v>38</v>
      </c>
      <c r="BV28" s="122" t="s">
        <v>38</v>
      </c>
      <c r="BW28" s="122" t="s">
        <v>38</v>
      </c>
      <c r="BX28" s="122" t="s">
        <v>38</v>
      </c>
      <c r="BY28" s="122" t="s">
        <v>38</v>
      </c>
      <c r="BZ28" s="122" t="s">
        <v>38</v>
      </c>
      <c r="CA28" s="122" t="s">
        <v>38</v>
      </c>
      <c r="CB28" s="122" t="s">
        <v>38</v>
      </c>
      <c r="CC28" s="122" t="s">
        <v>38</v>
      </c>
      <c r="CD28" s="122" t="s">
        <v>38</v>
      </c>
      <c r="CE28" s="122" t="s">
        <v>38</v>
      </c>
      <c r="CF28" s="122" t="s">
        <v>38</v>
      </c>
      <c r="CG28" s="122" t="s">
        <v>38</v>
      </c>
      <c r="CH28" s="122" t="s">
        <v>38</v>
      </c>
      <c r="CI28" s="122" t="s">
        <v>38</v>
      </c>
      <c r="CJ28" s="122" t="s">
        <v>38</v>
      </c>
      <c r="CK28" s="54">
        <v>20</v>
      </c>
      <c r="CL28" s="122" t="s">
        <v>39</v>
      </c>
      <c r="CM28" s="122" t="s">
        <v>38</v>
      </c>
      <c r="CN28" s="122" t="s">
        <v>39</v>
      </c>
      <c r="CO28" s="122" t="s">
        <v>39</v>
      </c>
      <c r="CP28" s="122" t="s">
        <v>39</v>
      </c>
      <c r="CQ28" s="122" t="s">
        <v>39</v>
      </c>
      <c r="CR28" s="122" t="s">
        <v>39</v>
      </c>
      <c r="CS28" s="122" t="s">
        <v>39</v>
      </c>
      <c r="CT28" s="122" t="s">
        <v>39</v>
      </c>
      <c r="CU28" s="122" t="s">
        <v>39</v>
      </c>
      <c r="CV28" s="122" t="s">
        <v>39</v>
      </c>
      <c r="CW28" s="122" t="s">
        <v>39</v>
      </c>
      <c r="CX28" s="122" t="s">
        <v>39</v>
      </c>
      <c r="CY28" s="122" t="s">
        <v>39</v>
      </c>
      <c r="CZ28" s="122" t="s">
        <v>39</v>
      </c>
      <c r="DA28" s="122" t="s">
        <v>39</v>
      </c>
      <c r="DB28" s="122" t="s">
        <v>39</v>
      </c>
      <c r="DC28" s="122" t="s">
        <v>39</v>
      </c>
      <c r="DD28" s="122" t="s">
        <v>39</v>
      </c>
      <c r="DE28" s="122" t="s">
        <v>39</v>
      </c>
      <c r="DF28" s="122" t="s">
        <v>39</v>
      </c>
      <c r="DG28" s="122" t="s">
        <v>39</v>
      </c>
      <c r="DH28" s="122" t="s">
        <v>38</v>
      </c>
      <c r="DI28" s="122" t="s">
        <v>38</v>
      </c>
      <c r="DJ28" s="122" t="s">
        <v>38</v>
      </c>
      <c r="DK28" s="122" t="s">
        <v>39</v>
      </c>
      <c r="DL28" s="54">
        <v>20</v>
      </c>
      <c r="DM28" s="122" t="s">
        <v>39</v>
      </c>
      <c r="DN28" s="122" t="s">
        <v>38</v>
      </c>
      <c r="DO28" s="122" t="s">
        <v>39</v>
      </c>
      <c r="DP28" s="122" t="s">
        <v>39</v>
      </c>
      <c r="DQ28" s="122" t="s">
        <v>39</v>
      </c>
      <c r="DR28" s="122" t="s">
        <v>39</v>
      </c>
      <c r="DS28" s="122" t="s">
        <v>39</v>
      </c>
      <c r="DT28" s="122" t="s">
        <v>39</v>
      </c>
      <c r="DU28" s="122" t="s">
        <v>39</v>
      </c>
      <c r="DV28" s="122" t="s">
        <v>39</v>
      </c>
      <c r="DW28" s="122" t="s">
        <v>39</v>
      </c>
      <c r="DX28" s="122" t="s">
        <v>39</v>
      </c>
      <c r="DY28" s="122" t="s">
        <v>39</v>
      </c>
      <c r="DZ28" s="122" t="s">
        <v>39</v>
      </c>
      <c r="EA28" s="122" t="s">
        <v>39</v>
      </c>
      <c r="EB28" s="122" t="s">
        <v>39</v>
      </c>
      <c r="EC28" s="122" t="s">
        <v>39</v>
      </c>
      <c r="ED28" s="122" t="s">
        <v>39</v>
      </c>
      <c r="EE28" s="122" t="s">
        <v>39</v>
      </c>
      <c r="EF28" s="122" t="s">
        <v>39</v>
      </c>
      <c r="EG28" s="122" t="s">
        <v>39</v>
      </c>
      <c r="EH28" s="122" t="s">
        <v>39</v>
      </c>
      <c r="EI28" s="122" t="s">
        <v>38</v>
      </c>
      <c r="EJ28" s="122" t="s">
        <v>38</v>
      </c>
      <c r="EK28" s="122" t="s">
        <v>39</v>
      </c>
      <c r="EL28" s="122" t="s">
        <v>39</v>
      </c>
      <c r="EM28" s="54">
        <v>20</v>
      </c>
      <c r="EN28" s="26" t="str">
        <f t="shared" si="26"/>
        <v>NO CUMPLE</v>
      </c>
      <c r="EO28" s="26" t="str">
        <f t="shared" si="27"/>
        <v>NO CUMPLE</v>
      </c>
      <c r="EP28" s="26" t="str">
        <f t="shared" si="28"/>
        <v>NO CUMPLE</v>
      </c>
      <c r="EQ28" s="26" t="str">
        <f t="shared" si="29"/>
        <v>NO CUMPLE</v>
      </c>
      <c r="ER28" s="26" t="str">
        <f t="shared" si="30"/>
        <v>NO CUMPLE</v>
      </c>
      <c r="ES28" s="26" t="str">
        <f t="shared" si="31"/>
        <v>NO CUMPLE</v>
      </c>
      <c r="ET28" s="26" t="str">
        <f t="shared" si="32"/>
        <v>NO CUMPLE</v>
      </c>
      <c r="EU28" s="26" t="str">
        <f t="shared" si="33"/>
        <v>NO CUMPLE</v>
      </c>
      <c r="EV28" s="26" t="str">
        <f t="shared" si="34"/>
        <v>NO CUMPLE</v>
      </c>
      <c r="EW28" s="26" t="str">
        <f t="shared" si="35"/>
        <v>NO CUMPLE</v>
      </c>
      <c r="EX28" s="26" t="str">
        <f t="shared" si="36"/>
        <v>NO CUMPLE</v>
      </c>
      <c r="EY28" s="26" t="str">
        <f t="shared" si="37"/>
        <v>NO CUMPLE</v>
      </c>
      <c r="EZ28" s="26" t="str">
        <f t="shared" si="38"/>
        <v>NO CUMPLE</v>
      </c>
      <c r="FA28" s="26" t="str">
        <f t="shared" si="39"/>
        <v>NO CUMPLE</v>
      </c>
      <c r="FB28" s="26" t="str">
        <f t="shared" si="40"/>
        <v>NO CUMPLE</v>
      </c>
      <c r="FC28" s="26" t="str">
        <f t="shared" si="41"/>
        <v>NO CUMPLE</v>
      </c>
      <c r="FD28" s="26" t="str">
        <f t="shared" si="42"/>
        <v>NO CUMPLE</v>
      </c>
      <c r="FE28" s="26" t="str">
        <f t="shared" si="43"/>
        <v>NO CUMPLE</v>
      </c>
      <c r="FF28" s="26" t="str">
        <f t="shared" si="44"/>
        <v>NO CUMPLE</v>
      </c>
      <c r="FG28" s="26" t="str">
        <f t="shared" si="45"/>
        <v>NO CUMPLE</v>
      </c>
      <c r="FH28" s="26" t="str">
        <f t="shared" si="46"/>
        <v>NO CUMPLE</v>
      </c>
      <c r="FI28" s="26" t="str">
        <f t="shared" si="47"/>
        <v>NO CUMPLE</v>
      </c>
      <c r="FJ28" s="26" t="str">
        <f t="shared" si="48"/>
        <v>NO CUMPLE</v>
      </c>
      <c r="FK28" s="26" t="str">
        <f t="shared" si="49"/>
        <v>NO CUMPLE</v>
      </c>
      <c r="FL28" s="26" t="str">
        <f t="shared" si="50"/>
        <v>NO CUMPLE</v>
      </c>
      <c r="FM28" s="26" t="str">
        <f t="shared" si="51"/>
        <v>NO CUMPLE</v>
      </c>
      <c r="FN28" s="54">
        <v>20</v>
      </c>
      <c r="FO28" s="116" t="s">
        <v>37</v>
      </c>
      <c r="FP28" s="116" t="s">
        <v>37</v>
      </c>
      <c r="FQ28" s="116" t="s">
        <v>37</v>
      </c>
      <c r="FR28" s="116" t="s">
        <v>37</v>
      </c>
      <c r="FS28" s="116" t="s">
        <v>37</v>
      </c>
      <c r="FT28" s="116" t="s">
        <v>37</v>
      </c>
      <c r="FU28" s="116" t="s">
        <v>37</v>
      </c>
      <c r="FV28" s="116" t="s">
        <v>37</v>
      </c>
      <c r="FW28" s="116" t="s">
        <v>37</v>
      </c>
      <c r="FX28" s="116" t="s">
        <v>37</v>
      </c>
      <c r="FY28" s="116" t="s">
        <v>37</v>
      </c>
      <c r="FZ28" s="116" t="s">
        <v>37</v>
      </c>
      <c r="GA28" s="116" t="s">
        <v>37</v>
      </c>
      <c r="GB28" s="116" t="s">
        <v>37</v>
      </c>
      <c r="GC28" s="116" t="s">
        <v>37</v>
      </c>
      <c r="GD28" s="116" t="s">
        <v>37</v>
      </c>
      <c r="GE28" s="116" t="s">
        <v>37</v>
      </c>
      <c r="GF28" s="116" t="s">
        <v>37</v>
      </c>
      <c r="GG28" s="116" t="s">
        <v>37</v>
      </c>
      <c r="GH28" s="116" t="s">
        <v>37</v>
      </c>
      <c r="GI28" s="116" t="s">
        <v>37</v>
      </c>
      <c r="GJ28" s="116" t="s">
        <v>37</v>
      </c>
      <c r="GK28" s="116" t="s">
        <v>37</v>
      </c>
      <c r="GL28" s="116" t="s">
        <v>37</v>
      </c>
      <c r="GM28" s="116" t="s">
        <v>37</v>
      </c>
      <c r="GN28" s="116" t="s">
        <v>37</v>
      </c>
      <c r="GO28" s="54">
        <v>20</v>
      </c>
      <c r="GP28" s="116" t="s">
        <v>37</v>
      </c>
      <c r="GQ28" s="116" t="s">
        <v>37</v>
      </c>
      <c r="GR28" s="116" t="s">
        <v>37</v>
      </c>
      <c r="GS28" s="116" t="s">
        <v>37</v>
      </c>
      <c r="GT28" s="116" t="s">
        <v>37</v>
      </c>
      <c r="GU28" s="116" t="s">
        <v>37</v>
      </c>
      <c r="GV28" s="116" t="s">
        <v>37</v>
      </c>
      <c r="GW28" s="116" t="s">
        <v>37</v>
      </c>
      <c r="GX28" s="116" t="s">
        <v>37</v>
      </c>
      <c r="GY28" s="116" t="s">
        <v>37</v>
      </c>
      <c r="GZ28" s="116" t="s">
        <v>37</v>
      </c>
      <c r="HA28" s="116" t="s">
        <v>37</v>
      </c>
      <c r="HB28" s="116" t="s">
        <v>37</v>
      </c>
      <c r="HC28" s="116" t="s">
        <v>37</v>
      </c>
      <c r="HD28" s="116" t="s">
        <v>37</v>
      </c>
      <c r="HE28" s="116" t="s">
        <v>37</v>
      </c>
      <c r="HF28" s="116" t="s">
        <v>37</v>
      </c>
      <c r="HG28" s="116" t="s">
        <v>37</v>
      </c>
      <c r="HH28" s="116" t="s">
        <v>37</v>
      </c>
      <c r="HI28" s="116" t="s">
        <v>37</v>
      </c>
      <c r="HJ28" s="116" t="s">
        <v>37</v>
      </c>
      <c r="HK28" s="116" t="s">
        <v>37</v>
      </c>
      <c r="HL28" s="116" t="s">
        <v>37</v>
      </c>
      <c r="HM28" s="116" t="s">
        <v>37</v>
      </c>
      <c r="HN28" s="116" t="s">
        <v>37</v>
      </c>
      <c r="HO28" s="116" t="s">
        <v>37</v>
      </c>
      <c r="HP28" s="54">
        <v>20</v>
      </c>
      <c r="HQ28" s="25" t="str">
        <f t="shared" si="52"/>
        <v/>
      </c>
      <c r="HR28" s="25" t="str">
        <f t="shared" si="53"/>
        <v/>
      </c>
      <c r="HS28" s="25" t="str">
        <f t="shared" si="54"/>
        <v/>
      </c>
      <c r="HT28" s="25" t="str">
        <f t="shared" si="55"/>
        <v/>
      </c>
      <c r="HU28" s="25" t="str">
        <f t="shared" si="56"/>
        <v/>
      </c>
      <c r="HV28" s="25" t="str">
        <f t="shared" si="57"/>
        <v/>
      </c>
      <c r="HW28" s="25" t="str">
        <f t="shared" si="58"/>
        <v/>
      </c>
      <c r="HX28" s="25" t="str">
        <f t="shared" si="59"/>
        <v/>
      </c>
      <c r="HY28" s="25" t="str">
        <f t="shared" si="60"/>
        <v/>
      </c>
      <c r="HZ28" s="25" t="str">
        <f t="shared" si="61"/>
        <v/>
      </c>
      <c r="IA28" s="25" t="str">
        <f t="shared" si="62"/>
        <v/>
      </c>
      <c r="IB28" s="25" t="str">
        <f t="shared" si="63"/>
        <v/>
      </c>
      <c r="IC28" s="25" t="str">
        <f t="shared" si="64"/>
        <v/>
      </c>
      <c r="ID28" s="25" t="str">
        <f t="shared" si="65"/>
        <v/>
      </c>
      <c r="IE28" s="25" t="str">
        <f t="shared" si="66"/>
        <v/>
      </c>
      <c r="IF28" s="25" t="str">
        <f t="shared" si="67"/>
        <v/>
      </c>
      <c r="IG28" s="25" t="str">
        <f t="shared" si="68"/>
        <v/>
      </c>
      <c r="IH28" s="25" t="str">
        <f t="shared" si="69"/>
        <v/>
      </c>
      <c r="II28" s="25" t="str">
        <f t="shared" si="70"/>
        <v/>
      </c>
      <c r="IJ28" s="25" t="str">
        <f t="shared" si="71"/>
        <v/>
      </c>
      <c r="IK28" s="25" t="str">
        <f t="shared" si="72"/>
        <v/>
      </c>
      <c r="IL28" s="25" t="str">
        <f t="shared" si="73"/>
        <v/>
      </c>
      <c r="IM28" s="25" t="str">
        <f t="shared" si="74"/>
        <v/>
      </c>
      <c r="IN28" s="25" t="str">
        <f t="shared" si="75"/>
        <v/>
      </c>
      <c r="IO28" s="25" t="str">
        <f t="shared" si="76"/>
        <v/>
      </c>
      <c r="IP28" s="25" t="str">
        <f t="shared" si="77"/>
        <v/>
      </c>
      <c r="IQ28" s="25">
        <v>5275416.5841999995</v>
      </c>
      <c r="IR28" s="25">
        <v>5275416.5841999995</v>
      </c>
      <c r="IS28" s="27">
        <f t="shared" si="78"/>
        <v>0</v>
      </c>
      <c r="IT28" s="27" t="str">
        <f t="shared" si="200"/>
        <v/>
      </c>
      <c r="IU28" s="27">
        <f t="array" ref="IU28">IF(IT28=0,"",PRODUCT(IF(ISNUMBER(HQ28:IP28),HQ28:IP28,1)))</f>
        <v>1</v>
      </c>
      <c r="IV28" s="27" t="str">
        <f t="shared" si="201"/>
        <v/>
      </c>
      <c r="IW28" s="28" t="str">
        <f t="shared" si="208"/>
        <v/>
      </c>
      <c r="IX28" s="29" t="str">
        <f t="shared" si="285"/>
        <v/>
      </c>
      <c r="IY28" s="54">
        <v>20</v>
      </c>
      <c r="IZ28" s="30" t="str">
        <f t="shared" si="79"/>
        <v/>
      </c>
      <c r="JA28" s="30" t="str">
        <f t="shared" si="80"/>
        <v/>
      </c>
      <c r="JB28" s="30" t="str">
        <f t="shared" si="81"/>
        <v/>
      </c>
      <c r="JC28" s="30" t="str">
        <f t="shared" si="82"/>
        <v/>
      </c>
      <c r="JD28" s="30" t="str">
        <f t="shared" si="83"/>
        <v/>
      </c>
      <c r="JE28" s="30" t="str">
        <f t="shared" si="84"/>
        <v/>
      </c>
      <c r="JF28" s="30" t="str">
        <f t="shared" si="85"/>
        <v/>
      </c>
      <c r="JG28" s="30" t="str">
        <f t="shared" si="86"/>
        <v/>
      </c>
      <c r="JH28" s="30" t="str">
        <f t="shared" si="87"/>
        <v/>
      </c>
      <c r="JI28" s="30" t="str">
        <f t="shared" si="88"/>
        <v/>
      </c>
      <c r="JJ28" s="30" t="str">
        <f t="shared" si="89"/>
        <v/>
      </c>
      <c r="JK28" s="30" t="str">
        <f t="shared" si="90"/>
        <v/>
      </c>
      <c r="JL28" s="30" t="str">
        <f t="shared" si="91"/>
        <v/>
      </c>
      <c r="JM28" s="30" t="str">
        <f t="shared" si="92"/>
        <v/>
      </c>
      <c r="JN28" s="30" t="str">
        <f t="shared" si="93"/>
        <v/>
      </c>
      <c r="JO28" s="30" t="str">
        <f t="shared" si="94"/>
        <v/>
      </c>
      <c r="JP28" s="30" t="str">
        <f t="shared" si="95"/>
        <v/>
      </c>
      <c r="JQ28" s="30" t="str">
        <f t="shared" si="96"/>
        <v/>
      </c>
      <c r="JR28" s="30" t="str">
        <f t="shared" si="97"/>
        <v/>
      </c>
      <c r="JS28" s="30" t="str">
        <f t="shared" si="98"/>
        <v/>
      </c>
      <c r="JT28" s="30" t="str">
        <f t="shared" si="99"/>
        <v/>
      </c>
      <c r="JU28" s="30" t="str">
        <f t="shared" si="100"/>
        <v/>
      </c>
      <c r="JV28" s="30" t="str">
        <f t="shared" si="101"/>
        <v/>
      </c>
      <c r="JW28" s="30" t="str">
        <f t="shared" si="102"/>
        <v/>
      </c>
      <c r="JX28" s="30" t="str">
        <f t="shared" si="103"/>
        <v/>
      </c>
      <c r="JY28" s="30" t="str">
        <f t="shared" si="104"/>
        <v/>
      </c>
      <c r="JZ28" s="54">
        <v>20</v>
      </c>
      <c r="KA28" s="31" t="str">
        <f t="shared" si="105"/>
        <v/>
      </c>
      <c r="KB28" s="31" t="str">
        <f t="shared" si="106"/>
        <v/>
      </c>
      <c r="KC28" s="31" t="str">
        <f t="shared" si="107"/>
        <v/>
      </c>
      <c r="KD28" s="31" t="str">
        <f t="shared" si="108"/>
        <v/>
      </c>
      <c r="KE28" s="31" t="str">
        <f t="shared" si="109"/>
        <v/>
      </c>
      <c r="KF28" s="31" t="str">
        <f t="shared" si="110"/>
        <v/>
      </c>
      <c r="KG28" s="31" t="str">
        <f t="shared" si="111"/>
        <v/>
      </c>
      <c r="KH28" s="31" t="str">
        <f t="shared" si="112"/>
        <v/>
      </c>
      <c r="KI28" s="31" t="str">
        <f t="shared" si="113"/>
        <v/>
      </c>
      <c r="KJ28" s="31" t="str">
        <f t="shared" si="114"/>
        <v/>
      </c>
      <c r="KK28" s="31" t="str">
        <f t="shared" si="115"/>
        <v/>
      </c>
      <c r="KL28" s="31" t="str">
        <f t="shared" si="116"/>
        <v/>
      </c>
      <c r="KM28" s="31" t="str">
        <f t="shared" si="117"/>
        <v/>
      </c>
      <c r="KN28" s="31" t="str">
        <f t="shared" si="118"/>
        <v/>
      </c>
      <c r="KO28" s="31" t="str">
        <f t="shared" si="119"/>
        <v/>
      </c>
      <c r="KP28" s="31" t="str">
        <f t="shared" si="120"/>
        <v/>
      </c>
      <c r="KQ28" s="31" t="str">
        <f t="shared" si="121"/>
        <v/>
      </c>
      <c r="KR28" s="31" t="str">
        <f t="shared" si="122"/>
        <v/>
      </c>
      <c r="KS28" s="31" t="str">
        <f t="shared" si="123"/>
        <v/>
      </c>
      <c r="KT28" s="31" t="str">
        <f t="shared" si="124"/>
        <v/>
      </c>
      <c r="KU28" s="31" t="str">
        <f t="shared" si="125"/>
        <v/>
      </c>
      <c r="KV28" s="31" t="str">
        <f t="shared" si="126"/>
        <v/>
      </c>
      <c r="KW28" s="31" t="str">
        <f t="shared" si="127"/>
        <v/>
      </c>
      <c r="KX28" s="31" t="str">
        <f t="shared" si="128"/>
        <v/>
      </c>
      <c r="KY28" s="31" t="str">
        <f t="shared" si="129"/>
        <v/>
      </c>
      <c r="KZ28" s="31" t="str">
        <f t="shared" si="130"/>
        <v/>
      </c>
      <c r="LA28" s="54">
        <v>20</v>
      </c>
      <c r="LB28" s="32" t="str">
        <f t="shared" si="131"/>
        <v/>
      </c>
      <c r="LC28" s="32" t="str">
        <f t="shared" si="132"/>
        <v/>
      </c>
      <c r="LD28" s="32" t="str">
        <f t="shared" si="133"/>
        <v/>
      </c>
      <c r="LE28" s="32" t="str">
        <f t="shared" si="134"/>
        <v/>
      </c>
      <c r="LF28" s="32" t="str">
        <f t="shared" si="135"/>
        <v/>
      </c>
      <c r="LG28" s="32" t="str">
        <f t="shared" si="136"/>
        <v/>
      </c>
      <c r="LH28" s="32" t="str">
        <f t="shared" si="137"/>
        <v/>
      </c>
      <c r="LI28" s="32" t="str">
        <f t="shared" si="138"/>
        <v/>
      </c>
      <c r="LJ28" s="32" t="str">
        <f t="shared" si="139"/>
        <v/>
      </c>
      <c r="LK28" s="32" t="str">
        <f t="shared" si="140"/>
        <v/>
      </c>
      <c r="LL28" s="32" t="str">
        <f t="shared" si="141"/>
        <v/>
      </c>
      <c r="LM28" s="32" t="str">
        <f t="shared" si="142"/>
        <v/>
      </c>
      <c r="LN28" s="32" t="str">
        <f t="shared" si="143"/>
        <v/>
      </c>
      <c r="LO28" s="32" t="str">
        <f t="shared" si="144"/>
        <v/>
      </c>
      <c r="LP28" s="32" t="str">
        <f t="shared" si="145"/>
        <v/>
      </c>
      <c r="LQ28" s="32" t="str">
        <f t="shared" si="146"/>
        <v/>
      </c>
      <c r="LR28" s="32" t="str">
        <f t="shared" si="147"/>
        <v/>
      </c>
      <c r="LS28" s="32" t="str">
        <f t="shared" si="148"/>
        <v/>
      </c>
      <c r="LT28" s="32" t="str">
        <f t="shared" si="149"/>
        <v/>
      </c>
      <c r="LU28" s="32" t="str">
        <f t="shared" si="150"/>
        <v/>
      </c>
      <c r="LV28" s="32" t="str">
        <f t="shared" si="151"/>
        <v/>
      </c>
      <c r="LW28" s="32" t="str">
        <f t="shared" si="152"/>
        <v/>
      </c>
      <c r="LX28" s="32" t="str">
        <f t="shared" si="153"/>
        <v/>
      </c>
      <c r="LY28" s="32" t="str">
        <f t="shared" si="154"/>
        <v/>
      </c>
      <c r="LZ28" s="32" t="str">
        <f t="shared" si="155"/>
        <v/>
      </c>
      <c r="MA28" s="32" t="str">
        <f t="shared" si="156"/>
        <v/>
      </c>
      <c r="MB28" s="50">
        <f t="shared" si="157"/>
        <v>0</v>
      </c>
      <c r="MC28" s="54">
        <v>20</v>
      </c>
      <c r="MD28" s="140" t="str">
        <f t="shared" si="158"/>
        <v/>
      </c>
      <c r="ME28" s="140" t="str">
        <f t="shared" si="159"/>
        <v/>
      </c>
      <c r="MF28" s="140" t="str">
        <f t="shared" si="160"/>
        <v/>
      </c>
      <c r="MG28" s="140" t="str">
        <f t="shared" si="161"/>
        <v/>
      </c>
      <c r="MH28" s="140" t="str">
        <f t="shared" si="162"/>
        <v/>
      </c>
      <c r="MI28" s="140" t="str">
        <f t="shared" si="163"/>
        <v/>
      </c>
      <c r="MJ28" s="140" t="str">
        <f t="shared" si="164"/>
        <v/>
      </c>
      <c r="MK28" s="140" t="str">
        <f t="shared" si="165"/>
        <v/>
      </c>
      <c r="ML28" s="140" t="str">
        <f t="shared" si="166"/>
        <v/>
      </c>
      <c r="MM28" s="140" t="str">
        <f t="shared" si="167"/>
        <v/>
      </c>
      <c r="MN28" s="140" t="str">
        <f t="shared" si="168"/>
        <v/>
      </c>
      <c r="MO28" s="140" t="str">
        <f t="shared" si="169"/>
        <v/>
      </c>
      <c r="MP28" s="140" t="str">
        <f t="shared" si="170"/>
        <v/>
      </c>
      <c r="MQ28" s="140" t="str">
        <f t="shared" si="171"/>
        <v/>
      </c>
      <c r="MR28" s="140" t="str">
        <f t="shared" si="172"/>
        <v/>
      </c>
      <c r="MS28" s="140" t="str">
        <f t="shared" si="173"/>
        <v/>
      </c>
      <c r="MT28" s="140" t="str">
        <f t="shared" si="174"/>
        <v/>
      </c>
      <c r="MU28" s="140" t="str">
        <f t="shared" si="175"/>
        <v/>
      </c>
      <c r="MV28" s="140" t="str">
        <f t="shared" si="176"/>
        <v/>
      </c>
      <c r="MW28" s="140" t="str">
        <f t="shared" si="177"/>
        <v/>
      </c>
      <c r="MX28" s="140" t="str">
        <f t="shared" si="178"/>
        <v/>
      </c>
      <c r="MY28" s="140" t="str">
        <f t="shared" si="179"/>
        <v/>
      </c>
      <c r="MZ28" s="140" t="str">
        <f t="shared" si="180"/>
        <v/>
      </c>
      <c r="NA28" s="140" t="str">
        <f t="shared" si="181"/>
        <v/>
      </c>
      <c r="NB28" s="140" t="str">
        <f t="shared" si="182"/>
        <v/>
      </c>
      <c r="NC28" s="140" t="str">
        <f t="shared" si="183"/>
        <v/>
      </c>
      <c r="ND28" s="54">
        <v>20</v>
      </c>
      <c r="NE28" s="33" t="str">
        <f t="shared" si="184"/>
        <v/>
      </c>
      <c r="NF28" s="33" t="str">
        <f t="shared" si="233"/>
        <v/>
      </c>
      <c r="NG28" s="33" t="str">
        <f t="shared" si="209"/>
        <v/>
      </c>
      <c r="NH28" s="33" t="str">
        <f t="shared" si="210"/>
        <v/>
      </c>
      <c r="NI28" s="33" t="str">
        <f t="shared" si="211"/>
        <v/>
      </c>
      <c r="NJ28" s="33" t="str">
        <f t="shared" si="212"/>
        <v/>
      </c>
      <c r="NK28" s="33" t="str">
        <f t="shared" si="213"/>
        <v/>
      </c>
      <c r="NL28" s="33" t="str">
        <f t="shared" si="214"/>
        <v/>
      </c>
      <c r="NM28" s="33" t="str">
        <f t="shared" si="215"/>
        <v/>
      </c>
      <c r="NN28" s="33" t="str">
        <f t="shared" si="216"/>
        <v/>
      </c>
      <c r="NO28" s="33" t="str">
        <f t="shared" si="217"/>
        <v/>
      </c>
      <c r="NP28" s="33" t="str">
        <f t="shared" si="218"/>
        <v/>
      </c>
      <c r="NQ28" s="33" t="str">
        <f t="shared" si="219"/>
        <v/>
      </c>
      <c r="NR28" s="33" t="str">
        <f t="shared" si="220"/>
        <v/>
      </c>
      <c r="NS28" s="33" t="str">
        <f t="shared" si="221"/>
        <v/>
      </c>
      <c r="NT28" s="33" t="str">
        <f t="shared" si="222"/>
        <v/>
      </c>
      <c r="NU28" s="33" t="str">
        <f t="shared" si="223"/>
        <v/>
      </c>
      <c r="NV28" s="33" t="str">
        <f t="shared" si="224"/>
        <v/>
      </c>
      <c r="NW28" s="33" t="str">
        <f t="shared" si="225"/>
        <v/>
      </c>
      <c r="NX28" s="33" t="str">
        <f t="shared" si="226"/>
        <v/>
      </c>
      <c r="NY28" s="33" t="str">
        <f t="shared" si="227"/>
        <v/>
      </c>
      <c r="NZ28" s="33" t="str">
        <f t="shared" si="228"/>
        <v/>
      </c>
      <c r="OA28" s="33" t="str">
        <f t="shared" si="229"/>
        <v/>
      </c>
      <c r="OB28" s="33" t="str">
        <f t="shared" si="230"/>
        <v/>
      </c>
      <c r="OC28" s="33" t="str">
        <f t="shared" si="231"/>
        <v/>
      </c>
      <c r="OD28" s="33" t="str">
        <f t="shared" si="232"/>
        <v/>
      </c>
      <c r="OE28" s="33" t="e">
        <f>IF(#REF!="","",IF(#REF!=$MB28,40,(($MB28/#REF!)*40)))</f>
        <v>#REF!</v>
      </c>
      <c r="OF28" s="33" t="e">
        <f>IF(#REF!="","",IF(#REF!=$MB28,40,(($MB28/#REF!)*40)))</f>
        <v>#REF!</v>
      </c>
      <c r="OG28" s="54">
        <v>20</v>
      </c>
      <c r="OH28" s="116"/>
      <c r="OI28" s="116"/>
      <c r="OJ28" s="116"/>
      <c r="OK28" s="116"/>
      <c r="OL28" s="116"/>
      <c r="OM28" s="116"/>
      <c r="ON28" s="116"/>
      <c r="OO28" s="116"/>
      <c r="OP28" s="116"/>
      <c r="OQ28" s="116"/>
      <c r="OR28" s="116"/>
      <c r="OS28" s="116"/>
      <c r="OT28" s="116"/>
      <c r="OU28" s="116"/>
      <c r="OV28" s="116"/>
      <c r="OW28" s="116"/>
      <c r="OX28" s="116"/>
      <c r="OY28" s="116"/>
      <c r="OZ28" s="116"/>
      <c r="PA28" s="116"/>
      <c r="PB28" s="116"/>
      <c r="PC28" s="116"/>
      <c r="PD28" s="116"/>
      <c r="PE28" s="116"/>
      <c r="PF28" s="116"/>
      <c r="PG28" s="116"/>
      <c r="PH28" s="54">
        <v>20</v>
      </c>
      <c r="PI28" s="126">
        <f t="shared" si="203"/>
        <v>0</v>
      </c>
      <c r="PJ28" s="126">
        <f t="shared" si="275"/>
        <v>0</v>
      </c>
      <c r="PK28" s="126">
        <f t="shared" si="276"/>
        <v>0</v>
      </c>
      <c r="PL28" s="126">
        <f t="shared" si="277"/>
        <v>0</v>
      </c>
      <c r="PM28" s="126">
        <f t="shared" si="278"/>
        <v>0</v>
      </c>
      <c r="PN28" s="126">
        <f t="shared" si="279"/>
        <v>0</v>
      </c>
      <c r="PO28" s="126">
        <f t="shared" si="235"/>
        <v>0</v>
      </c>
      <c r="PP28" s="126">
        <f t="shared" si="236"/>
        <v>0</v>
      </c>
      <c r="PQ28" s="126">
        <f t="shared" si="237"/>
        <v>0</v>
      </c>
      <c r="PR28" s="126">
        <f t="shared" si="238"/>
        <v>0</v>
      </c>
      <c r="PS28" s="126">
        <f t="shared" si="239"/>
        <v>0</v>
      </c>
      <c r="PT28" s="126">
        <f t="shared" si="240"/>
        <v>0</v>
      </c>
      <c r="PU28" s="126">
        <f t="shared" si="241"/>
        <v>0</v>
      </c>
      <c r="PV28" s="126">
        <f t="shared" si="242"/>
        <v>0</v>
      </c>
      <c r="PW28" s="126">
        <f t="shared" si="243"/>
        <v>0</v>
      </c>
      <c r="PX28" s="126">
        <f t="shared" si="244"/>
        <v>0</v>
      </c>
      <c r="PY28" s="126">
        <f t="shared" si="245"/>
        <v>0</v>
      </c>
      <c r="PZ28" s="126">
        <f t="shared" si="246"/>
        <v>0</v>
      </c>
      <c r="QA28" s="126">
        <f t="shared" si="247"/>
        <v>0</v>
      </c>
      <c r="QB28" s="126">
        <f t="shared" si="248"/>
        <v>0</v>
      </c>
      <c r="QC28" s="126">
        <f t="shared" si="249"/>
        <v>0</v>
      </c>
      <c r="QD28" s="126">
        <f t="shared" si="250"/>
        <v>0</v>
      </c>
      <c r="QE28" s="126">
        <f t="shared" si="251"/>
        <v>0</v>
      </c>
      <c r="QF28" s="126">
        <f t="shared" si="252"/>
        <v>0</v>
      </c>
      <c r="QG28" s="126">
        <f t="shared" si="253"/>
        <v>0</v>
      </c>
      <c r="QH28" s="126">
        <f t="shared" si="254"/>
        <v>0</v>
      </c>
      <c r="QI28" s="54">
        <v>20</v>
      </c>
      <c r="QJ28" s="34" t="str">
        <f t="shared" si="204"/>
        <v/>
      </c>
      <c r="QK28" s="34" t="str">
        <f t="shared" si="280"/>
        <v/>
      </c>
      <c r="QL28" s="34" t="str">
        <f t="shared" si="281"/>
        <v/>
      </c>
      <c r="QM28" s="34" t="str">
        <f t="shared" si="282"/>
        <v/>
      </c>
      <c r="QN28" s="34" t="str">
        <f t="shared" si="283"/>
        <v/>
      </c>
      <c r="QO28" s="34" t="str">
        <f t="shared" si="284"/>
        <v/>
      </c>
      <c r="QP28" s="34" t="str">
        <f t="shared" si="255"/>
        <v/>
      </c>
      <c r="QQ28" s="34" t="str">
        <f t="shared" si="256"/>
        <v/>
      </c>
      <c r="QR28" s="34" t="str">
        <f t="shared" si="257"/>
        <v/>
      </c>
      <c r="QS28" s="34" t="str">
        <f t="shared" si="258"/>
        <v/>
      </c>
      <c r="QT28" s="34" t="str">
        <f t="shared" si="259"/>
        <v/>
      </c>
      <c r="QU28" s="34" t="str">
        <f t="shared" si="260"/>
        <v/>
      </c>
      <c r="QV28" s="34" t="str">
        <f t="shared" si="261"/>
        <v/>
      </c>
      <c r="QW28" s="34" t="str">
        <f t="shared" si="262"/>
        <v/>
      </c>
      <c r="QX28" s="34" t="str">
        <f t="shared" si="263"/>
        <v/>
      </c>
      <c r="QY28" s="34" t="str">
        <f t="shared" si="264"/>
        <v/>
      </c>
      <c r="QZ28" s="34" t="str">
        <f t="shared" si="265"/>
        <v/>
      </c>
      <c r="RA28" s="34" t="str">
        <f t="shared" si="266"/>
        <v/>
      </c>
      <c r="RB28" s="34" t="str">
        <f t="shared" si="267"/>
        <v/>
      </c>
      <c r="RC28" s="34" t="str">
        <f t="shared" si="268"/>
        <v/>
      </c>
      <c r="RD28" s="34" t="str">
        <f t="shared" si="269"/>
        <v/>
      </c>
      <c r="RE28" s="34" t="str">
        <f t="shared" si="270"/>
        <v/>
      </c>
      <c r="RF28" s="34" t="str">
        <f t="shared" si="271"/>
        <v/>
      </c>
      <c r="RG28" s="34" t="str">
        <f t="shared" si="272"/>
        <v/>
      </c>
      <c r="RH28" s="34" t="str">
        <f t="shared" si="273"/>
        <v/>
      </c>
      <c r="RI28" s="34" t="str">
        <f t="shared" si="274"/>
        <v/>
      </c>
      <c r="RJ28" s="132">
        <f t="shared" si="205"/>
        <v>0</v>
      </c>
      <c r="RK28" s="35" t="str">
        <f t="shared" si="190"/>
        <v/>
      </c>
      <c r="RL28" s="35" t="str">
        <f t="shared" si="191"/>
        <v/>
      </c>
      <c r="RM28" s="35" t="str">
        <f t="shared" si="192"/>
        <v/>
      </c>
      <c r="RN28" s="35" t="str">
        <f t="shared" si="234"/>
        <v/>
      </c>
      <c r="RO28" s="133" t="str">
        <f t="shared" si="207"/>
        <v>DESIERTO</v>
      </c>
      <c r="RP28" s="133" t="e">
        <f>IF($RJ28=QJ28,QJ$8,IF($RJ28=QK28,QK$8,IF($RJ28=QL28,QL$8,IF($RJ28=QM28,QM$8,IF($RJ28=QN28,QN$8,IF($RJ28=QO28,QO$8,IF($RJ28=QP28,QP$8,IF($RJ28=QQ28,QQ$8,IF($RJ28=QR28,QR$8,IF($RJ28=QS28,QS$8,IF($RJ28=QT28,QT$8,IF($RJ28=QU28,QU$8,IF($RJ28=QV28,QV$8,IF($RJ28=QW28,QW$8,IF($RJ28=QX28,QX$8,IF($RJ28=QY28,QY$8,IF($RJ28=QZ28,QZ$8,IF($RJ28=RA28,RA$8,IF($RJ28=RB28,RB$8,IF($RJ28=RC28,RC$8,IF($RJ28=RD28,RD$8,IF($RJ28=RE28,RE$8,IF($RJ28=RF28,RF$8,IF($RJ28=RG28,RG$8,IF($RJ28=RH28,RH$8,IF($RJ28=RI28,RI$8,IF($RJ28=#REF!,#REF!,IF($RJ28=#REF!,#REF!,""))))))))))))))))))))))))))))</f>
        <v>#REF!</v>
      </c>
      <c r="RQ28" s="36" t="e">
        <f t="shared" si="194"/>
        <v>#REF!</v>
      </c>
      <c r="RR28" s="36" t="e">
        <f t="shared" si="195"/>
        <v>#REF!</v>
      </c>
      <c r="RS28" s="36" t="e">
        <f t="shared" si="196"/>
        <v>#REF!</v>
      </c>
      <c r="RT28" s="36" t="e">
        <f>IF($RP28=$AD$8,$AD28,IF($RP28=$AE$8,$AE28,IF($RP28=$AF$8,$AF28,IF($RP28=$AG$8,$AG28,IF($RP28=$AH$8,$AH28,IF($RP28=#REF!,#REF!,IF($RP28=#REF!,#REF!,"")))))))</f>
        <v>#REF!</v>
      </c>
      <c r="RU28" s="129" t="str">
        <f t="shared" si="197"/>
        <v>DESIERTO</v>
      </c>
      <c r="RV28" s="36" t="e">
        <f t="shared" si="206"/>
        <v>#REF!</v>
      </c>
      <c r="RW28" s="54">
        <v>20</v>
      </c>
      <c r="RX28" s="129" t="str">
        <f t="shared" si="198"/>
        <v>D</v>
      </c>
      <c r="RY28" s="129">
        <f t="shared" si="199"/>
        <v>5275416.5841999995</v>
      </c>
    </row>
    <row r="29" spans="1:493" ht="63" customHeight="1">
      <c r="A29" s="49"/>
      <c r="B29" s="67" t="s">
        <v>106</v>
      </c>
      <c r="C29" s="67" t="s">
        <v>117</v>
      </c>
      <c r="D29" s="82" t="s">
        <v>115</v>
      </c>
      <c r="E29" s="69" t="s">
        <v>119</v>
      </c>
      <c r="F29" s="71">
        <v>1</v>
      </c>
      <c r="G29" s="24">
        <v>46387390</v>
      </c>
      <c r="H29" s="54">
        <v>21</v>
      </c>
      <c r="I29" s="104" t="s">
        <v>37</v>
      </c>
      <c r="J29" s="104" t="s">
        <v>37</v>
      </c>
      <c r="K29" s="104" t="s">
        <v>37</v>
      </c>
      <c r="L29" s="104" t="s">
        <v>37</v>
      </c>
      <c r="M29" s="107">
        <v>44030000</v>
      </c>
      <c r="N29" s="108">
        <v>38080000</v>
      </c>
      <c r="O29" s="104" t="s">
        <v>37</v>
      </c>
      <c r="P29" s="104" t="s">
        <v>37</v>
      </c>
      <c r="Q29" s="104" t="s">
        <v>37</v>
      </c>
      <c r="R29" s="110">
        <v>45963750</v>
      </c>
      <c r="S29" s="110">
        <v>45458000</v>
      </c>
      <c r="T29" s="104" t="s">
        <v>37</v>
      </c>
      <c r="U29" s="104" t="s">
        <v>37</v>
      </c>
      <c r="V29" s="113">
        <v>45815000</v>
      </c>
      <c r="W29" s="104" t="s">
        <v>37</v>
      </c>
      <c r="X29" s="113">
        <v>35301192.920000002</v>
      </c>
      <c r="Y29" s="104" t="s">
        <v>37</v>
      </c>
      <c r="Z29" s="104" t="s">
        <v>37</v>
      </c>
      <c r="AA29" s="104" t="s">
        <v>37</v>
      </c>
      <c r="AB29" s="104" t="s">
        <v>37</v>
      </c>
      <c r="AC29" s="104" t="s">
        <v>37</v>
      </c>
      <c r="AD29" s="104" t="s">
        <v>37</v>
      </c>
      <c r="AE29" s="104" t="s">
        <v>37</v>
      </c>
      <c r="AF29" s="104" t="s">
        <v>37</v>
      </c>
      <c r="AG29" s="104" t="s">
        <v>37</v>
      </c>
      <c r="AH29" s="104" t="s">
        <v>37</v>
      </c>
      <c r="AI29" s="57">
        <v>21</v>
      </c>
      <c r="AJ29" s="25" t="str">
        <f t="shared" si="0"/>
        <v>NC</v>
      </c>
      <c r="AK29" s="25" t="str">
        <f t="shared" si="1"/>
        <v>NC</v>
      </c>
      <c r="AL29" s="25" t="str">
        <f t="shared" si="2"/>
        <v>NC</v>
      </c>
      <c r="AM29" s="25" t="str">
        <f t="shared" si="3"/>
        <v>NC</v>
      </c>
      <c r="AN29" s="25">
        <f t="shared" si="4"/>
        <v>44030000</v>
      </c>
      <c r="AO29" s="25">
        <f t="shared" si="5"/>
        <v>38080000</v>
      </c>
      <c r="AP29" s="25" t="str">
        <f t="shared" si="6"/>
        <v>NC</v>
      </c>
      <c r="AQ29" s="25" t="str">
        <f t="shared" si="7"/>
        <v>NC</v>
      </c>
      <c r="AR29" s="25" t="str">
        <f t="shared" si="8"/>
        <v>NC</v>
      </c>
      <c r="AS29" s="25">
        <f t="shared" si="9"/>
        <v>45963750</v>
      </c>
      <c r="AT29" s="25">
        <f t="shared" si="10"/>
        <v>45458000</v>
      </c>
      <c r="AU29" s="25" t="str">
        <f t="shared" si="11"/>
        <v>NC</v>
      </c>
      <c r="AV29" s="25" t="str">
        <f t="shared" si="12"/>
        <v>NC</v>
      </c>
      <c r="AW29" s="25">
        <f t="shared" si="13"/>
        <v>45815000</v>
      </c>
      <c r="AX29" s="25" t="str">
        <f t="shared" si="14"/>
        <v>NC</v>
      </c>
      <c r="AY29" s="25">
        <f t="shared" si="15"/>
        <v>35301192.920000002</v>
      </c>
      <c r="AZ29" s="25" t="str">
        <f t="shared" si="16"/>
        <v>NC</v>
      </c>
      <c r="BA29" s="25" t="str">
        <f t="shared" si="17"/>
        <v>NC</v>
      </c>
      <c r="BB29" s="25" t="str">
        <f t="shared" si="18"/>
        <v>NC</v>
      </c>
      <c r="BC29" s="25" t="str">
        <f t="shared" si="19"/>
        <v>NC</v>
      </c>
      <c r="BD29" s="25" t="str">
        <f t="shared" si="20"/>
        <v>NC</v>
      </c>
      <c r="BE29" s="25" t="str">
        <f t="shared" si="21"/>
        <v>NC</v>
      </c>
      <c r="BF29" s="25" t="str">
        <f t="shared" si="22"/>
        <v>NC</v>
      </c>
      <c r="BG29" s="25" t="str">
        <f t="shared" si="23"/>
        <v>NC</v>
      </c>
      <c r="BH29" s="25" t="str">
        <f t="shared" si="24"/>
        <v>NC</v>
      </c>
      <c r="BI29" s="25" t="str">
        <f t="shared" si="25"/>
        <v>NC</v>
      </c>
      <c r="BJ29" s="54">
        <v>21</v>
      </c>
      <c r="BK29" s="122" t="s">
        <v>38</v>
      </c>
      <c r="BL29" s="122" t="s">
        <v>38</v>
      </c>
      <c r="BM29" s="122" t="s">
        <v>38</v>
      </c>
      <c r="BN29" s="122" t="s">
        <v>38</v>
      </c>
      <c r="BO29" s="120" t="s">
        <v>39</v>
      </c>
      <c r="BP29" s="120" t="s">
        <v>39</v>
      </c>
      <c r="BQ29" s="122" t="s">
        <v>38</v>
      </c>
      <c r="BR29" s="122" t="s">
        <v>38</v>
      </c>
      <c r="BS29" s="122" t="s">
        <v>38</v>
      </c>
      <c r="BT29" s="124" t="s">
        <v>39</v>
      </c>
      <c r="BU29" s="124" t="s">
        <v>39</v>
      </c>
      <c r="BV29" s="122" t="s">
        <v>38</v>
      </c>
      <c r="BW29" s="122" t="s">
        <v>38</v>
      </c>
      <c r="BX29" s="124" t="s">
        <v>39</v>
      </c>
      <c r="BY29" s="122" t="s">
        <v>38</v>
      </c>
      <c r="BZ29" s="124" t="s">
        <v>39</v>
      </c>
      <c r="CA29" s="122" t="s">
        <v>38</v>
      </c>
      <c r="CB29" s="122" t="s">
        <v>38</v>
      </c>
      <c r="CC29" s="122" t="s">
        <v>38</v>
      </c>
      <c r="CD29" s="122" t="s">
        <v>38</v>
      </c>
      <c r="CE29" s="122" t="s">
        <v>38</v>
      </c>
      <c r="CF29" s="122" t="s">
        <v>38</v>
      </c>
      <c r="CG29" s="122" t="s">
        <v>38</v>
      </c>
      <c r="CH29" s="122" t="s">
        <v>38</v>
      </c>
      <c r="CI29" s="122" t="s">
        <v>38</v>
      </c>
      <c r="CJ29" s="122" t="s">
        <v>38</v>
      </c>
      <c r="CK29" s="54">
        <v>21</v>
      </c>
      <c r="CL29" s="122" t="s">
        <v>39</v>
      </c>
      <c r="CM29" s="122" t="s">
        <v>38</v>
      </c>
      <c r="CN29" s="122" t="s">
        <v>39</v>
      </c>
      <c r="CO29" s="122" t="s">
        <v>39</v>
      </c>
      <c r="CP29" s="120" t="s">
        <v>39</v>
      </c>
      <c r="CQ29" s="123" t="s">
        <v>39</v>
      </c>
      <c r="CR29" s="122" t="s">
        <v>39</v>
      </c>
      <c r="CS29" s="122" t="s">
        <v>39</v>
      </c>
      <c r="CT29" s="122" t="s">
        <v>39</v>
      </c>
      <c r="CU29" s="124" t="s">
        <v>39</v>
      </c>
      <c r="CV29" s="124" t="s">
        <v>39</v>
      </c>
      <c r="CW29" s="122" t="s">
        <v>39</v>
      </c>
      <c r="CX29" s="122" t="s">
        <v>39</v>
      </c>
      <c r="CY29" s="131" t="s">
        <v>39</v>
      </c>
      <c r="CZ29" s="122" t="s">
        <v>39</v>
      </c>
      <c r="DA29" s="131" t="s">
        <v>39</v>
      </c>
      <c r="DB29" s="122" t="s">
        <v>39</v>
      </c>
      <c r="DC29" s="122" t="s">
        <v>39</v>
      </c>
      <c r="DD29" s="122" t="s">
        <v>39</v>
      </c>
      <c r="DE29" s="122" t="s">
        <v>39</v>
      </c>
      <c r="DF29" s="122" t="s">
        <v>39</v>
      </c>
      <c r="DG29" s="122" t="s">
        <v>39</v>
      </c>
      <c r="DH29" s="122" t="s">
        <v>38</v>
      </c>
      <c r="DI29" s="122" t="s">
        <v>38</v>
      </c>
      <c r="DJ29" s="122" t="s">
        <v>38</v>
      </c>
      <c r="DK29" s="122" t="s">
        <v>39</v>
      </c>
      <c r="DL29" s="54">
        <v>21</v>
      </c>
      <c r="DM29" s="122" t="s">
        <v>39</v>
      </c>
      <c r="DN29" s="122" t="s">
        <v>38</v>
      </c>
      <c r="DO29" s="122" t="s">
        <v>39</v>
      </c>
      <c r="DP29" s="122" t="s">
        <v>39</v>
      </c>
      <c r="DQ29" s="120" t="s">
        <v>39</v>
      </c>
      <c r="DR29" s="123" t="s">
        <v>39</v>
      </c>
      <c r="DS29" s="122" t="s">
        <v>39</v>
      </c>
      <c r="DT29" s="122" t="s">
        <v>39</v>
      </c>
      <c r="DU29" s="122" t="s">
        <v>39</v>
      </c>
      <c r="DV29" s="124" t="s">
        <v>39</v>
      </c>
      <c r="DW29" s="124" t="s">
        <v>39</v>
      </c>
      <c r="DX29" s="122" t="s">
        <v>39</v>
      </c>
      <c r="DY29" s="122" t="s">
        <v>39</v>
      </c>
      <c r="DZ29" s="117" t="s">
        <v>39</v>
      </c>
      <c r="EA29" s="122" t="s">
        <v>39</v>
      </c>
      <c r="EB29" s="117" t="s">
        <v>39</v>
      </c>
      <c r="EC29" s="122" t="s">
        <v>39</v>
      </c>
      <c r="ED29" s="122" t="s">
        <v>39</v>
      </c>
      <c r="EE29" s="122" t="s">
        <v>39</v>
      </c>
      <c r="EF29" s="122" t="s">
        <v>39</v>
      </c>
      <c r="EG29" s="122" t="s">
        <v>39</v>
      </c>
      <c r="EH29" s="122" t="s">
        <v>39</v>
      </c>
      <c r="EI29" s="122" t="s">
        <v>38</v>
      </c>
      <c r="EJ29" s="122" t="s">
        <v>38</v>
      </c>
      <c r="EK29" s="122" t="s">
        <v>39</v>
      </c>
      <c r="EL29" s="122" t="s">
        <v>39</v>
      </c>
      <c r="EM29" s="54">
        <v>21</v>
      </c>
      <c r="EN29" s="26" t="str">
        <f t="shared" si="26"/>
        <v>NO CUMPLE</v>
      </c>
      <c r="EO29" s="26" t="str">
        <f t="shared" si="27"/>
        <v>NO CUMPLE</v>
      </c>
      <c r="EP29" s="26" t="str">
        <f t="shared" si="28"/>
        <v>NO CUMPLE</v>
      </c>
      <c r="EQ29" s="26" t="str">
        <f t="shared" si="29"/>
        <v>NO CUMPLE</v>
      </c>
      <c r="ER29" s="26" t="str">
        <f t="shared" si="30"/>
        <v>CUMPLE</v>
      </c>
      <c r="ES29" s="26" t="str">
        <f t="shared" si="31"/>
        <v>CUMPLE</v>
      </c>
      <c r="ET29" s="26" t="str">
        <f t="shared" si="32"/>
        <v>NO CUMPLE</v>
      </c>
      <c r="EU29" s="26" t="str">
        <f t="shared" si="33"/>
        <v>NO CUMPLE</v>
      </c>
      <c r="EV29" s="26" t="str">
        <f t="shared" si="34"/>
        <v>NO CUMPLE</v>
      </c>
      <c r="EW29" s="26" t="str">
        <f t="shared" si="35"/>
        <v>CUMPLE</v>
      </c>
      <c r="EX29" s="26" t="str">
        <f t="shared" si="36"/>
        <v>CUMPLE</v>
      </c>
      <c r="EY29" s="26" t="str">
        <f t="shared" si="37"/>
        <v>NO CUMPLE</v>
      </c>
      <c r="EZ29" s="26" t="str">
        <f t="shared" si="38"/>
        <v>NO CUMPLE</v>
      </c>
      <c r="FA29" s="26" t="str">
        <f t="shared" si="39"/>
        <v>CUMPLE</v>
      </c>
      <c r="FB29" s="26" t="str">
        <f t="shared" si="40"/>
        <v>NO CUMPLE</v>
      </c>
      <c r="FC29" s="26" t="str">
        <f t="shared" si="41"/>
        <v>CUMPLE</v>
      </c>
      <c r="FD29" s="26" t="str">
        <f t="shared" si="42"/>
        <v>NO CUMPLE</v>
      </c>
      <c r="FE29" s="26" t="str">
        <f t="shared" si="43"/>
        <v>NO CUMPLE</v>
      </c>
      <c r="FF29" s="26" t="str">
        <f t="shared" si="44"/>
        <v>NO CUMPLE</v>
      </c>
      <c r="FG29" s="26" t="str">
        <f t="shared" si="45"/>
        <v>NO CUMPLE</v>
      </c>
      <c r="FH29" s="26" t="str">
        <f t="shared" si="46"/>
        <v>NO CUMPLE</v>
      </c>
      <c r="FI29" s="26" t="str">
        <f t="shared" si="47"/>
        <v>NO CUMPLE</v>
      </c>
      <c r="FJ29" s="26" t="str">
        <f t="shared" si="48"/>
        <v>NO CUMPLE</v>
      </c>
      <c r="FK29" s="26" t="str">
        <f t="shared" si="49"/>
        <v>NO CUMPLE</v>
      </c>
      <c r="FL29" s="26" t="str">
        <f t="shared" si="50"/>
        <v>NO CUMPLE</v>
      </c>
      <c r="FM29" s="26" t="str">
        <f t="shared" si="51"/>
        <v>NO CUMPLE</v>
      </c>
      <c r="FN29" s="54">
        <v>21</v>
      </c>
      <c r="FO29" s="116" t="s">
        <v>37</v>
      </c>
      <c r="FP29" s="116" t="s">
        <v>37</v>
      </c>
      <c r="FQ29" s="116" t="s">
        <v>37</v>
      </c>
      <c r="FR29" s="116" t="s">
        <v>37</v>
      </c>
      <c r="FS29" s="120" t="s">
        <v>39</v>
      </c>
      <c r="FT29" s="120" t="s">
        <v>39</v>
      </c>
      <c r="FU29" s="116" t="s">
        <v>37</v>
      </c>
      <c r="FV29" s="116" t="s">
        <v>37</v>
      </c>
      <c r="FW29" s="116" t="s">
        <v>37</v>
      </c>
      <c r="FX29" s="124" t="s">
        <v>39</v>
      </c>
      <c r="FY29" s="124" t="s">
        <v>39</v>
      </c>
      <c r="FZ29" s="116" t="s">
        <v>37</v>
      </c>
      <c r="GA29" s="116" t="s">
        <v>37</v>
      </c>
      <c r="GB29" s="124" t="s">
        <v>39</v>
      </c>
      <c r="GC29" s="116" t="s">
        <v>37</v>
      </c>
      <c r="GD29" s="124" t="s">
        <v>39</v>
      </c>
      <c r="GE29" s="116" t="s">
        <v>37</v>
      </c>
      <c r="GF29" s="116" t="s">
        <v>37</v>
      </c>
      <c r="GG29" s="116" t="s">
        <v>37</v>
      </c>
      <c r="GH29" s="116" t="s">
        <v>37</v>
      </c>
      <c r="GI29" s="116" t="s">
        <v>37</v>
      </c>
      <c r="GJ29" s="116" t="s">
        <v>37</v>
      </c>
      <c r="GK29" s="116" t="s">
        <v>37</v>
      </c>
      <c r="GL29" s="116" t="s">
        <v>37</v>
      </c>
      <c r="GM29" s="116" t="s">
        <v>37</v>
      </c>
      <c r="GN29" s="116" t="s">
        <v>37</v>
      </c>
      <c r="GO29" s="54">
        <v>21</v>
      </c>
      <c r="GP29" s="116" t="s">
        <v>37</v>
      </c>
      <c r="GQ29" s="116" t="s">
        <v>37</v>
      </c>
      <c r="GR29" s="116" t="s">
        <v>37</v>
      </c>
      <c r="GS29" s="116" t="s">
        <v>37</v>
      </c>
      <c r="GT29" s="120" t="s">
        <v>39</v>
      </c>
      <c r="GU29" s="123" t="s">
        <v>39</v>
      </c>
      <c r="GV29" s="116" t="s">
        <v>37</v>
      </c>
      <c r="GW29" s="116" t="s">
        <v>37</v>
      </c>
      <c r="GX29" s="116" t="s">
        <v>37</v>
      </c>
      <c r="GY29" s="124" t="s">
        <v>39</v>
      </c>
      <c r="GZ29" s="124" t="s">
        <v>39</v>
      </c>
      <c r="HA29" s="116" t="s">
        <v>37</v>
      </c>
      <c r="HB29" s="116" t="s">
        <v>37</v>
      </c>
      <c r="HC29" s="131" t="s">
        <v>39</v>
      </c>
      <c r="HD29" s="116" t="s">
        <v>37</v>
      </c>
      <c r="HE29" s="131" t="s">
        <v>39</v>
      </c>
      <c r="HF29" s="116" t="s">
        <v>37</v>
      </c>
      <c r="HG29" s="116" t="s">
        <v>37</v>
      </c>
      <c r="HH29" s="116" t="s">
        <v>37</v>
      </c>
      <c r="HI29" s="116" t="s">
        <v>37</v>
      </c>
      <c r="HJ29" s="116" t="s">
        <v>37</v>
      </c>
      <c r="HK29" s="116" t="s">
        <v>37</v>
      </c>
      <c r="HL29" s="116" t="s">
        <v>37</v>
      </c>
      <c r="HM29" s="116" t="s">
        <v>37</v>
      </c>
      <c r="HN29" s="116" t="s">
        <v>37</v>
      </c>
      <c r="HO29" s="116" t="s">
        <v>37</v>
      </c>
      <c r="HP29" s="54">
        <v>21</v>
      </c>
      <c r="HQ29" s="25" t="str">
        <f t="shared" si="52"/>
        <v/>
      </c>
      <c r="HR29" s="25" t="str">
        <f t="shared" si="53"/>
        <v/>
      </c>
      <c r="HS29" s="25" t="str">
        <f t="shared" si="54"/>
        <v/>
      </c>
      <c r="HT29" s="25" t="str">
        <f t="shared" si="55"/>
        <v/>
      </c>
      <c r="HU29" s="25">
        <f t="shared" si="56"/>
        <v>44030000</v>
      </c>
      <c r="HV29" s="25">
        <f t="shared" si="57"/>
        <v>38080000</v>
      </c>
      <c r="HW29" s="25" t="str">
        <f t="shared" si="58"/>
        <v/>
      </c>
      <c r="HX29" s="25" t="str">
        <f t="shared" si="59"/>
        <v/>
      </c>
      <c r="HY29" s="25" t="str">
        <f t="shared" si="60"/>
        <v/>
      </c>
      <c r="HZ29" s="25">
        <f t="shared" si="61"/>
        <v>45963750</v>
      </c>
      <c r="IA29" s="25">
        <f t="shared" si="62"/>
        <v>45458000</v>
      </c>
      <c r="IB29" s="25" t="str">
        <f t="shared" si="63"/>
        <v/>
      </c>
      <c r="IC29" s="25" t="str">
        <f t="shared" si="64"/>
        <v/>
      </c>
      <c r="ID29" s="25">
        <f t="shared" si="65"/>
        <v>45815000</v>
      </c>
      <c r="IE29" s="25" t="str">
        <f t="shared" si="66"/>
        <v/>
      </c>
      <c r="IF29" s="25">
        <f t="shared" si="67"/>
        <v>35301192.920000002</v>
      </c>
      <c r="IG29" s="25" t="str">
        <f t="shared" si="68"/>
        <v/>
      </c>
      <c r="IH29" s="25" t="str">
        <f t="shared" si="69"/>
        <v/>
      </c>
      <c r="II29" s="25" t="str">
        <f t="shared" si="70"/>
        <v/>
      </c>
      <c r="IJ29" s="25" t="str">
        <f t="shared" si="71"/>
        <v/>
      </c>
      <c r="IK29" s="25" t="str">
        <f t="shared" si="72"/>
        <v/>
      </c>
      <c r="IL29" s="25" t="str">
        <f t="shared" si="73"/>
        <v/>
      </c>
      <c r="IM29" s="25" t="str">
        <f t="shared" si="74"/>
        <v/>
      </c>
      <c r="IN29" s="25" t="str">
        <f t="shared" si="75"/>
        <v/>
      </c>
      <c r="IO29" s="25" t="str">
        <f t="shared" si="76"/>
        <v/>
      </c>
      <c r="IP29" s="25" t="str">
        <f t="shared" si="77"/>
        <v/>
      </c>
      <c r="IQ29" s="25">
        <v>46387390</v>
      </c>
      <c r="IR29" s="25">
        <v>46387390</v>
      </c>
      <c r="IS29" s="27">
        <f t="shared" si="78"/>
        <v>6</v>
      </c>
      <c r="IT29" s="27">
        <f t="shared" si="200"/>
        <v>2</v>
      </c>
      <c r="IU29" s="27">
        <f t="array" ref="IU29">IF(IT29=0,"",PRODUCT(IF(ISNUMBER(HQ29:IP29),HQ29:IP29,1)))</f>
        <v>5.6658943978865412E+45</v>
      </c>
      <c r="IV29" s="27">
        <f t="shared" si="201"/>
        <v>1.2191814628868013E+61</v>
      </c>
      <c r="IW29" s="28">
        <f t="shared" si="208"/>
        <v>43227343.171226002</v>
      </c>
      <c r="IX29" s="29">
        <f t="shared" si="285"/>
        <v>162102.5368920975</v>
      </c>
      <c r="IY29" s="54">
        <v>21</v>
      </c>
      <c r="IZ29" s="30" t="str">
        <f t="shared" si="79"/>
        <v/>
      </c>
      <c r="JA29" s="30" t="str">
        <f t="shared" si="80"/>
        <v/>
      </c>
      <c r="JB29" s="30" t="str">
        <f t="shared" si="81"/>
        <v/>
      </c>
      <c r="JC29" s="30" t="str">
        <f t="shared" si="82"/>
        <v/>
      </c>
      <c r="JD29" s="30">
        <f t="shared" si="83"/>
        <v>27161.820440421783</v>
      </c>
      <c r="JE29" s="30">
        <f t="shared" si="84"/>
        <v>23491.304164689111</v>
      </c>
      <c r="JF29" s="30" t="str">
        <f t="shared" si="85"/>
        <v/>
      </c>
      <c r="JG29" s="30" t="str">
        <f t="shared" si="86"/>
        <v/>
      </c>
      <c r="JH29" s="30" t="str">
        <f t="shared" si="87"/>
        <v/>
      </c>
      <c r="JI29" s="30">
        <f t="shared" si="88"/>
        <v>28354.738230034902</v>
      </c>
      <c r="JJ29" s="30">
        <f t="shared" si="89"/>
        <v>28042.744346597625</v>
      </c>
      <c r="JK29" s="30" t="str">
        <f t="shared" si="90"/>
        <v/>
      </c>
      <c r="JL29" s="30" t="str">
        <f t="shared" si="91"/>
        <v/>
      </c>
      <c r="JM29" s="30">
        <f t="shared" si="92"/>
        <v>28262.975323141585</v>
      </c>
      <c r="JN29" s="30" t="str">
        <f t="shared" si="93"/>
        <v/>
      </c>
      <c r="JO29" s="30">
        <f t="shared" si="94"/>
        <v>21777.076162292273</v>
      </c>
      <c r="JP29" s="30" t="str">
        <f t="shared" si="95"/>
        <v/>
      </c>
      <c r="JQ29" s="30" t="str">
        <f t="shared" si="96"/>
        <v/>
      </c>
      <c r="JR29" s="30" t="str">
        <f t="shared" si="97"/>
        <v/>
      </c>
      <c r="JS29" s="30" t="str">
        <f t="shared" si="98"/>
        <v/>
      </c>
      <c r="JT29" s="30" t="str">
        <f t="shared" si="99"/>
        <v/>
      </c>
      <c r="JU29" s="30" t="str">
        <f t="shared" si="100"/>
        <v/>
      </c>
      <c r="JV29" s="30" t="str">
        <f t="shared" si="101"/>
        <v/>
      </c>
      <c r="JW29" s="30" t="str">
        <f t="shared" si="102"/>
        <v/>
      </c>
      <c r="JX29" s="30" t="str">
        <f t="shared" si="103"/>
        <v/>
      </c>
      <c r="JY29" s="30" t="str">
        <f t="shared" si="104"/>
        <v/>
      </c>
      <c r="JZ29" s="54">
        <v>21</v>
      </c>
      <c r="KA29" s="31" t="str">
        <f t="shared" si="105"/>
        <v/>
      </c>
      <c r="KB29" s="31" t="str">
        <f t="shared" si="106"/>
        <v/>
      </c>
      <c r="KC29" s="31" t="str">
        <f t="shared" si="107"/>
        <v/>
      </c>
      <c r="KD29" s="31" t="str">
        <f t="shared" si="108"/>
        <v/>
      </c>
      <c r="KE29" s="31">
        <f t="shared" si="109"/>
        <v>802656.82877399772</v>
      </c>
      <c r="KF29" s="31">
        <f t="shared" si="110"/>
        <v>5147343.1712260023</v>
      </c>
      <c r="KG29" s="31" t="str">
        <f t="shared" si="111"/>
        <v/>
      </c>
      <c r="KH29" s="31" t="str">
        <f t="shared" si="112"/>
        <v/>
      </c>
      <c r="KI29" s="31" t="str">
        <f t="shared" si="113"/>
        <v/>
      </c>
      <c r="KJ29" s="31">
        <f t="shared" si="114"/>
        <v>2736406.8287739977</v>
      </c>
      <c r="KK29" s="31">
        <f t="shared" si="115"/>
        <v>2230656.8287739977</v>
      </c>
      <c r="KL29" s="31" t="str">
        <f t="shared" si="116"/>
        <v/>
      </c>
      <c r="KM29" s="31" t="str">
        <f t="shared" si="117"/>
        <v/>
      </c>
      <c r="KN29" s="31">
        <f t="shared" si="118"/>
        <v>2587656.8287739977</v>
      </c>
      <c r="KO29" s="31" t="str">
        <f t="shared" si="119"/>
        <v/>
      </c>
      <c r="KP29" s="31">
        <f t="shared" si="120"/>
        <v>7926150.2512260005</v>
      </c>
      <c r="KQ29" s="31" t="str">
        <f t="shared" si="121"/>
        <v/>
      </c>
      <c r="KR29" s="31" t="str">
        <f t="shared" si="122"/>
        <v/>
      </c>
      <c r="KS29" s="31" t="str">
        <f t="shared" si="123"/>
        <v/>
      </c>
      <c r="KT29" s="31" t="str">
        <f t="shared" si="124"/>
        <v/>
      </c>
      <c r="KU29" s="31" t="str">
        <f t="shared" si="125"/>
        <v/>
      </c>
      <c r="KV29" s="31" t="str">
        <f t="shared" si="126"/>
        <v/>
      </c>
      <c r="KW29" s="31" t="str">
        <f t="shared" si="127"/>
        <v/>
      </c>
      <c r="KX29" s="31" t="str">
        <f t="shared" si="128"/>
        <v/>
      </c>
      <c r="KY29" s="31" t="str">
        <f t="shared" si="129"/>
        <v/>
      </c>
      <c r="KZ29" s="31" t="str">
        <f t="shared" si="130"/>
        <v/>
      </c>
      <c r="LA29" s="54">
        <v>21</v>
      </c>
      <c r="LB29" s="32" t="str">
        <f t="shared" si="131"/>
        <v/>
      </c>
      <c r="LC29" s="32" t="str">
        <f t="shared" si="132"/>
        <v/>
      </c>
      <c r="LD29" s="32" t="str">
        <f t="shared" si="133"/>
        <v/>
      </c>
      <c r="LE29" s="32" t="str">
        <f t="shared" si="134"/>
        <v/>
      </c>
      <c r="LF29" s="32">
        <f t="shared" si="135"/>
        <v>495.15377375511463</v>
      </c>
      <c r="LG29" s="32">
        <f t="shared" si="136"/>
        <v>3175.3625019775586</v>
      </c>
      <c r="LH29" s="32" t="str">
        <f t="shared" si="137"/>
        <v/>
      </c>
      <c r="LI29" s="32" t="str">
        <f t="shared" si="138"/>
        <v/>
      </c>
      <c r="LJ29" s="32" t="str">
        <f t="shared" si="139"/>
        <v/>
      </c>
      <c r="LK29" s="32">
        <f t="shared" si="140"/>
        <v>1688.0715633682337</v>
      </c>
      <c r="LL29" s="32">
        <f t="shared" si="141"/>
        <v>1376.0776799309563</v>
      </c>
      <c r="LM29" s="32" t="str">
        <f t="shared" si="142"/>
        <v/>
      </c>
      <c r="LN29" s="32" t="str">
        <f t="shared" si="143"/>
        <v/>
      </c>
      <c r="LO29" s="32">
        <f t="shared" si="144"/>
        <v>1596.3086564749167</v>
      </c>
      <c r="LP29" s="32" t="str">
        <f t="shared" si="145"/>
        <v/>
      </c>
      <c r="LQ29" s="32">
        <f t="shared" si="146"/>
        <v>4889.5905043743951</v>
      </c>
      <c r="LR29" s="32" t="str">
        <f t="shared" si="147"/>
        <v/>
      </c>
      <c r="LS29" s="32" t="str">
        <f t="shared" si="148"/>
        <v/>
      </c>
      <c r="LT29" s="32" t="str">
        <f t="shared" si="149"/>
        <v/>
      </c>
      <c r="LU29" s="32" t="str">
        <f t="shared" si="150"/>
        <v/>
      </c>
      <c r="LV29" s="32" t="str">
        <f t="shared" si="151"/>
        <v/>
      </c>
      <c r="LW29" s="32" t="str">
        <f t="shared" si="152"/>
        <v/>
      </c>
      <c r="LX29" s="32" t="str">
        <f t="shared" si="153"/>
        <v/>
      </c>
      <c r="LY29" s="32" t="str">
        <f t="shared" si="154"/>
        <v/>
      </c>
      <c r="LZ29" s="32" t="str">
        <f t="shared" si="155"/>
        <v/>
      </c>
      <c r="MA29" s="32" t="str">
        <f t="shared" si="156"/>
        <v/>
      </c>
      <c r="MB29" s="50">
        <f t="shared" si="157"/>
        <v>495.15377375511463</v>
      </c>
      <c r="MC29" s="54">
        <v>21</v>
      </c>
      <c r="MD29" s="140" t="str">
        <f t="shared" si="158"/>
        <v/>
      </c>
      <c r="ME29" s="140" t="str">
        <f t="shared" si="159"/>
        <v/>
      </c>
      <c r="MF29" s="140" t="str">
        <f t="shared" si="160"/>
        <v/>
      </c>
      <c r="MG29" s="140" t="str">
        <f t="shared" si="161"/>
        <v/>
      </c>
      <c r="MH29" s="140">
        <f t="shared" si="162"/>
        <v>39.257269339367326</v>
      </c>
      <c r="MI29" s="140">
        <f t="shared" si="163"/>
        <v>35.23695624703366</v>
      </c>
      <c r="MJ29" s="140" t="str">
        <f t="shared" si="164"/>
        <v/>
      </c>
      <c r="MK29" s="140" t="str">
        <f t="shared" si="165"/>
        <v/>
      </c>
      <c r="ML29" s="140" t="str">
        <f t="shared" si="166"/>
        <v/>
      </c>
      <c r="MM29" s="140">
        <f t="shared" si="167"/>
        <v>37.467892654947647</v>
      </c>
      <c r="MN29" s="140">
        <f t="shared" si="168"/>
        <v>37.93588348010357</v>
      </c>
      <c r="MO29" s="140" t="str">
        <f t="shared" si="169"/>
        <v/>
      </c>
      <c r="MP29" s="140" t="str">
        <f t="shared" si="170"/>
        <v/>
      </c>
      <c r="MQ29" s="140">
        <f t="shared" si="171"/>
        <v>37.605537015287624</v>
      </c>
      <c r="MR29" s="140" t="str">
        <f t="shared" si="172"/>
        <v/>
      </c>
      <c r="MS29" s="140">
        <f t="shared" si="173"/>
        <v>32.665614243438405</v>
      </c>
      <c r="MT29" s="140" t="str">
        <f t="shared" si="174"/>
        <v/>
      </c>
      <c r="MU29" s="140" t="str">
        <f t="shared" si="175"/>
        <v/>
      </c>
      <c r="MV29" s="140" t="str">
        <f t="shared" si="176"/>
        <v/>
      </c>
      <c r="MW29" s="140" t="str">
        <f t="shared" si="177"/>
        <v/>
      </c>
      <c r="MX29" s="140" t="str">
        <f t="shared" si="178"/>
        <v/>
      </c>
      <c r="MY29" s="140" t="str">
        <f t="shared" si="179"/>
        <v/>
      </c>
      <c r="MZ29" s="140" t="str">
        <f t="shared" si="180"/>
        <v/>
      </c>
      <c r="NA29" s="140" t="str">
        <f t="shared" si="181"/>
        <v/>
      </c>
      <c r="NB29" s="140" t="str">
        <f t="shared" si="182"/>
        <v/>
      </c>
      <c r="NC29" s="140" t="str">
        <f t="shared" si="183"/>
        <v/>
      </c>
      <c r="ND29" s="54">
        <v>21</v>
      </c>
      <c r="NE29" s="33" t="str">
        <f t="shared" si="184"/>
        <v/>
      </c>
      <c r="NF29" s="33" t="str">
        <f t="shared" si="233"/>
        <v/>
      </c>
      <c r="NG29" s="33" t="str">
        <f t="shared" si="209"/>
        <v/>
      </c>
      <c r="NH29" s="33" t="str">
        <f t="shared" si="210"/>
        <v/>
      </c>
      <c r="NI29" s="33">
        <f t="shared" si="211"/>
        <v>40</v>
      </c>
      <c r="NJ29" s="33">
        <f t="shared" si="212"/>
        <v>6.237445626403181</v>
      </c>
      <c r="NK29" s="33" t="str">
        <f t="shared" si="213"/>
        <v/>
      </c>
      <c r="NL29" s="33" t="str">
        <f t="shared" si="214"/>
        <v/>
      </c>
      <c r="NM29" s="33" t="str">
        <f t="shared" si="215"/>
        <v/>
      </c>
      <c r="NN29" s="33">
        <f t="shared" si="216"/>
        <v>11.733004322805536</v>
      </c>
      <c r="NO29" s="33">
        <f t="shared" si="217"/>
        <v>14.393192505817218</v>
      </c>
      <c r="NP29" s="33" t="str">
        <f t="shared" si="218"/>
        <v/>
      </c>
      <c r="NQ29" s="33" t="str">
        <f t="shared" si="219"/>
        <v/>
      </c>
      <c r="NR29" s="33">
        <f t="shared" si="220"/>
        <v>12.407469488978371</v>
      </c>
      <c r="NS29" s="33" t="str">
        <f t="shared" si="221"/>
        <v/>
      </c>
      <c r="NT29" s="33">
        <f t="shared" si="222"/>
        <v>4.0506768271259777</v>
      </c>
      <c r="NU29" s="33" t="str">
        <f t="shared" si="223"/>
        <v/>
      </c>
      <c r="NV29" s="33" t="str">
        <f t="shared" si="224"/>
        <v/>
      </c>
      <c r="NW29" s="33" t="str">
        <f t="shared" si="225"/>
        <v/>
      </c>
      <c r="NX29" s="33" t="str">
        <f t="shared" si="226"/>
        <v/>
      </c>
      <c r="NY29" s="33" t="str">
        <f t="shared" si="227"/>
        <v/>
      </c>
      <c r="NZ29" s="33" t="str">
        <f t="shared" si="228"/>
        <v/>
      </c>
      <c r="OA29" s="33" t="str">
        <f t="shared" si="229"/>
        <v/>
      </c>
      <c r="OB29" s="33" t="str">
        <f t="shared" si="230"/>
        <v/>
      </c>
      <c r="OC29" s="33" t="str">
        <f t="shared" si="231"/>
        <v/>
      </c>
      <c r="OD29" s="33" t="str">
        <f t="shared" si="232"/>
        <v/>
      </c>
      <c r="OE29" s="33" t="e">
        <f>IF(#REF!="","",IF(#REF!=$MB29,40,(($MB29/#REF!)*40)))</f>
        <v>#REF!</v>
      </c>
      <c r="OF29" s="33" t="e">
        <f>IF(#REF!="","",IF(#REF!=$MB29,40,(($MB29/#REF!)*40)))</f>
        <v>#REF!</v>
      </c>
      <c r="OG29" s="54">
        <v>21</v>
      </c>
      <c r="OH29" s="116"/>
      <c r="OI29" s="116"/>
      <c r="OJ29" s="116"/>
      <c r="OK29" s="116"/>
      <c r="OL29" s="120">
        <v>36</v>
      </c>
      <c r="OM29" s="120">
        <v>72</v>
      </c>
      <c r="ON29" s="116"/>
      <c r="OO29" s="116"/>
      <c r="OP29" s="116"/>
      <c r="OQ29" s="124">
        <v>24</v>
      </c>
      <c r="OR29" s="124">
        <v>36</v>
      </c>
      <c r="OS29" s="116"/>
      <c r="OT29" s="116"/>
      <c r="OU29" s="124">
        <v>36</v>
      </c>
      <c r="OV29" s="116"/>
      <c r="OW29" s="128">
        <v>48</v>
      </c>
      <c r="OX29" s="116"/>
      <c r="OY29" s="116"/>
      <c r="OZ29" s="116"/>
      <c r="PA29" s="116"/>
      <c r="PB29" s="116"/>
      <c r="PC29" s="116"/>
      <c r="PD29" s="116"/>
      <c r="PE29" s="116"/>
      <c r="PF29" s="116"/>
      <c r="PG29" s="116"/>
      <c r="PH29" s="54">
        <v>21</v>
      </c>
      <c r="PI29" s="126">
        <f t="shared" si="203"/>
        <v>0</v>
      </c>
      <c r="PJ29" s="126">
        <f t="shared" si="275"/>
        <v>0</v>
      </c>
      <c r="PK29" s="126">
        <f t="shared" si="276"/>
        <v>0</v>
      </c>
      <c r="PL29" s="126">
        <f t="shared" si="277"/>
        <v>0</v>
      </c>
      <c r="PM29" s="126">
        <f t="shared" si="278"/>
        <v>10</v>
      </c>
      <c r="PN29" s="126">
        <f t="shared" si="279"/>
        <v>60</v>
      </c>
      <c r="PO29" s="126">
        <f t="shared" si="235"/>
        <v>0</v>
      </c>
      <c r="PP29" s="126">
        <f t="shared" si="236"/>
        <v>0</v>
      </c>
      <c r="PQ29" s="126">
        <f t="shared" si="237"/>
        <v>0</v>
      </c>
      <c r="PR29" s="126">
        <f t="shared" si="238"/>
        <v>0</v>
      </c>
      <c r="PS29" s="126">
        <f t="shared" si="239"/>
        <v>10</v>
      </c>
      <c r="PT29" s="126">
        <f t="shared" si="240"/>
        <v>0</v>
      </c>
      <c r="PU29" s="126">
        <f t="shared" si="241"/>
        <v>0</v>
      </c>
      <c r="PV29" s="126">
        <f t="shared" si="242"/>
        <v>10</v>
      </c>
      <c r="PW29" s="126">
        <f t="shared" si="243"/>
        <v>0</v>
      </c>
      <c r="PX29" s="126">
        <f t="shared" si="244"/>
        <v>20</v>
      </c>
      <c r="PY29" s="126">
        <f t="shared" si="245"/>
        <v>0</v>
      </c>
      <c r="PZ29" s="126">
        <f t="shared" si="246"/>
        <v>0</v>
      </c>
      <c r="QA29" s="126">
        <f t="shared" si="247"/>
        <v>0</v>
      </c>
      <c r="QB29" s="126">
        <f t="shared" si="248"/>
        <v>0</v>
      </c>
      <c r="QC29" s="126">
        <f t="shared" si="249"/>
        <v>0</v>
      </c>
      <c r="QD29" s="126">
        <f t="shared" si="250"/>
        <v>0</v>
      </c>
      <c r="QE29" s="126">
        <f t="shared" si="251"/>
        <v>0</v>
      </c>
      <c r="QF29" s="126">
        <f t="shared" si="252"/>
        <v>0</v>
      </c>
      <c r="QG29" s="126">
        <f t="shared" si="253"/>
        <v>0</v>
      </c>
      <c r="QH29" s="126">
        <f t="shared" si="254"/>
        <v>0</v>
      </c>
      <c r="QI29" s="54">
        <v>21</v>
      </c>
      <c r="QJ29" s="34" t="str">
        <f t="shared" si="204"/>
        <v/>
      </c>
      <c r="QK29" s="34" t="str">
        <f t="shared" si="280"/>
        <v/>
      </c>
      <c r="QL29" s="34" t="str">
        <f t="shared" si="281"/>
        <v/>
      </c>
      <c r="QM29" s="34" t="str">
        <f t="shared" si="282"/>
        <v/>
      </c>
      <c r="QN29" s="34">
        <f t="shared" si="283"/>
        <v>49.257269339367326</v>
      </c>
      <c r="QO29" s="34">
        <f t="shared" si="284"/>
        <v>95.23695624703366</v>
      </c>
      <c r="QP29" s="34" t="str">
        <f t="shared" si="255"/>
        <v/>
      </c>
      <c r="QQ29" s="34" t="str">
        <f t="shared" si="256"/>
        <v/>
      </c>
      <c r="QR29" s="34" t="str">
        <f t="shared" si="257"/>
        <v/>
      </c>
      <c r="QS29" s="34">
        <f t="shared" si="258"/>
        <v>37.467892654947647</v>
      </c>
      <c r="QT29" s="34">
        <f t="shared" si="259"/>
        <v>47.93588348010357</v>
      </c>
      <c r="QU29" s="34" t="str">
        <f t="shared" si="260"/>
        <v/>
      </c>
      <c r="QV29" s="34" t="str">
        <f t="shared" si="261"/>
        <v/>
      </c>
      <c r="QW29" s="34">
        <f t="shared" si="262"/>
        <v>47.605537015287624</v>
      </c>
      <c r="QX29" s="34" t="str">
        <f t="shared" si="263"/>
        <v/>
      </c>
      <c r="QY29" s="34">
        <f t="shared" si="264"/>
        <v>52.665614243438405</v>
      </c>
      <c r="QZ29" s="34" t="str">
        <f t="shared" si="265"/>
        <v/>
      </c>
      <c r="RA29" s="34" t="str">
        <f t="shared" si="266"/>
        <v/>
      </c>
      <c r="RB29" s="34" t="str">
        <f t="shared" si="267"/>
        <v/>
      </c>
      <c r="RC29" s="34" t="str">
        <f t="shared" si="268"/>
        <v/>
      </c>
      <c r="RD29" s="34" t="str">
        <f t="shared" si="269"/>
        <v/>
      </c>
      <c r="RE29" s="34" t="str">
        <f t="shared" si="270"/>
        <v/>
      </c>
      <c r="RF29" s="34" t="str">
        <f t="shared" si="271"/>
        <v/>
      </c>
      <c r="RG29" s="34" t="str">
        <f t="shared" si="272"/>
        <v/>
      </c>
      <c r="RH29" s="34" t="str">
        <f t="shared" si="273"/>
        <v/>
      </c>
      <c r="RI29" s="34" t="str">
        <f t="shared" si="274"/>
        <v/>
      </c>
      <c r="RJ29" s="132">
        <f t="shared" si="205"/>
        <v>95.23695624703366</v>
      </c>
      <c r="RK29" s="35" t="str">
        <f t="shared" si="190"/>
        <v>6. SUMINISTROS DE LABORATORIO KASALAB SAS NIT 900745087-2</v>
      </c>
      <c r="RL29" s="35" t="str">
        <f t="shared" si="191"/>
        <v/>
      </c>
      <c r="RM29" s="35" t="str">
        <f t="shared" si="192"/>
        <v/>
      </c>
      <c r="RN29" s="35" t="str">
        <f t="shared" si="234"/>
        <v/>
      </c>
      <c r="RO29" s="133" t="str">
        <f t="shared" si="207"/>
        <v>6. SUMINISTROS DE LABORATORIO KASALAB SAS NIT 900745087-2</v>
      </c>
      <c r="RP29" s="133" t="str">
        <f>IF($RJ29=QJ29,QJ$8,IF($RJ29=QK29,QK$8,IF($RJ29=QL29,QL$8,IF($RJ29=QM29,QM$8,IF($RJ29=QN29,QN$8,IF($RJ29=QO29,QO$8,IF($RJ29=QP29,QP$8,IF($RJ29=QQ29,QQ$8,IF($RJ29=QR29,QR$8,IF($RJ29=QS29,QS$8,IF($RJ29=QT29,QT$8,IF($RJ29=QU29,QU$8,IF($RJ29=QV29,QV$8,IF($RJ29=QW29,QW$8,IF($RJ29=QX29,QX$8,IF($RJ29=QY29,QY$8,IF($RJ29=QZ29,QZ$8,IF($RJ29=RA29,RA$8,IF($RJ29=RB29,RB$8,IF($RJ29=RC29,RC$8,IF($RJ29=RD29,RD$8,IF($RJ29=RE29,RE$8,IF($RJ29=RF29,RF$8,IF($RJ29=RG29,RG$8,IF($RJ29=RH29,RH$8,IF($RJ29=RI29,RI$8,IF($RJ29=#REF!,#REF!,IF($RJ29=#REF!,#REF!,""))))))))))))))))))))))))))))</f>
        <v>6. SUMINISTROS DE LABORATORIO KASALAB SAS NIT 900745087-2</v>
      </c>
      <c r="RQ29" s="36">
        <f t="shared" si="194"/>
        <v>38080000</v>
      </c>
      <c r="RR29" s="36" t="str">
        <f t="shared" si="195"/>
        <v/>
      </c>
      <c r="RS29" s="36" t="str">
        <f t="shared" si="196"/>
        <v/>
      </c>
      <c r="RT29" s="36" t="e">
        <f>IF($RP29=$AD$8,$AD29,IF($RP29=$AE$8,$AE29,IF($RP29=$AF$8,$AF29,IF($RP29=$AG$8,$AG29,IF($RP29=$AH$8,$AH29,IF($RP29=#REF!,#REF!,IF($RP29=#REF!,#REF!,"")))))))</f>
        <v>#REF!</v>
      </c>
      <c r="RU29" s="129">
        <f t="shared" si="197"/>
        <v>38080000</v>
      </c>
      <c r="RV29" s="36" t="e">
        <f t="shared" si="206"/>
        <v>#REF!</v>
      </c>
      <c r="RW29" s="54">
        <v>21</v>
      </c>
      <c r="RX29" s="129">
        <f t="shared" si="198"/>
        <v>8307390</v>
      </c>
      <c r="RY29" s="129" t="str">
        <f t="shared" si="199"/>
        <v>ADJUDICADO</v>
      </c>
    </row>
    <row r="30" spans="1:493" ht="26">
      <c r="A30" s="49"/>
      <c r="B30" s="78" t="s">
        <v>120</v>
      </c>
      <c r="C30" s="67" t="s">
        <v>121</v>
      </c>
      <c r="D30" s="67" t="s">
        <v>122</v>
      </c>
      <c r="E30" s="69" t="s">
        <v>123</v>
      </c>
      <c r="F30" s="67">
        <v>5</v>
      </c>
      <c r="G30" s="24">
        <v>34714283.313500002</v>
      </c>
      <c r="H30" s="53">
        <v>22</v>
      </c>
      <c r="I30" s="104" t="s">
        <v>37</v>
      </c>
      <c r="J30" s="104" t="s">
        <v>37</v>
      </c>
      <c r="K30" s="104" t="s">
        <v>37</v>
      </c>
      <c r="L30" s="104" t="s">
        <v>37</v>
      </c>
      <c r="M30" s="104" t="s">
        <v>37</v>
      </c>
      <c r="N30" s="104" t="s">
        <v>37</v>
      </c>
      <c r="O30" s="104" t="s">
        <v>37</v>
      </c>
      <c r="P30" s="104" t="s">
        <v>37</v>
      </c>
      <c r="Q30" s="104" t="s">
        <v>37</v>
      </c>
      <c r="R30" s="104" t="s">
        <v>37</v>
      </c>
      <c r="S30" s="104" t="s">
        <v>37</v>
      </c>
      <c r="T30" s="104" t="s">
        <v>37</v>
      </c>
      <c r="U30" s="104" t="s">
        <v>37</v>
      </c>
      <c r="V30" s="104" t="s">
        <v>37</v>
      </c>
      <c r="W30" s="104" t="s">
        <v>37</v>
      </c>
      <c r="X30" s="104" t="s">
        <v>37</v>
      </c>
      <c r="Y30" s="104" t="s">
        <v>37</v>
      </c>
      <c r="Z30" s="104" t="s">
        <v>37</v>
      </c>
      <c r="AA30" s="104" t="s">
        <v>37</v>
      </c>
      <c r="AB30" s="104" t="s">
        <v>37</v>
      </c>
      <c r="AC30" s="104" t="s">
        <v>37</v>
      </c>
      <c r="AD30" s="104" t="s">
        <v>37</v>
      </c>
      <c r="AE30" s="104" t="s">
        <v>37</v>
      </c>
      <c r="AF30" s="104" t="s">
        <v>37</v>
      </c>
      <c r="AG30" s="104" t="s">
        <v>37</v>
      </c>
      <c r="AH30" s="104" t="s">
        <v>37</v>
      </c>
      <c r="AI30" s="57">
        <v>22</v>
      </c>
      <c r="AJ30" s="25" t="str">
        <f t="shared" si="0"/>
        <v>NC</v>
      </c>
      <c r="AK30" s="25" t="str">
        <f t="shared" si="1"/>
        <v>NC</v>
      </c>
      <c r="AL30" s="25" t="str">
        <f t="shared" si="2"/>
        <v>NC</v>
      </c>
      <c r="AM30" s="25" t="str">
        <f t="shared" si="3"/>
        <v>NC</v>
      </c>
      <c r="AN30" s="25" t="str">
        <f t="shared" si="4"/>
        <v>NC</v>
      </c>
      <c r="AO30" s="25" t="str">
        <f t="shared" si="5"/>
        <v>NC</v>
      </c>
      <c r="AP30" s="25" t="str">
        <f t="shared" si="6"/>
        <v>NC</v>
      </c>
      <c r="AQ30" s="25" t="str">
        <f t="shared" si="7"/>
        <v>NC</v>
      </c>
      <c r="AR30" s="25" t="str">
        <f t="shared" si="8"/>
        <v>NC</v>
      </c>
      <c r="AS30" s="25" t="str">
        <f t="shared" si="9"/>
        <v>NC</v>
      </c>
      <c r="AT30" s="25" t="str">
        <f t="shared" si="10"/>
        <v>NC</v>
      </c>
      <c r="AU30" s="25" t="str">
        <f t="shared" si="11"/>
        <v>NC</v>
      </c>
      <c r="AV30" s="25" t="str">
        <f t="shared" si="12"/>
        <v>NC</v>
      </c>
      <c r="AW30" s="25" t="str">
        <f t="shared" si="13"/>
        <v>NC</v>
      </c>
      <c r="AX30" s="25" t="str">
        <f t="shared" si="14"/>
        <v>NC</v>
      </c>
      <c r="AY30" s="25" t="str">
        <f t="shared" si="15"/>
        <v>NC</v>
      </c>
      <c r="AZ30" s="25" t="str">
        <f t="shared" si="16"/>
        <v>NC</v>
      </c>
      <c r="BA30" s="25" t="str">
        <f t="shared" si="17"/>
        <v>NC</v>
      </c>
      <c r="BB30" s="25" t="str">
        <f t="shared" si="18"/>
        <v>NC</v>
      </c>
      <c r="BC30" s="25" t="str">
        <f t="shared" si="19"/>
        <v>NC</v>
      </c>
      <c r="BD30" s="25" t="str">
        <f t="shared" si="20"/>
        <v>NC</v>
      </c>
      <c r="BE30" s="25" t="str">
        <f t="shared" si="21"/>
        <v>NC</v>
      </c>
      <c r="BF30" s="25" t="str">
        <f t="shared" si="22"/>
        <v>NC</v>
      </c>
      <c r="BG30" s="25" t="str">
        <f t="shared" si="23"/>
        <v>NC</v>
      </c>
      <c r="BH30" s="25" t="str">
        <f t="shared" si="24"/>
        <v>NC</v>
      </c>
      <c r="BI30" s="25" t="str">
        <f t="shared" si="25"/>
        <v>NC</v>
      </c>
      <c r="BJ30" s="54">
        <v>22</v>
      </c>
      <c r="BK30" s="122" t="s">
        <v>38</v>
      </c>
      <c r="BL30" s="122" t="s">
        <v>38</v>
      </c>
      <c r="BM30" s="122" t="s">
        <v>38</v>
      </c>
      <c r="BN30" s="122" t="s">
        <v>38</v>
      </c>
      <c r="BO30" s="122" t="s">
        <v>38</v>
      </c>
      <c r="BP30" s="122" t="s">
        <v>38</v>
      </c>
      <c r="BQ30" s="122" t="s">
        <v>38</v>
      </c>
      <c r="BR30" s="122" t="s">
        <v>38</v>
      </c>
      <c r="BS30" s="122" t="s">
        <v>38</v>
      </c>
      <c r="BT30" s="122" t="s">
        <v>38</v>
      </c>
      <c r="BU30" s="122" t="s">
        <v>38</v>
      </c>
      <c r="BV30" s="122" t="s">
        <v>38</v>
      </c>
      <c r="BW30" s="122" t="s">
        <v>38</v>
      </c>
      <c r="BX30" s="122" t="s">
        <v>38</v>
      </c>
      <c r="BY30" s="122" t="s">
        <v>38</v>
      </c>
      <c r="BZ30" s="122" t="s">
        <v>38</v>
      </c>
      <c r="CA30" s="122" t="s">
        <v>38</v>
      </c>
      <c r="CB30" s="122" t="s">
        <v>38</v>
      </c>
      <c r="CC30" s="122" t="s">
        <v>38</v>
      </c>
      <c r="CD30" s="122" t="s">
        <v>38</v>
      </c>
      <c r="CE30" s="122" t="s">
        <v>38</v>
      </c>
      <c r="CF30" s="122" t="s">
        <v>38</v>
      </c>
      <c r="CG30" s="122" t="s">
        <v>38</v>
      </c>
      <c r="CH30" s="122" t="s">
        <v>38</v>
      </c>
      <c r="CI30" s="122" t="s">
        <v>38</v>
      </c>
      <c r="CJ30" s="122" t="s">
        <v>38</v>
      </c>
      <c r="CK30" s="54">
        <v>22</v>
      </c>
      <c r="CL30" s="122" t="s">
        <v>39</v>
      </c>
      <c r="CM30" s="122" t="s">
        <v>38</v>
      </c>
      <c r="CN30" s="122" t="s">
        <v>39</v>
      </c>
      <c r="CO30" s="122" t="s">
        <v>39</v>
      </c>
      <c r="CP30" s="122" t="s">
        <v>39</v>
      </c>
      <c r="CQ30" s="122" t="s">
        <v>39</v>
      </c>
      <c r="CR30" s="122" t="s">
        <v>39</v>
      </c>
      <c r="CS30" s="122" t="s">
        <v>39</v>
      </c>
      <c r="CT30" s="122" t="s">
        <v>39</v>
      </c>
      <c r="CU30" s="122" t="s">
        <v>39</v>
      </c>
      <c r="CV30" s="122" t="s">
        <v>39</v>
      </c>
      <c r="CW30" s="122" t="s">
        <v>39</v>
      </c>
      <c r="CX30" s="122" t="s">
        <v>39</v>
      </c>
      <c r="CY30" s="122" t="s">
        <v>39</v>
      </c>
      <c r="CZ30" s="122" t="s">
        <v>39</v>
      </c>
      <c r="DA30" s="122" t="s">
        <v>39</v>
      </c>
      <c r="DB30" s="122" t="s">
        <v>39</v>
      </c>
      <c r="DC30" s="122" t="s">
        <v>39</v>
      </c>
      <c r="DD30" s="122" t="s">
        <v>39</v>
      </c>
      <c r="DE30" s="122" t="s">
        <v>39</v>
      </c>
      <c r="DF30" s="122" t="s">
        <v>39</v>
      </c>
      <c r="DG30" s="122" t="s">
        <v>39</v>
      </c>
      <c r="DH30" s="122" t="s">
        <v>38</v>
      </c>
      <c r="DI30" s="122" t="s">
        <v>38</v>
      </c>
      <c r="DJ30" s="122" t="s">
        <v>38</v>
      </c>
      <c r="DK30" s="122" t="s">
        <v>39</v>
      </c>
      <c r="DL30" s="54">
        <v>22</v>
      </c>
      <c r="DM30" s="122" t="s">
        <v>39</v>
      </c>
      <c r="DN30" s="122" t="s">
        <v>38</v>
      </c>
      <c r="DO30" s="122" t="s">
        <v>39</v>
      </c>
      <c r="DP30" s="122" t="s">
        <v>39</v>
      </c>
      <c r="DQ30" s="122" t="s">
        <v>39</v>
      </c>
      <c r="DR30" s="122" t="s">
        <v>39</v>
      </c>
      <c r="DS30" s="122" t="s">
        <v>39</v>
      </c>
      <c r="DT30" s="122" t="s">
        <v>39</v>
      </c>
      <c r="DU30" s="122" t="s">
        <v>39</v>
      </c>
      <c r="DV30" s="122" t="s">
        <v>39</v>
      </c>
      <c r="DW30" s="122" t="s">
        <v>39</v>
      </c>
      <c r="DX30" s="122" t="s">
        <v>39</v>
      </c>
      <c r="DY30" s="122" t="s">
        <v>39</v>
      </c>
      <c r="DZ30" s="122" t="s">
        <v>39</v>
      </c>
      <c r="EA30" s="122" t="s">
        <v>39</v>
      </c>
      <c r="EB30" s="122" t="s">
        <v>39</v>
      </c>
      <c r="EC30" s="122" t="s">
        <v>39</v>
      </c>
      <c r="ED30" s="122" t="s">
        <v>39</v>
      </c>
      <c r="EE30" s="122" t="s">
        <v>39</v>
      </c>
      <c r="EF30" s="122" t="s">
        <v>39</v>
      </c>
      <c r="EG30" s="122" t="s">
        <v>39</v>
      </c>
      <c r="EH30" s="122" t="s">
        <v>39</v>
      </c>
      <c r="EI30" s="122" t="s">
        <v>38</v>
      </c>
      <c r="EJ30" s="122" t="s">
        <v>38</v>
      </c>
      <c r="EK30" s="122" t="s">
        <v>39</v>
      </c>
      <c r="EL30" s="122" t="s">
        <v>39</v>
      </c>
      <c r="EM30" s="54">
        <v>22</v>
      </c>
      <c r="EN30" s="26" t="str">
        <f t="shared" si="26"/>
        <v>NO CUMPLE</v>
      </c>
      <c r="EO30" s="26" t="str">
        <f t="shared" si="27"/>
        <v>NO CUMPLE</v>
      </c>
      <c r="EP30" s="26" t="str">
        <f t="shared" si="28"/>
        <v>NO CUMPLE</v>
      </c>
      <c r="EQ30" s="26" t="str">
        <f t="shared" si="29"/>
        <v>NO CUMPLE</v>
      </c>
      <c r="ER30" s="26" t="str">
        <f t="shared" si="30"/>
        <v>NO CUMPLE</v>
      </c>
      <c r="ES30" s="26" t="str">
        <f t="shared" si="31"/>
        <v>NO CUMPLE</v>
      </c>
      <c r="ET30" s="26" t="str">
        <f t="shared" si="32"/>
        <v>NO CUMPLE</v>
      </c>
      <c r="EU30" s="26" t="str">
        <f t="shared" si="33"/>
        <v>NO CUMPLE</v>
      </c>
      <c r="EV30" s="26" t="str">
        <f t="shared" si="34"/>
        <v>NO CUMPLE</v>
      </c>
      <c r="EW30" s="26" t="str">
        <f t="shared" si="35"/>
        <v>NO CUMPLE</v>
      </c>
      <c r="EX30" s="26" t="str">
        <f t="shared" si="36"/>
        <v>NO CUMPLE</v>
      </c>
      <c r="EY30" s="26" t="str">
        <f t="shared" si="37"/>
        <v>NO CUMPLE</v>
      </c>
      <c r="EZ30" s="26" t="str">
        <f t="shared" si="38"/>
        <v>NO CUMPLE</v>
      </c>
      <c r="FA30" s="26" t="str">
        <f t="shared" si="39"/>
        <v>NO CUMPLE</v>
      </c>
      <c r="FB30" s="26" t="str">
        <f t="shared" si="40"/>
        <v>NO CUMPLE</v>
      </c>
      <c r="FC30" s="26" t="str">
        <f t="shared" si="41"/>
        <v>NO CUMPLE</v>
      </c>
      <c r="FD30" s="26" t="str">
        <f t="shared" si="42"/>
        <v>NO CUMPLE</v>
      </c>
      <c r="FE30" s="26" t="str">
        <f t="shared" si="43"/>
        <v>NO CUMPLE</v>
      </c>
      <c r="FF30" s="26" t="str">
        <f t="shared" si="44"/>
        <v>NO CUMPLE</v>
      </c>
      <c r="FG30" s="26" t="str">
        <f t="shared" si="45"/>
        <v>NO CUMPLE</v>
      </c>
      <c r="FH30" s="26" t="str">
        <f t="shared" si="46"/>
        <v>NO CUMPLE</v>
      </c>
      <c r="FI30" s="26" t="str">
        <f t="shared" si="47"/>
        <v>NO CUMPLE</v>
      </c>
      <c r="FJ30" s="26" t="str">
        <f t="shared" si="48"/>
        <v>NO CUMPLE</v>
      </c>
      <c r="FK30" s="26" t="str">
        <f t="shared" si="49"/>
        <v>NO CUMPLE</v>
      </c>
      <c r="FL30" s="26" t="str">
        <f t="shared" si="50"/>
        <v>NO CUMPLE</v>
      </c>
      <c r="FM30" s="26" t="str">
        <f t="shared" si="51"/>
        <v>NO CUMPLE</v>
      </c>
      <c r="FN30" s="54">
        <v>22</v>
      </c>
      <c r="FO30" s="116" t="s">
        <v>37</v>
      </c>
      <c r="FP30" s="116" t="s">
        <v>37</v>
      </c>
      <c r="FQ30" s="116" t="s">
        <v>37</v>
      </c>
      <c r="FR30" s="116" t="s">
        <v>37</v>
      </c>
      <c r="FS30" s="116" t="s">
        <v>37</v>
      </c>
      <c r="FT30" s="116" t="s">
        <v>37</v>
      </c>
      <c r="FU30" s="116" t="s">
        <v>37</v>
      </c>
      <c r="FV30" s="116" t="s">
        <v>37</v>
      </c>
      <c r="FW30" s="116" t="s">
        <v>37</v>
      </c>
      <c r="FX30" s="116" t="s">
        <v>37</v>
      </c>
      <c r="FY30" s="116" t="s">
        <v>37</v>
      </c>
      <c r="FZ30" s="116" t="s">
        <v>37</v>
      </c>
      <c r="GA30" s="116" t="s">
        <v>37</v>
      </c>
      <c r="GB30" s="116" t="s">
        <v>37</v>
      </c>
      <c r="GC30" s="116" t="s">
        <v>37</v>
      </c>
      <c r="GD30" s="116" t="s">
        <v>37</v>
      </c>
      <c r="GE30" s="116" t="s">
        <v>37</v>
      </c>
      <c r="GF30" s="116" t="s">
        <v>37</v>
      </c>
      <c r="GG30" s="116" t="s">
        <v>37</v>
      </c>
      <c r="GH30" s="116" t="s">
        <v>37</v>
      </c>
      <c r="GI30" s="116" t="s">
        <v>37</v>
      </c>
      <c r="GJ30" s="116" t="s">
        <v>37</v>
      </c>
      <c r="GK30" s="116" t="s">
        <v>37</v>
      </c>
      <c r="GL30" s="116" t="s">
        <v>37</v>
      </c>
      <c r="GM30" s="116" t="s">
        <v>37</v>
      </c>
      <c r="GN30" s="116" t="s">
        <v>37</v>
      </c>
      <c r="GO30" s="54">
        <v>22</v>
      </c>
      <c r="GP30" s="116" t="s">
        <v>37</v>
      </c>
      <c r="GQ30" s="116" t="s">
        <v>37</v>
      </c>
      <c r="GR30" s="116" t="s">
        <v>37</v>
      </c>
      <c r="GS30" s="116" t="s">
        <v>37</v>
      </c>
      <c r="GT30" s="116" t="s">
        <v>37</v>
      </c>
      <c r="GU30" s="116" t="s">
        <v>37</v>
      </c>
      <c r="GV30" s="116" t="s">
        <v>37</v>
      </c>
      <c r="GW30" s="116" t="s">
        <v>37</v>
      </c>
      <c r="GX30" s="116" t="s">
        <v>37</v>
      </c>
      <c r="GY30" s="116" t="s">
        <v>37</v>
      </c>
      <c r="GZ30" s="116" t="s">
        <v>37</v>
      </c>
      <c r="HA30" s="116" t="s">
        <v>37</v>
      </c>
      <c r="HB30" s="116" t="s">
        <v>37</v>
      </c>
      <c r="HC30" s="116" t="s">
        <v>37</v>
      </c>
      <c r="HD30" s="116" t="s">
        <v>37</v>
      </c>
      <c r="HE30" s="116" t="s">
        <v>37</v>
      </c>
      <c r="HF30" s="116" t="s">
        <v>37</v>
      </c>
      <c r="HG30" s="116" t="s">
        <v>37</v>
      </c>
      <c r="HH30" s="116" t="s">
        <v>37</v>
      </c>
      <c r="HI30" s="116" t="s">
        <v>37</v>
      </c>
      <c r="HJ30" s="116" t="s">
        <v>37</v>
      </c>
      <c r="HK30" s="116" t="s">
        <v>37</v>
      </c>
      <c r="HL30" s="116" t="s">
        <v>37</v>
      </c>
      <c r="HM30" s="116" t="s">
        <v>37</v>
      </c>
      <c r="HN30" s="116" t="s">
        <v>37</v>
      </c>
      <c r="HO30" s="116" t="s">
        <v>37</v>
      </c>
      <c r="HP30" s="54">
        <v>22</v>
      </c>
      <c r="HQ30" s="25" t="str">
        <f t="shared" si="52"/>
        <v/>
      </c>
      <c r="HR30" s="25" t="str">
        <f t="shared" si="53"/>
        <v/>
      </c>
      <c r="HS30" s="25" t="str">
        <f t="shared" si="54"/>
        <v/>
      </c>
      <c r="HT30" s="25" t="str">
        <f t="shared" si="55"/>
        <v/>
      </c>
      <c r="HU30" s="25" t="str">
        <f t="shared" si="56"/>
        <v/>
      </c>
      <c r="HV30" s="25" t="str">
        <f t="shared" si="57"/>
        <v/>
      </c>
      <c r="HW30" s="25" t="str">
        <f t="shared" si="58"/>
        <v/>
      </c>
      <c r="HX30" s="25" t="str">
        <f t="shared" si="59"/>
        <v/>
      </c>
      <c r="HY30" s="25" t="str">
        <f t="shared" si="60"/>
        <v/>
      </c>
      <c r="HZ30" s="25" t="str">
        <f t="shared" si="61"/>
        <v/>
      </c>
      <c r="IA30" s="25" t="str">
        <f t="shared" si="62"/>
        <v/>
      </c>
      <c r="IB30" s="25" t="str">
        <f t="shared" si="63"/>
        <v/>
      </c>
      <c r="IC30" s="25" t="str">
        <f t="shared" si="64"/>
        <v/>
      </c>
      <c r="ID30" s="25" t="str">
        <f t="shared" si="65"/>
        <v/>
      </c>
      <c r="IE30" s="25" t="str">
        <f t="shared" si="66"/>
        <v/>
      </c>
      <c r="IF30" s="25" t="str">
        <f t="shared" si="67"/>
        <v/>
      </c>
      <c r="IG30" s="25" t="str">
        <f t="shared" si="68"/>
        <v/>
      </c>
      <c r="IH30" s="25" t="str">
        <f t="shared" si="69"/>
        <v/>
      </c>
      <c r="II30" s="25" t="str">
        <f t="shared" si="70"/>
        <v/>
      </c>
      <c r="IJ30" s="25" t="str">
        <f t="shared" si="71"/>
        <v/>
      </c>
      <c r="IK30" s="25" t="str">
        <f t="shared" si="72"/>
        <v/>
      </c>
      <c r="IL30" s="25" t="str">
        <f t="shared" si="73"/>
        <v/>
      </c>
      <c r="IM30" s="25" t="str">
        <f t="shared" si="74"/>
        <v/>
      </c>
      <c r="IN30" s="25" t="str">
        <f t="shared" si="75"/>
        <v/>
      </c>
      <c r="IO30" s="25" t="str">
        <f t="shared" si="76"/>
        <v/>
      </c>
      <c r="IP30" s="25" t="str">
        <f t="shared" si="77"/>
        <v/>
      </c>
      <c r="IQ30" s="25">
        <v>34714283.313500002</v>
      </c>
      <c r="IR30" s="25">
        <v>34714283.313500002</v>
      </c>
      <c r="IS30" s="27">
        <f t="shared" si="78"/>
        <v>0</v>
      </c>
      <c r="IT30" s="27" t="str">
        <f t="shared" si="200"/>
        <v/>
      </c>
      <c r="IU30" s="27">
        <f t="array" ref="IU30">IF(IT30=0,"",PRODUCT(IF(ISNUMBER(HQ30:IP30),HQ30:IP30,1)))</f>
        <v>1</v>
      </c>
      <c r="IV30" s="27" t="str">
        <f t="shared" si="201"/>
        <v/>
      </c>
      <c r="IW30" s="28" t="str">
        <f t="shared" si="208"/>
        <v/>
      </c>
      <c r="IX30" s="29" t="str">
        <f t="shared" si="285"/>
        <v/>
      </c>
      <c r="IY30" s="54">
        <v>22</v>
      </c>
      <c r="IZ30" s="30" t="str">
        <f t="shared" si="79"/>
        <v/>
      </c>
      <c r="JA30" s="30" t="str">
        <f t="shared" si="80"/>
        <v/>
      </c>
      <c r="JB30" s="30" t="str">
        <f t="shared" si="81"/>
        <v/>
      </c>
      <c r="JC30" s="30" t="str">
        <f t="shared" si="82"/>
        <v/>
      </c>
      <c r="JD30" s="30" t="str">
        <f t="shared" si="83"/>
        <v/>
      </c>
      <c r="JE30" s="30" t="str">
        <f t="shared" si="84"/>
        <v/>
      </c>
      <c r="JF30" s="30" t="str">
        <f t="shared" si="85"/>
        <v/>
      </c>
      <c r="JG30" s="30" t="str">
        <f t="shared" si="86"/>
        <v/>
      </c>
      <c r="JH30" s="30" t="str">
        <f t="shared" si="87"/>
        <v/>
      </c>
      <c r="JI30" s="30" t="str">
        <f t="shared" si="88"/>
        <v/>
      </c>
      <c r="JJ30" s="30" t="str">
        <f t="shared" si="89"/>
        <v/>
      </c>
      <c r="JK30" s="30" t="str">
        <f t="shared" si="90"/>
        <v/>
      </c>
      <c r="JL30" s="30" t="str">
        <f t="shared" si="91"/>
        <v/>
      </c>
      <c r="JM30" s="30" t="str">
        <f t="shared" si="92"/>
        <v/>
      </c>
      <c r="JN30" s="30" t="str">
        <f t="shared" si="93"/>
        <v/>
      </c>
      <c r="JO30" s="30" t="str">
        <f t="shared" si="94"/>
        <v/>
      </c>
      <c r="JP30" s="30" t="str">
        <f t="shared" si="95"/>
        <v/>
      </c>
      <c r="JQ30" s="30" t="str">
        <f t="shared" si="96"/>
        <v/>
      </c>
      <c r="JR30" s="30" t="str">
        <f t="shared" si="97"/>
        <v/>
      </c>
      <c r="JS30" s="30" t="str">
        <f t="shared" si="98"/>
        <v/>
      </c>
      <c r="JT30" s="30" t="str">
        <f t="shared" si="99"/>
        <v/>
      </c>
      <c r="JU30" s="30" t="str">
        <f t="shared" si="100"/>
        <v/>
      </c>
      <c r="JV30" s="30" t="str">
        <f t="shared" si="101"/>
        <v/>
      </c>
      <c r="JW30" s="30" t="str">
        <f t="shared" si="102"/>
        <v/>
      </c>
      <c r="JX30" s="30" t="str">
        <f t="shared" si="103"/>
        <v/>
      </c>
      <c r="JY30" s="30" t="str">
        <f t="shared" si="104"/>
        <v/>
      </c>
      <c r="JZ30" s="54">
        <v>22</v>
      </c>
      <c r="KA30" s="31" t="str">
        <f t="shared" si="105"/>
        <v/>
      </c>
      <c r="KB30" s="31" t="str">
        <f t="shared" si="106"/>
        <v/>
      </c>
      <c r="KC30" s="31" t="str">
        <f t="shared" si="107"/>
        <v/>
      </c>
      <c r="KD30" s="31" t="str">
        <f t="shared" si="108"/>
        <v/>
      </c>
      <c r="KE30" s="31" t="str">
        <f t="shared" si="109"/>
        <v/>
      </c>
      <c r="KF30" s="31" t="str">
        <f t="shared" si="110"/>
        <v/>
      </c>
      <c r="KG30" s="31" t="str">
        <f t="shared" si="111"/>
        <v/>
      </c>
      <c r="KH30" s="31" t="str">
        <f t="shared" si="112"/>
        <v/>
      </c>
      <c r="KI30" s="31" t="str">
        <f t="shared" si="113"/>
        <v/>
      </c>
      <c r="KJ30" s="31" t="str">
        <f t="shared" si="114"/>
        <v/>
      </c>
      <c r="KK30" s="31" t="str">
        <f t="shared" si="115"/>
        <v/>
      </c>
      <c r="KL30" s="31" t="str">
        <f t="shared" si="116"/>
        <v/>
      </c>
      <c r="KM30" s="31" t="str">
        <f t="shared" si="117"/>
        <v/>
      </c>
      <c r="KN30" s="31" t="str">
        <f t="shared" si="118"/>
        <v/>
      </c>
      <c r="KO30" s="31" t="str">
        <f t="shared" si="119"/>
        <v/>
      </c>
      <c r="KP30" s="31" t="str">
        <f t="shared" si="120"/>
        <v/>
      </c>
      <c r="KQ30" s="31" t="str">
        <f t="shared" si="121"/>
        <v/>
      </c>
      <c r="KR30" s="31" t="str">
        <f t="shared" si="122"/>
        <v/>
      </c>
      <c r="KS30" s="31" t="str">
        <f t="shared" si="123"/>
        <v/>
      </c>
      <c r="KT30" s="31" t="str">
        <f t="shared" si="124"/>
        <v/>
      </c>
      <c r="KU30" s="31" t="str">
        <f t="shared" si="125"/>
        <v/>
      </c>
      <c r="KV30" s="31" t="str">
        <f t="shared" si="126"/>
        <v/>
      </c>
      <c r="KW30" s="31" t="str">
        <f t="shared" si="127"/>
        <v/>
      </c>
      <c r="KX30" s="31" t="str">
        <f t="shared" si="128"/>
        <v/>
      </c>
      <c r="KY30" s="31" t="str">
        <f t="shared" si="129"/>
        <v/>
      </c>
      <c r="KZ30" s="31" t="str">
        <f t="shared" si="130"/>
        <v/>
      </c>
      <c r="LA30" s="54">
        <v>22</v>
      </c>
      <c r="LB30" s="32" t="str">
        <f t="shared" si="131"/>
        <v/>
      </c>
      <c r="LC30" s="32" t="str">
        <f t="shared" si="132"/>
        <v/>
      </c>
      <c r="LD30" s="32" t="str">
        <f t="shared" si="133"/>
        <v/>
      </c>
      <c r="LE30" s="32" t="str">
        <f t="shared" si="134"/>
        <v/>
      </c>
      <c r="LF30" s="32" t="str">
        <f t="shared" si="135"/>
        <v/>
      </c>
      <c r="LG30" s="32" t="str">
        <f t="shared" si="136"/>
        <v/>
      </c>
      <c r="LH30" s="32" t="str">
        <f t="shared" si="137"/>
        <v/>
      </c>
      <c r="LI30" s="32" t="str">
        <f t="shared" si="138"/>
        <v/>
      </c>
      <c r="LJ30" s="32" t="str">
        <f t="shared" si="139"/>
        <v/>
      </c>
      <c r="LK30" s="32" t="str">
        <f t="shared" si="140"/>
        <v/>
      </c>
      <c r="LL30" s="32" t="str">
        <f t="shared" si="141"/>
        <v/>
      </c>
      <c r="LM30" s="32" t="str">
        <f t="shared" si="142"/>
        <v/>
      </c>
      <c r="LN30" s="32" t="str">
        <f t="shared" si="143"/>
        <v/>
      </c>
      <c r="LO30" s="32" t="str">
        <f t="shared" si="144"/>
        <v/>
      </c>
      <c r="LP30" s="32" t="str">
        <f t="shared" si="145"/>
        <v/>
      </c>
      <c r="LQ30" s="32" t="str">
        <f t="shared" si="146"/>
        <v/>
      </c>
      <c r="LR30" s="32" t="str">
        <f t="shared" si="147"/>
        <v/>
      </c>
      <c r="LS30" s="32" t="str">
        <f t="shared" si="148"/>
        <v/>
      </c>
      <c r="LT30" s="32" t="str">
        <f t="shared" si="149"/>
        <v/>
      </c>
      <c r="LU30" s="32" t="str">
        <f t="shared" si="150"/>
        <v/>
      </c>
      <c r="LV30" s="32" t="str">
        <f t="shared" si="151"/>
        <v/>
      </c>
      <c r="LW30" s="32" t="str">
        <f t="shared" si="152"/>
        <v/>
      </c>
      <c r="LX30" s="32" t="str">
        <f t="shared" si="153"/>
        <v/>
      </c>
      <c r="LY30" s="32" t="str">
        <f t="shared" si="154"/>
        <v/>
      </c>
      <c r="LZ30" s="32" t="str">
        <f t="shared" si="155"/>
        <v/>
      </c>
      <c r="MA30" s="32" t="str">
        <f t="shared" si="156"/>
        <v/>
      </c>
      <c r="MB30" s="50">
        <f t="shared" si="157"/>
        <v>0</v>
      </c>
      <c r="MC30" s="54">
        <v>22</v>
      </c>
      <c r="MD30" s="140" t="str">
        <f t="shared" si="158"/>
        <v/>
      </c>
      <c r="ME30" s="140" t="str">
        <f t="shared" si="159"/>
        <v/>
      </c>
      <c r="MF30" s="140" t="str">
        <f t="shared" si="160"/>
        <v/>
      </c>
      <c r="MG30" s="140" t="str">
        <f t="shared" si="161"/>
        <v/>
      </c>
      <c r="MH30" s="140" t="str">
        <f t="shared" si="162"/>
        <v/>
      </c>
      <c r="MI30" s="140" t="str">
        <f t="shared" si="163"/>
        <v/>
      </c>
      <c r="MJ30" s="140" t="str">
        <f t="shared" si="164"/>
        <v/>
      </c>
      <c r="MK30" s="140" t="str">
        <f t="shared" si="165"/>
        <v/>
      </c>
      <c r="ML30" s="140" t="str">
        <f t="shared" si="166"/>
        <v/>
      </c>
      <c r="MM30" s="140" t="str">
        <f t="shared" si="167"/>
        <v/>
      </c>
      <c r="MN30" s="140" t="str">
        <f t="shared" si="168"/>
        <v/>
      </c>
      <c r="MO30" s="140" t="str">
        <f t="shared" si="169"/>
        <v/>
      </c>
      <c r="MP30" s="140" t="str">
        <f t="shared" si="170"/>
        <v/>
      </c>
      <c r="MQ30" s="140" t="str">
        <f t="shared" si="171"/>
        <v/>
      </c>
      <c r="MR30" s="140" t="str">
        <f t="shared" si="172"/>
        <v/>
      </c>
      <c r="MS30" s="140" t="str">
        <f t="shared" si="173"/>
        <v/>
      </c>
      <c r="MT30" s="140" t="str">
        <f t="shared" si="174"/>
        <v/>
      </c>
      <c r="MU30" s="140" t="str">
        <f t="shared" si="175"/>
        <v/>
      </c>
      <c r="MV30" s="140" t="str">
        <f t="shared" si="176"/>
        <v/>
      </c>
      <c r="MW30" s="140" t="str">
        <f t="shared" si="177"/>
        <v/>
      </c>
      <c r="MX30" s="140" t="str">
        <f t="shared" si="178"/>
        <v/>
      </c>
      <c r="MY30" s="140" t="str">
        <f t="shared" si="179"/>
        <v/>
      </c>
      <c r="MZ30" s="140" t="str">
        <f t="shared" si="180"/>
        <v/>
      </c>
      <c r="NA30" s="140" t="str">
        <f t="shared" si="181"/>
        <v/>
      </c>
      <c r="NB30" s="140" t="str">
        <f t="shared" si="182"/>
        <v/>
      </c>
      <c r="NC30" s="140" t="str">
        <f t="shared" si="183"/>
        <v/>
      </c>
      <c r="ND30" s="54">
        <v>22</v>
      </c>
      <c r="NE30" s="33" t="str">
        <f t="shared" si="184"/>
        <v/>
      </c>
      <c r="NF30" s="33" t="str">
        <f t="shared" si="233"/>
        <v/>
      </c>
      <c r="NG30" s="33" t="str">
        <f t="shared" si="209"/>
        <v/>
      </c>
      <c r="NH30" s="33" t="str">
        <f t="shared" si="210"/>
        <v/>
      </c>
      <c r="NI30" s="33" t="str">
        <f t="shared" si="211"/>
        <v/>
      </c>
      <c r="NJ30" s="33" t="str">
        <f t="shared" si="212"/>
        <v/>
      </c>
      <c r="NK30" s="33" t="str">
        <f t="shared" si="213"/>
        <v/>
      </c>
      <c r="NL30" s="33" t="str">
        <f t="shared" si="214"/>
        <v/>
      </c>
      <c r="NM30" s="33" t="str">
        <f t="shared" si="215"/>
        <v/>
      </c>
      <c r="NN30" s="33" t="str">
        <f t="shared" si="216"/>
        <v/>
      </c>
      <c r="NO30" s="33" t="str">
        <f t="shared" si="217"/>
        <v/>
      </c>
      <c r="NP30" s="33" t="str">
        <f t="shared" si="218"/>
        <v/>
      </c>
      <c r="NQ30" s="33" t="str">
        <f t="shared" si="219"/>
        <v/>
      </c>
      <c r="NR30" s="33" t="str">
        <f t="shared" si="220"/>
        <v/>
      </c>
      <c r="NS30" s="33" t="str">
        <f t="shared" si="221"/>
        <v/>
      </c>
      <c r="NT30" s="33" t="str">
        <f t="shared" si="222"/>
        <v/>
      </c>
      <c r="NU30" s="33" t="str">
        <f t="shared" si="223"/>
        <v/>
      </c>
      <c r="NV30" s="33" t="str">
        <f t="shared" si="224"/>
        <v/>
      </c>
      <c r="NW30" s="33" t="str">
        <f t="shared" si="225"/>
        <v/>
      </c>
      <c r="NX30" s="33" t="str">
        <f t="shared" si="226"/>
        <v/>
      </c>
      <c r="NY30" s="33" t="str">
        <f t="shared" si="227"/>
        <v/>
      </c>
      <c r="NZ30" s="33" t="str">
        <f t="shared" si="228"/>
        <v/>
      </c>
      <c r="OA30" s="33" t="str">
        <f t="shared" si="229"/>
        <v/>
      </c>
      <c r="OB30" s="33" t="str">
        <f t="shared" si="230"/>
        <v/>
      </c>
      <c r="OC30" s="33" t="str">
        <f t="shared" si="231"/>
        <v/>
      </c>
      <c r="OD30" s="33" t="str">
        <f t="shared" si="232"/>
        <v/>
      </c>
      <c r="OE30" s="33" t="e">
        <f>IF(#REF!="","",IF(#REF!=$MB30,40,(($MB30/#REF!)*40)))</f>
        <v>#REF!</v>
      </c>
      <c r="OF30" s="33" t="e">
        <f>IF(#REF!="","",IF(#REF!=$MB30,40,(($MB30/#REF!)*40)))</f>
        <v>#REF!</v>
      </c>
      <c r="OG30" s="54">
        <v>22</v>
      </c>
      <c r="OH30" s="116"/>
      <c r="OI30" s="116"/>
      <c r="OJ30" s="116"/>
      <c r="OK30" s="116"/>
      <c r="OL30" s="116"/>
      <c r="OM30" s="116"/>
      <c r="ON30" s="116"/>
      <c r="OO30" s="116"/>
      <c r="OP30" s="116"/>
      <c r="OQ30" s="116"/>
      <c r="OR30" s="116"/>
      <c r="OS30" s="116"/>
      <c r="OT30" s="116"/>
      <c r="OU30" s="116"/>
      <c r="OV30" s="116"/>
      <c r="OW30" s="116"/>
      <c r="OX30" s="116"/>
      <c r="OY30" s="116"/>
      <c r="OZ30" s="116"/>
      <c r="PA30" s="116"/>
      <c r="PB30" s="116"/>
      <c r="PC30" s="116"/>
      <c r="PD30" s="116"/>
      <c r="PE30" s="116"/>
      <c r="PF30" s="116"/>
      <c r="PG30" s="116"/>
      <c r="PH30" s="54">
        <v>22</v>
      </c>
      <c r="PI30" s="126">
        <f t="shared" si="203"/>
        <v>0</v>
      </c>
      <c r="PJ30" s="126">
        <f t="shared" si="275"/>
        <v>0</v>
      </c>
      <c r="PK30" s="126">
        <f t="shared" si="276"/>
        <v>0</v>
      </c>
      <c r="PL30" s="126">
        <f t="shared" si="277"/>
        <v>0</v>
      </c>
      <c r="PM30" s="126">
        <f t="shared" si="278"/>
        <v>0</v>
      </c>
      <c r="PN30" s="126">
        <f t="shared" si="279"/>
        <v>0</v>
      </c>
      <c r="PO30" s="126">
        <f t="shared" si="235"/>
        <v>0</v>
      </c>
      <c r="PP30" s="126">
        <f t="shared" si="236"/>
        <v>0</v>
      </c>
      <c r="PQ30" s="126">
        <f t="shared" si="237"/>
        <v>0</v>
      </c>
      <c r="PR30" s="126">
        <f t="shared" si="238"/>
        <v>0</v>
      </c>
      <c r="PS30" s="126">
        <f t="shared" si="239"/>
        <v>0</v>
      </c>
      <c r="PT30" s="126">
        <f t="shared" si="240"/>
        <v>0</v>
      </c>
      <c r="PU30" s="126">
        <f t="shared" si="241"/>
        <v>0</v>
      </c>
      <c r="PV30" s="126">
        <f t="shared" si="242"/>
        <v>0</v>
      </c>
      <c r="PW30" s="126">
        <f t="shared" si="243"/>
        <v>0</v>
      </c>
      <c r="PX30" s="126">
        <f t="shared" si="244"/>
        <v>0</v>
      </c>
      <c r="PY30" s="126">
        <f t="shared" si="245"/>
        <v>0</v>
      </c>
      <c r="PZ30" s="126">
        <f t="shared" si="246"/>
        <v>0</v>
      </c>
      <c r="QA30" s="126">
        <f t="shared" si="247"/>
        <v>0</v>
      </c>
      <c r="QB30" s="126">
        <f t="shared" si="248"/>
        <v>0</v>
      </c>
      <c r="QC30" s="126">
        <f t="shared" si="249"/>
        <v>0</v>
      </c>
      <c r="QD30" s="126">
        <f t="shared" si="250"/>
        <v>0</v>
      </c>
      <c r="QE30" s="126">
        <f t="shared" si="251"/>
        <v>0</v>
      </c>
      <c r="QF30" s="126">
        <f t="shared" si="252"/>
        <v>0</v>
      </c>
      <c r="QG30" s="126">
        <f t="shared" si="253"/>
        <v>0</v>
      </c>
      <c r="QH30" s="126">
        <f t="shared" si="254"/>
        <v>0</v>
      </c>
      <c r="QI30" s="54">
        <v>22</v>
      </c>
      <c r="QJ30" s="34" t="str">
        <f t="shared" si="204"/>
        <v/>
      </c>
      <c r="QK30" s="34" t="str">
        <f t="shared" si="280"/>
        <v/>
      </c>
      <c r="QL30" s="34" t="str">
        <f t="shared" si="281"/>
        <v/>
      </c>
      <c r="QM30" s="34" t="str">
        <f t="shared" si="282"/>
        <v/>
      </c>
      <c r="QN30" s="34" t="str">
        <f t="shared" si="283"/>
        <v/>
      </c>
      <c r="QO30" s="34" t="str">
        <f t="shared" si="284"/>
        <v/>
      </c>
      <c r="QP30" s="34" t="str">
        <f t="shared" si="255"/>
        <v/>
      </c>
      <c r="QQ30" s="34" t="str">
        <f t="shared" si="256"/>
        <v/>
      </c>
      <c r="QR30" s="34" t="str">
        <f t="shared" si="257"/>
        <v/>
      </c>
      <c r="QS30" s="34" t="str">
        <f t="shared" si="258"/>
        <v/>
      </c>
      <c r="QT30" s="34" t="str">
        <f t="shared" si="259"/>
        <v/>
      </c>
      <c r="QU30" s="34" t="str">
        <f t="shared" si="260"/>
        <v/>
      </c>
      <c r="QV30" s="34" t="str">
        <f t="shared" si="261"/>
        <v/>
      </c>
      <c r="QW30" s="34" t="str">
        <f t="shared" si="262"/>
        <v/>
      </c>
      <c r="QX30" s="34" t="str">
        <f t="shared" si="263"/>
        <v/>
      </c>
      <c r="QY30" s="34" t="str">
        <f t="shared" si="264"/>
        <v/>
      </c>
      <c r="QZ30" s="34" t="str">
        <f t="shared" si="265"/>
        <v/>
      </c>
      <c r="RA30" s="34" t="str">
        <f t="shared" si="266"/>
        <v/>
      </c>
      <c r="RB30" s="34" t="str">
        <f t="shared" si="267"/>
        <v/>
      </c>
      <c r="RC30" s="34" t="str">
        <f t="shared" si="268"/>
        <v/>
      </c>
      <c r="RD30" s="34" t="str">
        <f t="shared" si="269"/>
        <v/>
      </c>
      <c r="RE30" s="34" t="str">
        <f t="shared" si="270"/>
        <v/>
      </c>
      <c r="RF30" s="34" t="str">
        <f t="shared" si="271"/>
        <v/>
      </c>
      <c r="RG30" s="34" t="str">
        <f t="shared" si="272"/>
        <v/>
      </c>
      <c r="RH30" s="34" t="str">
        <f t="shared" si="273"/>
        <v/>
      </c>
      <c r="RI30" s="34" t="str">
        <f t="shared" si="274"/>
        <v/>
      </c>
      <c r="RJ30" s="132">
        <f t="shared" si="205"/>
        <v>0</v>
      </c>
      <c r="RK30" s="35" t="str">
        <f t="shared" si="190"/>
        <v/>
      </c>
      <c r="RL30" s="35" t="str">
        <f t="shared" si="191"/>
        <v/>
      </c>
      <c r="RM30" s="35" t="str">
        <f t="shared" si="192"/>
        <v/>
      </c>
      <c r="RN30" s="35" t="str">
        <f t="shared" si="234"/>
        <v/>
      </c>
      <c r="RO30" s="133" t="str">
        <f t="shared" si="207"/>
        <v>DESIERTO</v>
      </c>
      <c r="RP30" s="133" t="e">
        <f>IF($RJ30=QJ30,QJ$8,IF($RJ30=QK30,QK$8,IF($RJ30=QL30,QL$8,IF($RJ30=QM30,QM$8,IF($RJ30=QN30,QN$8,IF($RJ30=QO30,QO$8,IF($RJ30=QP30,QP$8,IF($RJ30=QQ30,QQ$8,IF($RJ30=QR30,QR$8,IF($RJ30=QS30,QS$8,IF($RJ30=QT30,QT$8,IF($RJ30=QU30,QU$8,IF($RJ30=QV30,QV$8,IF($RJ30=QW30,QW$8,IF($RJ30=QX30,QX$8,IF($RJ30=QY30,QY$8,IF($RJ30=QZ30,QZ$8,IF($RJ30=RA30,RA$8,IF($RJ30=RB30,RB$8,IF($RJ30=RC30,RC$8,IF($RJ30=RD30,RD$8,IF($RJ30=RE30,RE$8,IF($RJ30=RF30,RF$8,IF($RJ30=RG30,RG$8,IF($RJ30=RH30,RH$8,IF($RJ30=RI30,RI$8,IF($RJ30=#REF!,#REF!,IF($RJ30=#REF!,#REF!,""))))))))))))))))))))))))))))</f>
        <v>#REF!</v>
      </c>
      <c r="RQ30" s="36" t="e">
        <f t="shared" si="194"/>
        <v>#REF!</v>
      </c>
      <c r="RR30" s="36" t="e">
        <f t="shared" si="195"/>
        <v>#REF!</v>
      </c>
      <c r="RS30" s="36" t="e">
        <f t="shared" si="196"/>
        <v>#REF!</v>
      </c>
      <c r="RT30" s="36" t="e">
        <f>IF($RP30=$AD$8,$AD30,IF($RP30=$AE$8,$AE30,IF($RP30=$AF$8,$AF30,IF($RP30=$AG$8,$AG30,IF($RP30=$AH$8,$AH30,IF($RP30=#REF!,#REF!,IF($RP30=#REF!,#REF!,"")))))))</f>
        <v>#REF!</v>
      </c>
      <c r="RU30" s="129" t="str">
        <f t="shared" si="197"/>
        <v>DESIERTO</v>
      </c>
      <c r="RV30" s="36" t="e">
        <f t="shared" si="206"/>
        <v>#REF!</v>
      </c>
      <c r="RW30" s="54">
        <v>22</v>
      </c>
      <c r="RX30" s="129" t="str">
        <f t="shared" si="198"/>
        <v>D</v>
      </c>
      <c r="RY30" s="129">
        <f t="shared" si="199"/>
        <v>34714283.313500002</v>
      </c>
    </row>
    <row r="31" spans="1:493" ht="26">
      <c r="A31" s="49"/>
      <c r="B31" s="67" t="s">
        <v>124</v>
      </c>
      <c r="C31" s="68" t="s">
        <v>125</v>
      </c>
      <c r="D31" s="67" t="s">
        <v>126</v>
      </c>
      <c r="E31" s="69" t="s">
        <v>127</v>
      </c>
      <c r="F31" s="70">
        <v>2</v>
      </c>
      <c r="G31" s="24">
        <v>35557200</v>
      </c>
      <c r="H31" s="54">
        <v>23</v>
      </c>
      <c r="I31" s="104" t="s">
        <v>37</v>
      </c>
      <c r="J31" s="104" t="s">
        <v>37</v>
      </c>
      <c r="K31" s="104" t="s">
        <v>37</v>
      </c>
      <c r="L31" s="104" t="s">
        <v>37</v>
      </c>
      <c r="M31" s="104" t="s">
        <v>37</v>
      </c>
      <c r="N31" s="104" t="s">
        <v>37</v>
      </c>
      <c r="O31" s="104" t="s">
        <v>37</v>
      </c>
      <c r="P31" s="104" t="s">
        <v>37</v>
      </c>
      <c r="Q31" s="104" t="s">
        <v>37</v>
      </c>
      <c r="R31" s="104" t="s">
        <v>37</v>
      </c>
      <c r="S31" s="104" t="s">
        <v>37</v>
      </c>
      <c r="T31" s="113">
        <v>35024080</v>
      </c>
      <c r="U31" s="104" t="s">
        <v>37</v>
      </c>
      <c r="V31" s="104" t="s">
        <v>37</v>
      </c>
      <c r="W31" s="104" t="s">
        <v>37</v>
      </c>
      <c r="X31" s="104" t="s">
        <v>37</v>
      </c>
      <c r="Y31" s="104" t="s">
        <v>37</v>
      </c>
      <c r="Z31" s="104" t="s">
        <v>37</v>
      </c>
      <c r="AA31" s="104" t="s">
        <v>37</v>
      </c>
      <c r="AB31" s="104" t="s">
        <v>37</v>
      </c>
      <c r="AC31" s="104" t="s">
        <v>37</v>
      </c>
      <c r="AD31" s="104" t="s">
        <v>37</v>
      </c>
      <c r="AE31" s="104" t="s">
        <v>37</v>
      </c>
      <c r="AF31" s="104" t="s">
        <v>37</v>
      </c>
      <c r="AG31" s="104" t="s">
        <v>37</v>
      </c>
      <c r="AH31" s="104" t="s">
        <v>37</v>
      </c>
      <c r="AI31" s="57">
        <v>23</v>
      </c>
      <c r="AJ31" s="25" t="str">
        <f t="shared" si="0"/>
        <v>NC</v>
      </c>
      <c r="AK31" s="25" t="str">
        <f t="shared" si="1"/>
        <v>NC</v>
      </c>
      <c r="AL31" s="25" t="str">
        <f t="shared" si="2"/>
        <v>NC</v>
      </c>
      <c r="AM31" s="25" t="str">
        <f t="shared" si="3"/>
        <v>NC</v>
      </c>
      <c r="AN31" s="25" t="str">
        <f t="shared" si="4"/>
        <v>NC</v>
      </c>
      <c r="AO31" s="25" t="str">
        <f t="shared" si="5"/>
        <v>NC</v>
      </c>
      <c r="AP31" s="25" t="str">
        <f t="shared" si="6"/>
        <v>NC</v>
      </c>
      <c r="AQ31" s="25" t="str">
        <f t="shared" si="7"/>
        <v>NC</v>
      </c>
      <c r="AR31" s="25" t="str">
        <f t="shared" si="8"/>
        <v>NC</v>
      </c>
      <c r="AS31" s="25" t="str">
        <f t="shared" si="9"/>
        <v>NC</v>
      </c>
      <c r="AT31" s="25" t="str">
        <f t="shared" si="10"/>
        <v>NC</v>
      </c>
      <c r="AU31" s="25">
        <f t="shared" si="11"/>
        <v>35024080</v>
      </c>
      <c r="AV31" s="25" t="str">
        <f t="shared" si="12"/>
        <v>NC</v>
      </c>
      <c r="AW31" s="25" t="str">
        <f t="shared" si="13"/>
        <v>NC</v>
      </c>
      <c r="AX31" s="25" t="str">
        <f t="shared" si="14"/>
        <v>NC</v>
      </c>
      <c r="AY31" s="25" t="str">
        <f t="shared" si="15"/>
        <v>NC</v>
      </c>
      <c r="AZ31" s="25" t="str">
        <f t="shared" si="16"/>
        <v>NC</v>
      </c>
      <c r="BA31" s="25" t="str">
        <f t="shared" si="17"/>
        <v>NC</v>
      </c>
      <c r="BB31" s="25" t="str">
        <f t="shared" si="18"/>
        <v>NC</v>
      </c>
      <c r="BC31" s="25" t="str">
        <f t="shared" si="19"/>
        <v>NC</v>
      </c>
      <c r="BD31" s="25" t="str">
        <f t="shared" si="20"/>
        <v>NC</v>
      </c>
      <c r="BE31" s="25" t="str">
        <f t="shared" si="21"/>
        <v>NC</v>
      </c>
      <c r="BF31" s="25" t="str">
        <f t="shared" si="22"/>
        <v>NC</v>
      </c>
      <c r="BG31" s="25" t="str">
        <f t="shared" si="23"/>
        <v>NC</v>
      </c>
      <c r="BH31" s="25" t="str">
        <f t="shared" si="24"/>
        <v>NC</v>
      </c>
      <c r="BI31" s="25" t="str">
        <f t="shared" si="25"/>
        <v>NC</v>
      </c>
      <c r="BJ31" s="54">
        <v>23</v>
      </c>
      <c r="BK31" s="122" t="s">
        <v>38</v>
      </c>
      <c r="BL31" s="122" t="s">
        <v>38</v>
      </c>
      <c r="BM31" s="122" t="s">
        <v>38</v>
      </c>
      <c r="BN31" s="122" t="s">
        <v>38</v>
      </c>
      <c r="BO31" s="122" t="s">
        <v>38</v>
      </c>
      <c r="BP31" s="122" t="s">
        <v>38</v>
      </c>
      <c r="BQ31" s="122" t="s">
        <v>38</v>
      </c>
      <c r="BR31" s="122" t="s">
        <v>38</v>
      </c>
      <c r="BS31" s="122" t="s">
        <v>38</v>
      </c>
      <c r="BT31" s="122" t="s">
        <v>38</v>
      </c>
      <c r="BU31" s="122" t="s">
        <v>38</v>
      </c>
      <c r="BV31" s="124" t="s">
        <v>39</v>
      </c>
      <c r="BW31" s="122" t="s">
        <v>38</v>
      </c>
      <c r="BX31" s="122" t="s">
        <v>38</v>
      </c>
      <c r="BY31" s="122" t="s">
        <v>38</v>
      </c>
      <c r="BZ31" s="122" t="s">
        <v>38</v>
      </c>
      <c r="CA31" s="122" t="s">
        <v>38</v>
      </c>
      <c r="CB31" s="122" t="s">
        <v>38</v>
      </c>
      <c r="CC31" s="122" t="s">
        <v>38</v>
      </c>
      <c r="CD31" s="122" t="s">
        <v>38</v>
      </c>
      <c r="CE31" s="122" t="s">
        <v>38</v>
      </c>
      <c r="CF31" s="122" t="s">
        <v>38</v>
      </c>
      <c r="CG31" s="122" t="s">
        <v>38</v>
      </c>
      <c r="CH31" s="122" t="s">
        <v>38</v>
      </c>
      <c r="CI31" s="122" t="s">
        <v>38</v>
      </c>
      <c r="CJ31" s="122" t="s">
        <v>38</v>
      </c>
      <c r="CK31" s="54">
        <v>23</v>
      </c>
      <c r="CL31" s="122" t="s">
        <v>39</v>
      </c>
      <c r="CM31" s="122" t="s">
        <v>38</v>
      </c>
      <c r="CN31" s="122" t="s">
        <v>39</v>
      </c>
      <c r="CO31" s="122" t="s">
        <v>39</v>
      </c>
      <c r="CP31" s="122" t="s">
        <v>39</v>
      </c>
      <c r="CQ31" s="122" t="s">
        <v>39</v>
      </c>
      <c r="CR31" s="122" t="s">
        <v>39</v>
      </c>
      <c r="CS31" s="122" t="s">
        <v>39</v>
      </c>
      <c r="CT31" s="122" t="s">
        <v>39</v>
      </c>
      <c r="CU31" s="122" t="s">
        <v>39</v>
      </c>
      <c r="CV31" s="122" t="s">
        <v>39</v>
      </c>
      <c r="CW31" s="131" t="s">
        <v>39</v>
      </c>
      <c r="CX31" s="122" t="s">
        <v>39</v>
      </c>
      <c r="CY31" s="122" t="s">
        <v>39</v>
      </c>
      <c r="CZ31" s="122" t="s">
        <v>39</v>
      </c>
      <c r="DA31" s="122" t="s">
        <v>39</v>
      </c>
      <c r="DB31" s="122" t="s">
        <v>39</v>
      </c>
      <c r="DC31" s="122" t="s">
        <v>39</v>
      </c>
      <c r="DD31" s="122" t="s">
        <v>39</v>
      </c>
      <c r="DE31" s="122" t="s">
        <v>39</v>
      </c>
      <c r="DF31" s="122" t="s">
        <v>39</v>
      </c>
      <c r="DG31" s="122" t="s">
        <v>39</v>
      </c>
      <c r="DH31" s="122" t="s">
        <v>38</v>
      </c>
      <c r="DI31" s="122" t="s">
        <v>38</v>
      </c>
      <c r="DJ31" s="122" t="s">
        <v>38</v>
      </c>
      <c r="DK31" s="122" t="s">
        <v>39</v>
      </c>
      <c r="DL31" s="54">
        <v>23</v>
      </c>
      <c r="DM31" s="122" t="s">
        <v>39</v>
      </c>
      <c r="DN31" s="122" t="s">
        <v>38</v>
      </c>
      <c r="DO31" s="122" t="s">
        <v>39</v>
      </c>
      <c r="DP31" s="122" t="s">
        <v>39</v>
      </c>
      <c r="DQ31" s="122" t="s">
        <v>39</v>
      </c>
      <c r="DR31" s="122" t="s">
        <v>39</v>
      </c>
      <c r="DS31" s="122" t="s">
        <v>39</v>
      </c>
      <c r="DT31" s="122" t="s">
        <v>39</v>
      </c>
      <c r="DU31" s="122" t="s">
        <v>39</v>
      </c>
      <c r="DV31" s="122" t="s">
        <v>39</v>
      </c>
      <c r="DW31" s="122" t="s">
        <v>39</v>
      </c>
      <c r="DX31" s="117" t="s">
        <v>39</v>
      </c>
      <c r="DY31" s="122" t="s">
        <v>39</v>
      </c>
      <c r="DZ31" s="122" t="s">
        <v>39</v>
      </c>
      <c r="EA31" s="122" t="s">
        <v>39</v>
      </c>
      <c r="EB31" s="122" t="s">
        <v>39</v>
      </c>
      <c r="EC31" s="122" t="s">
        <v>39</v>
      </c>
      <c r="ED31" s="122" t="s">
        <v>39</v>
      </c>
      <c r="EE31" s="122" t="s">
        <v>39</v>
      </c>
      <c r="EF31" s="122" t="s">
        <v>39</v>
      </c>
      <c r="EG31" s="122" t="s">
        <v>39</v>
      </c>
      <c r="EH31" s="122" t="s">
        <v>39</v>
      </c>
      <c r="EI31" s="122" t="s">
        <v>38</v>
      </c>
      <c r="EJ31" s="122" t="s">
        <v>38</v>
      </c>
      <c r="EK31" s="122" t="s">
        <v>39</v>
      </c>
      <c r="EL31" s="122" t="s">
        <v>39</v>
      </c>
      <c r="EM31" s="54">
        <v>23</v>
      </c>
      <c r="EN31" s="26" t="str">
        <f t="shared" si="26"/>
        <v>NO CUMPLE</v>
      </c>
      <c r="EO31" s="26" t="str">
        <f t="shared" si="27"/>
        <v>NO CUMPLE</v>
      </c>
      <c r="EP31" s="26" t="str">
        <f t="shared" si="28"/>
        <v>NO CUMPLE</v>
      </c>
      <c r="EQ31" s="26" t="str">
        <f t="shared" si="29"/>
        <v>NO CUMPLE</v>
      </c>
      <c r="ER31" s="26" t="str">
        <f t="shared" si="30"/>
        <v>NO CUMPLE</v>
      </c>
      <c r="ES31" s="26" t="str">
        <f t="shared" si="31"/>
        <v>NO CUMPLE</v>
      </c>
      <c r="ET31" s="26" t="str">
        <f t="shared" si="32"/>
        <v>NO CUMPLE</v>
      </c>
      <c r="EU31" s="26" t="str">
        <f t="shared" si="33"/>
        <v>NO CUMPLE</v>
      </c>
      <c r="EV31" s="26" t="str">
        <f t="shared" si="34"/>
        <v>NO CUMPLE</v>
      </c>
      <c r="EW31" s="26" t="str">
        <f t="shared" si="35"/>
        <v>NO CUMPLE</v>
      </c>
      <c r="EX31" s="26" t="str">
        <f t="shared" si="36"/>
        <v>NO CUMPLE</v>
      </c>
      <c r="EY31" s="26" t="str">
        <f t="shared" si="37"/>
        <v>CUMPLE</v>
      </c>
      <c r="EZ31" s="26" t="str">
        <f t="shared" si="38"/>
        <v>NO CUMPLE</v>
      </c>
      <c r="FA31" s="26" t="str">
        <f t="shared" si="39"/>
        <v>NO CUMPLE</v>
      </c>
      <c r="FB31" s="26" t="str">
        <f t="shared" si="40"/>
        <v>NO CUMPLE</v>
      </c>
      <c r="FC31" s="26" t="str">
        <f t="shared" si="41"/>
        <v>NO CUMPLE</v>
      </c>
      <c r="FD31" s="26" t="str">
        <f t="shared" si="42"/>
        <v>NO CUMPLE</v>
      </c>
      <c r="FE31" s="26" t="str">
        <f t="shared" si="43"/>
        <v>NO CUMPLE</v>
      </c>
      <c r="FF31" s="26" t="str">
        <f t="shared" si="44"/>
        <v>NO CUMPLE</v>
      </c>
      <c r="FG31" s="26" t="str">
        <f t="shared" si="45"/>
        <v>NO CUMPLE</v>
      </c>
      <c r="FH31" s="26" t="str">
        <f t="shared" si="46"/>
        <v>NO CUMPLE</v>
      </c>
      <c r="FI31" s="26" t="str">
        <f t="shared" si="47"/>
        <v>NO CUMPLE</v>
      </c>
      <c r="FJ31" s="26" t="str">
        <f t="shared" si="48"/>
        <v>NO CUMPLE</v>
      </c>
      <c r="FK31" s="26" t="str">
        <f t="shared" si="49"/>
        <v>NO CUMPLE</v>
      </c>
      <c r="FL31" s="26" t="str">
        <f t="shared" si="50"/>
        <v>NO CUMPLE</v>
      </c>
      <c r="FM31" s="26" t="str">
        <f t="shared" si="51"/>
        <v>NO CUMPLE</v>
      </c>
      <c r="FN31" s="54">
        <v>23</v>
      </c>
      <c r="FO31" s="116" t="s">
        <v>37</v>
      </c>
      <c r="FP31" s="116" t="s">
        <v>37</v>
      </c>
      <c r="FQ31" s="116" t="s">
        <v>37</v>
      </c>
      <c r="FR31" s="116" t="s">
        <v>37</v>
      </c>
      <c r="FS31" s="116" t="s">
        <v>37</v>
      </c>
      <c r="FT31" s="116" t="s">
        <v>37</v>
      </c>
      <c r="FU31" s="116" t="s">
        <v>37</v>
      </c>
      <c r="FV31" s="116" t="s">
        <v>37</v>
      </c>
      <c r="FW31" s="116" t="s">
        <v>37</v>
      </c>
      <c r="FX31" s="116" t="s">
        <v>37</v>
      </c>
      <c r="FY31" s="116" t="s">
        <v>37</v>
      </c>
      <c r="FZ31" s="124" t="s">
        <v>39</v>
      </c>
      <c r="GA31" s="116" t="s">
        <v>37</v>
      </c>
      <c r="GB31" s="116" t="s">
        <v>37</v>
      </c>
      <c r="GC31" s="116" t="s">
        <v>37</v>
      </c>
      <c r="GD31" s="116" t="s">
        <v>37</v>
      </c>
      <c r="GE31" s="116" t="s">
        <v>37</v>
      </c>
      <c r="GF31" s="116" t="s">
        <v>37</v>
      </c>
      <c r="GG31" s="116" t="s">
        <v>37</v>
      </c>
      <c r="GH31" s="116" t="s">
        <v>37</v>
      </c>
      <c r="GI31" s="116" t="s">
        <v>37</v>
      </c>
      <c r="GJ31" s="116" t="s">
        <v>37</v>
      </c>
      <c r="GK31" s="116" t="s">
        <v>37</v>
      </c>
      <c r="GL31" s="116" t="s">
        <v>37</v>
      </c>
      <c r="GM31" s="116" t="s">
        <v>37</v>
      </c>
      <c r="GN31" s="116" t="s">
        <v>37</v>
      </c>
      <c r="GO31" s="54">
        <v>23</v>
      </c>
      <c r="GP31" s="116" t="s">
        <v>37</v>
      </c>
      <c r="GQ31" s="116" t="s">
        <v>37</v>
      </c>
      <c r="GR31" s="116" t="s">
        <v>37</v>
      </c>
      <c r="GS31" s="116" t="s">
        <v>37</v>
      </c>
      <c r="GT31" s="116" t="s">
        <v>37</v>
      </c>
      <c r="GU31" s="116" t="s">
        <v>37</v>
      </c>
      <c r="GV31" s="116" t="s">
        <v>37</v>
      </c>
      <c r="GW31" s="116" t="s">
        <v>37</v>
      </c>
      <c r="GX31" s="116" t="s">
        <v>37</v>
      </c>
      <c r="GY31" s="116" t="s">
        <v>37</v>
      </c>
      <c r="GZ31" s="116" t="s">
        <v>37</v>
      </c>
      <c r="HA31" s="131" t="s">
        <v>39</v>
      </c>
      <c r="HB31" s="116" t="s">
        <v>37</v>
      </c>
      <c r="HC31" s="116" t="s">
        <v>37</v>
      </c>
      <c r="HD31" s="116" t="s">
        <v>37</v>
      </c>
      <c r="HE31" s="116" t="s">
        <v>37</v>
      </c>
      <c r="HF31" s="116" t="s">
        <v>37</v>
      </c>
      <c r="HG31" s="116" t="s">
        <v>37</v>
      </c>
      <c r="HH31" s="116" t="s">
        <v>37</v>
      </c>
      <c r="HI31" s="116" t="s">
        <v>37</v>
      </c>
      <c r="HJ31" s="116" t="s">
        <v>37</v>
      </c>
      <c r="HK31" s="116" t="s">
        <v>37</v>
      </c>
      <c r="HL31" s="116" t="s">
        <v>37</v>
      </c>
      <c r="HM31" s="116" t="s">
        <v>37</v>
      </c>
      <c r="HN31" s="116" t="s">
        <v>37</v>
      </c>
      <c r="HO31" s="116" t="s">
        <v>37</v>
      </c>
      <c r="HP31" s="54">
        <v>23</v>
      </c>
      <c r="HQ31" s="25" t="str">
        <f t="shared" si="52"/>
        <v/>
      </c>
      <c r="HR31" s="25" t="str">
        <f t="shared" si="53"/>
        <v/>
      </c>
      <c r="HS31" s="25" t="str">
        <f t="shared" si="54"/>
        <v/>
      </c>
      <c r="HT31" s="25" t="str">
        <f t="shared" si="55"/>
        <v/>
      </c>
      <c r="HU31" s="25" t="str">
        <f t="shared" si="56"/>
        <v/>
      </c>
      <c r="HV31" s="25" t="str">
        <f t="shared" si="57"/>
        <v/>
      </c>
      <c r="HW31" s="25" t="str">
        <f t="shared" si="58"/>
        <v/>
      </c>
      <c r="HX31" s="25" t="str">
        <f t="shared" si="59"/>
        <v/>
      </c>
      <c r="HY31" s="25" t="str">
        <f t="shared" si="60"/>
        <v/>
      </c>
      <c r="HZ31" s="25" t="str">
        <f t="shared" si="61"/>
        <v/>
      </c>
      <c r="IA31" s="25" t="str">
        <f t="shared" si="62"/>
        <v/>
      </c>
      <c r="IB31" s="25">
        <f t="shared" si="63"/>
        <v>35024080</v>
      </c>
      <c r="IC31" s="25" t="str">
        <f t="shared" si="64"/>
        <v/>
      </c>
      <c r="ID31" s="25" t="str">
        <f t="shared" si="65"/>
        <v/>
      </c>
      <c r="IE31" s="25" t="str">
        <f t="shared" si="66"/>
        <v/>
      </c>
      <c r="IF31" s="25" t="str">
        <f t="shared" si="67"/>
        <v/>
      </c>
      <c r="IG31" s="25" t="str">
        <f t="shared" si="68"/>
        <v/>
      </c>
      <c r="IH31" s="25" t="str">
        <f t="shared" si="69"/>
        <v/>
      </c>
      <c r="II31" s="25" t="str">
        <f t="shared" si="70"/>
        <v/>
      </c>
      <c r="IJ31" s="25" t="str">
        <f t="shared" si="71"/>
        <v/>
      </c>
      <c r="IK31" s="25" t="str">
        <f t="shared" si="72"/>
        <v/>
      </c>
      <c r="IL31" s="25" t="str">
        <f t="shared" si="73"/>
        <v/>
      </c>
      <c r="IM31" s="25" t="str">
        <f t="shared" si="74"/>
        <v/>
      </c>
      <c r="IN31" s="25" t="str">
        <f t="shared" si="75"/>
        <v/>
      </c>
      <c r="IO31" s="25" t="str">
        <f t="shared" si="76"/>
        <v/>
      </c>
      <c r="IP31" s="25" t="str">
        <f t="shared" si="77"/>
        <v/>
      </c>
      <c r="IQ31" s="25">
        <v>35557200</v>
      </c>
      <c r="IR31" s="25">
        <v>35557200</v>
      </c>
      <c r="IS31" s="27">
        <f t="shared" si="78"/>
        <v>1</v>
      </c>
      <c r="IT31" s="27">
        <f t="shared" si="200"/>
        <v>1</v>
      </c>
      <c r="IU31" s="27">
        <f t="array" ref="IU31">IF(IT31=0,"",PRODUCT(IF(ISNUMBER(HQ31:IP31),HQ31:IP31,1)))</f>
        <v>35024080</v>
      </c>
      <c r="IV31" s="27">
        <f t="shared" si="201"/>
        <v>1245358217376000</v>
      </c>
      <c r="IW31" s="28">
        <f t="shared" si="208"/>
        <v>35289633.284804761</v>
      </c>
      <c r="IX31" s="29">
        <f t="shared" si="285"/>
        <v>132336.12481801785</v>
      </c>
      <c r="IY31" s="54">
        <v>23</v>
      </c>
      <c r="IZ31" s="30" t="str">
        <f t="shared" si="79"/>
        <v/>
      </c>
      <c r="JA31" s="30" t="str">
        <f t="shared" si="80"/>
        <v/>
      </c>
      <c r="JB31" s="30" t="str">
        <f t="shared" si="81"/>
        <v/>
      </c>
      <c r="JC31" s="30" t="str">
        <f t="shared" si="82"/>
        <v/>
      </c>
      <c r="JD31" s="30" t="str">
        <f t="shared" si="83"/>
        <v/>
      </c>
      <c r="JE31" s="30" t="str">
        <f t="shared" si="84"/>
        <v/>
      </c>
      <c r="JF31" s="30" t="str">
        <f t="shared" si="85"/>
        <v/>
      </c>
      <c r="JG31" s="30" t="str">
        <f t="shared" si="86"/>
        <v/>
      </c>
      <c r="JH31" s="30" t="str">
        <f t="shared" si="87"/>
        <v/>
      </c>
      <c r="JI31" s="30" t="str">
        <f t="shared" si="88"/>
        <v/>
      </c>
      <c r="JJ31" s="30" t="str">
        <f t="shared" si="89"/>
        <v/>
      </c>
      <c r="JK31" s="30">
        <f t="shared" si="90"/>
        <v>26466.000911061434</v>
      </c>
      <c r="JL31" s="30" t="str">
        <f t="shared" si="91"/>
        <v/>
      </c>
      <c r="JM31" s="30" t="str">
        <f t="shared" si="92"/>
        <v/>
      </c>
      <c r="JN31" s="30" t="str">
        <f t="shared" si="93"/>
        <v/>
      </c>
      <c r="JO31" s="30" t="str">
        <f t="shared" si="94"/>
        <v/>
      </c>
      <c r="JP31" s="30" t="str">
        <f t="shared" si="95"/>
        <v/>
      </c>
      <c r="JQ31" s="30" t="str">
        <f t="shared" si="96"/>
        <v/>
      </c>
      <c r="JR31" s="30" t="str">
        <f t="shared" si="97"/>
        <v/>
      </c>
      <c r="JS31" s="30" t="str">
        <f t="shared" si="98"/>
        <v/>
      </c>
      <c r="JT31" s="30" t="str">
        <f t="shared" si="99"/>
        <v/>
      </c>
      <c r="JU31" s="30" t="str">
        <f t="shared" si="100"/>
        <v/>
      </c>
      <c r="JV31" s="30" t="str">
        <f t="shared" si="101"/>
        <v/>
      </c>
      <c r="JW31" s="30" t="str">
        <f t="shared" si="102"/>
        <v/>
      </c>
      <c r="JX31" s="30" t="str">
        <f t="shared" si="103"/>
        <v/>
      </c>
      <c r="JY31" s="30" t="str">
        <f t="shared" si="104"/>
        <v/>
      </c>
      <c r="JZ31" s="54">
        <v>23</v>
      </c>
      <c r="KA31" s="31" t="str">
        <f t="shared" si="105"/>
        <v/>
      </c>
      <c r="KB31" s="31" t="str">
        <f t="shared" si="106"/>
        <v/>
      </c>
      <c r="KC31" s="31" t="str">
        <f t="shared" si="107"/>
        <v/>
      </c>
      <c r="KD31" s="31" t="str">
        <f t="shared" si="108"/>
        <v/>
      </c>
      <c r="KE31" s="31" t="str">
        <f t="shared" si="109"/>
        <v/>
      </c>
      <c r="KF31" s="31" t="str">
        <f t="shared" si="110"/>
        <v/>
      </c>
      <c r="KG31" s="31" t="str">
        <f t="shared" si="111"/>
        <v/>
      </c>
      <c r="KH31" s="31" t="str">
        <f t="shared" si="112"/>
        <v/>
      </c>
      <c r="KI31" s="31" t="str">
        <f t="shared" si="113"/>
        <v/>
      </c>
      <c r="KJ31" s="31" t="str">
        <f t="shared" si="114"/>
        <v/>
      </c>
      <c r="KK31" s="31" t="str">
        <f t="shared" si="115"/>
        <v/>
      </c>
      <c r="KL31" s="31">
        <f t="shared" si="116"/>
        <v>265553.28480476141</v>
      </c>
      <c r="KM31" s="31" t="str">
        <f t="shared" si="117"/>
        <v/>
      </c>
      <c r="KN31" s="31" t="str">
        <f t="shared" si="118"/>
        <v/>
      </c>
      <c r="KO31" s="31" t="str">
        <f t="shared" si="119"/>
        <v/>
      </c>
      <c r="KP31" s="31" t="str">
        <f t="shared" si="120"/>
        <v/>
      </c>
      <c r="KQ31" s="31" t="str">
        <f t="shared" si="121"/>
        <v/>
      </c>
      <c r="KR31" s="31" t="str">
        <f t="shared" si="122"/>
        <v/>
      </c>
      <c r="KS31" s="31" t="str">
        <f t="shared" si="123"/>
        <v/>
      </c>
      <c r="KT31" s="31" t="str">
        <f t="shared" si="124"/>
        <v/>
      </c>
      <c r="KU31" s="31" t="str">
        <f t="shared" si="125"/>
        <v/>
      </c>
      <c r="KV31" s="31" t="str">
        <f t="shared" si="126"/>
        <v/>
      </c>
      <c r="KW31" s="31" t="str">
        <f t="shared" si="127"/>
        <v/>
      </c>
      <c r="KX31" s="31" t="str">
        <f t="shared" si="128"/>
        <v/>
      </c>
      <c r="KY31" s="31" t="str">
        <f t="shared" si="129"/>
        <v/>
      </c>
      <c r="KZ31" s="31" t="str">
        <f t="shared" si="130"/>
        <v/>
      </c>
      <c r="LA31" s="54">
        <v>23</v>
      </c>
      <c r="LB31" s="32" t="str">
        <f t="shared" si="131"/>
        <v/>
      </c>
      <c r="LC31" s="32" t="str">
        <f t="shared" si="132"/>
        <v/>
      </c>
      <c r="LD31" s="32" t="str">
        <f t="shared" si="133"/>
        <v/>
      </c>
      <c r="LE31" s="32" t="str">
        <f t="shared" si="134"/>
        <v/>
      </c>
      <c r="LF31" s="32" t="str">
        <f t="shared" si="135"/>
        <v/>
      </c>
      <c r="LG31" s="32" t="str">
        <f t="shared" si="136"/>
        <v/>
      </c>
      <c r="LH31" s="32" t="str">
        <f t="shared" si="137"/>
        <v/>
      </c>
      <c r="LI31" s="32" t="str">
        <f t="shared" si="138"/>
        <v/>
      </c>
      <c r="LJ31" s="32" t="str">
        <f t="shared" si="139"/>
        <v/>
      </c>
      <c r="LK31" s="32" t="str">
        <f t="shared" si="140"/>
        <v/>
      </c>
      <c r="LL31" s="32" t="str">
        <f t="shared" si="141"/>
        <v/>
      </c>
      <c r="LM31" s="32">
        <f t="shared" si="142"/>
        <v>200.66575560523421</v>
      </c>
      <c r="LN31" s="32" t="str">
        <f t="shared" si="143"/>
        <v/>
      </c>
      <c r="LO31" s="32" t="str">
        <f t="shared" si="144"/>
        <v/>
      </c>
      <c r="LP31" s="32" t="str">
        <f t="shared" si="145"/>
        <v/>
      </c>
      <c r="LQ31" s="32" t="str">
        <f t="shared" si="146"/>
        <v/>
      </c>
      <c r="LR31" s="32" t="str">
        <f t="shared" si="147"/>
        <v/>
      </c>
      <c r="LS31" s="32" t="str">
        <f t="shared" si="148"/>
        <v/>
      </c>
      <c r="LT31" s="32" t="str">
        <f t="shared" si="149"/>
        <v/>
      </c>
      <c r="LU31" s="32" t="str">
        <f t="shared" si="150"/>
        <v/>
      </c>
      <c r="LV31" s="32" t="str">
        <f t="shared" si="151"/>
        <v/>
      </c>
      <c r="LW31" s="32" t="str">
        <f t="shared" si="152"/>
        <v/>
      </c>
      <c r="LX31" s="32" t="str">
        <f t="shared" si="153"/>
        <v/>
      </c>
      <c r="LY31" s="32" t="str">
        <f t="shared" si="154"/>
        <v/>
      </c>
      <c r="LZ31" s="32" t="str">
        <f t="shared" si="155"/>
        <v/>
      </c>
      <c r="MA31" s="32" t="str">
        <f t="shared" si="156"/>
        <v/>
      </c>
      <c r="MB31" s="50">
        <f t="shared" si="157"/>
        <v>200.66575560523421</v>
      </c>
      <c r="MC31" s="54">
        <v>23</v>
      </c>
      <c r="MD31" s="140" t="str">
        <f t="shared" si="158"/>
        <v/>
      </c>
      <c r="ME31" s="140" t="str">
        <f t="shared" si="159"/>
        <v/>
      </c>
      <c r="MF31" s="140" t="str">
        <f t="shared" si="160"/>
        <v/>
      </c>
      <c r="MG31" s="140" t="str">
        <f t="shared" si="161"/>
        <v/>
      </c>
      <c r="MH31" s="140" t="str">
        <f t="shared" si="162"/>
        <v/>
      </c>
      <c r="MI31" s="140" t="str">
        <f t="shared" si="163"/>
        <v/>
      </c>
      <c r="MJ31" s="140" t="str">
        <f t="shared" si="164"/>
        <v/>
      </c>
      <c r="MK31" s="140" t="str">
        <f t="shared" si="165"/>
        <v/>
      </c>
      <c r="ML31" s="140" t="str">
        <f t="shared" si="166"/>
        <v/>
      </c>
      <c r="MM31" s="140" t="str">
        <f t="shared" si="167"/>
        <v/>
      </c>
      <c r="MN31" s="140" t="str">
        <f t="shared" si="168"/>
        <v/>
      </c>
      <c r="MO31" s="140">
        <f t="shared" si="169"/>
        <v>39.69900136659215</v>
      </c>
      <c r="MP31" s="140" t="str">
        <f t="shared" si="170"/>
        <v/>
      </c>
      <c r="MQ31" s="140" t="str">
        <f t="shared" si="171"/>
        <v/>
      </c>
      <c r="MR31" s="140" t="str">
        <f t="shared" si="172"/>
        <v/>
      </c>
      <c r="MS31" s="140" t="str">
        <f t="shared" si="173"/>
        <v/>
      </c>
      <c r="MT31" s="140" t="str">
        <f t="shared" si="174"/>
        <v/>
      </c>
      <c r="MU31" s="140" t="str">
        <f t="shared" si="175"/>
        <v/>
      </c>
      <c r="MV31" s="140" t="str">
        <f t="shared" si="176"/>
        <v/>
      </c>
      <c r="MW31" s="140" t="str">
        <f t="shared" si="177"/>
        <v/>
      </c>
      <c r="MX31" s="140" t="str">
        <f t="shared" si="178"/>
        <v/>
      </c>
      <c r="MY31" s="140" t="str">
        <f t="shared" si="179"/>
        <v/>
      </c>
      <c r="MZ31" s="140" t="str">
        <f t="shared" si="180"/>
        <v/>
      </c>
      <c r="NA31" s="140" t="str">
        <f t="shared" si="181"/>
        <v/>
      </c>
      <c r="NB31" s="140" t="str">
        <f t="shared" si="182"/>
        <v/>
      </c>
      <c r="NC31" s="140" t="str">
        <f t="shared" si="183"/>
        <v/>
      </c>
      <c r="ND31" s="54">
        <v>23</v>
      </c>
      <c r="NE31" s="33" t="str">
        <f t="shared" si="184"/>
        <v/>
      </c>
      <c r="NF31" s="33" t="str">
        <f t="shared" si="233"/>
        <v/>
      </c>
      <c r="NG31" s="33" t="str">
        <f t="shared" si="209"/>
        <v/>
      </c>
      <c r="NH31" s="33" t="str">
        <f t="shared" si="210"/>
        <v/>
      </c>
      <c r="NI31" s="33" t="str">
        <f t="shared" si="211"/>
        <v/>
      </c>
      <c r="NJ31" s="33" t="str">
        <f t="shared" si="212"/>
        <v/>
      </c>
      <c r="NK31" s="33" t="str">
        <f t="shared" si="213"/>
        <v/>
      </c>
      <c r="NL31" s="33" t="str">
        <f t="shared" si="214"/>
        <v/>
      </c>
      <c r="NM31" s="33" t="str">
        <f t="shared" si="215"/>
        <v/>
      </c>
      <c r="NN31" s="33" t="str">
        <f t="shared" si="216"/>
        <v/>
      </c>
      <c r="NO31" s="33" t="str">
        <f t="shared" si="217"/>
        <v/>
      </c>
      <c r="NP31" s="33">
        <f t="shared" si="218"/>
        <v>40</v>
      </c>
      <c r="NQ31" s="33" t="str">
        <f t="shared" si="219"/>
        <v/>
      </c>
      <c r="NR31" s="33" t="str">
        <f t="shared" si="220"/>
        <v/>
      </c>
      <c r="NS31" s="33" t="str">
        <f t="shared" si="221"/>
        <v/>
      </c>
      <c r="NT31" s="33" t="str">
        <f t="shared" si="222"/>
        <v/>
      </c>
      <c r="NU31" s="33" t="str">
        <f t="shared" si="223"/>
        <v/>
      </c>
      <c r="NV31" s="33" t="str">
        <f t="shared" si="224"/>
        <v/>
      </c>
      <c r="NW31" s="33" t="str">
        <f t="shared" si="225"/>
        <v/>
      </c>
      <c r="NX31" s="33" t="str">
        <f t="shared" si="226"/>
        <v/>
      </c>
      <c r="NY31" s="33" t="str">
        <f t="shared" si="227"/>
        <v/>
      </c>
      <c r="NZ31" s="33" t="str">
        <f t="shared" si="228"/>
        <v/>
      </c>
      <c r="OA31" s="33" t="str">
        <f t="shared" si="229"/>
        <v/>
      </c>
      <c r="OB31" s="33" t="str">
        <f t="shared" si="230"/>
        <v/>
      </c>
      <c r="OC31" s="33" t="str">
        <f t="shared" si="231"/>
        <v/>
      </c>
      <c r="OD31" s="33" t="str">
        <f t="shared" si="232"/>
        <v/>
      </c>
      <c r="OE31" s="33" t="e">
        <f>IF(#REF!="","",IF(#REF!=$MB31,40,(($MB31/#REF!)*40)))</f>
        <v>#REF!</v>
      </c>
      <c r="OF31" s="33" t="e">
        <f>IF(#REF!="","",IF(#REF!=$MB31,40,(($MB31/#REF!)*40)))</f>
        <v>#REF!</v>
      </c>
      <c r="OG31" s="54">
        <v>23</v>
      </c>
      <c r="OH31" s="116"/>
      <c r="OI31" s="116"/>
      <c r="OJ31" s="116"/>
      <c r="OK31" s="116"/>
      <c r="OL31" s="116"/>
      <c r="OM31" s="116"/>
      <c r="ON31" s="116"/>
      <c r="OO31" s="116"/>
      <c r="OP31" s="116"/>
      <c r="OQ31" s="116"/>
      <c r="OR31" s="116"/>
      <c r="OS31" s="124">
        <v>60</v>
      </c>
      <c r="OT31" s="116"/>
      <c r="OU31" s="116"/>
      <c r="OV31" s="116"/>
      <c r="OW31" s="116"/>
      <c r="OX31" s="116"/>
      <c r="OY31" s="116"/>
      <c r="OZ31" s="116"/>
      <c r="PA31" s="116"/>
      <c r="PB31" s="116"/>
      <c r="PC31" s="116"/>
      <c r="PD31" s="116"/>
      <c r="PE31" s="116"/>
      <c r="PF31" s="116"/>
      <c r="PG31" s="116"/>
      <c r="PH31" s="54">
        <v>23</v>
      </c>
      <c r="PI31" s="126">
        <f t="shared" si="203"/>
        <v>0</v>
      </c>
      <c r="PJ31" s="126">
        <f t="shared" si="275"/>
        <v>0</v>
      </c>
      <c r="PK31" s="126">
        <f t="shared" si="276"/>
        <v>0</v>
      </c>
      <c r="PL31" s="126">
        <f t="shared" si="277"/>
        <v>0</v>
      </c>
      <c r="PM31" s="126">
        <f t="shared" si="278"/>
        <v>0</v>
      </c>
      <c r="PN31" s="126">
        <f t="shared" si="279"/>
        <v>0</v>
      </c>
      <c r="PO31" s="126">
        <f t="shared" si="235"/>
        <v>0</v>
      </c>
      <c r="PP31" s="126">
        <f t="shared" si="236"/>
        <v>0</v>
      </c>
      <c r="PQ31" s="126">
        <f t="shared" si="237"/>
        <v>0</v>
      </c>
      <c r="PR31" s="126">
        <f t="shared" si="238"/>
        <v>0</v>
      </c>
      <c r="PS31" s="126">
        <f t="shared" si="239"/>
        <v>0</v>
      </c>
      <c r="PT31" s="126">
        <f t="shared" si="240"/>
        <v>30</v>
      </c>
      <c r="PU31" s="126">
        <f t="shared" si="241"/>
        <v>0</v>
      </c>
      <c r="PV31" s="126">
        <f t="shared" si="242"/>
        <v>0</v>
      </c>
      <c r="PW31" s="126">
        <f t="shared" si="243"/>
        <v>0</v>
      </c>
      <c r="PX31" s="126">
        <f t="shared" si="244"/>
        <v>0</v>
      </c>
      <c r="PY31" s="126">
        <f t="shared" si="245"/>
        <v>0</v>
      </c>
      <c r="PZ31" s="126">
        <f t="shared" si="246"/>
        <v>0</v>
      </c>
      <c r="QA31" s="126">
        <f t="shared" si="247"/>
        <v>0</v>
      </c>
      <c r="QB31" s="126">
        <f t="shared" si="248"/>
        <v>0</v>
      </c>
      <c r="QC31" s="126">
        <f t="shared" si="249"/>
        <v>0</v>
      </c>
      <c r="QD31" s="126">
        <f t="shared" si="250"/>
        <v>0</v>
      </c>
      <c r="QE31" s="126">
        <f t="shared" si="251"/>
        <v>0</v>
      </c>
      <c r="QF31" s="126">
        <f t="shared" si="252"/>
        <v>0</v>
      </c>
      <c r="QG31" s="126">
        <f t="shared" si="253"/>
        <v>0</v>
      </c>
      <c r="QH31" s="126">
        <f t="shared" si="254"/>
        <v>0</v>
      </c>
      <c r="QI31" s="54">
        <v>23</v>
      </c>
      <c r="QJ31" s="34" t="str">
        <f t="shared" si="204"/>
        <v/>
      </c>
      <c r="QK31" s="34" t="str">
        <f t="shared" si="280"/>
        <v/>
      </c>
      <c r="QL31" s="34" t="str">
        <f t="shared" si="281"/>
        <v/>
      </c>
      <c r="QM31" s="34" t="str">
        <f t="shared" si="282"/>
        <v/>
      </c>
      <c r="QN31" s="34" t="str">
        <f t="shared" si="283"/>
        <v/>
      </c>
      <c r="QO31" s="34" t="str">
        <f t="shared" si="284"/>
        <v/>
      </c>
      <c r="QP31" s="34" t="str">
        <f t="shared" si="255"/>
        <v/>
      </c>
      <c r="QQ31" s="34" t="str">
        <f t="shared" si="256"/>
        <v/>
      </c>
      <c r="QR31" s="34" t="str">
        <f t="shared" si="257"/>
        <v/>
      </c>
      <c r="QS31" s="34" t="str">
        <f t="shared" si="258"/>
        <v/>
      </c>
      <c r="QT31" s="34" t="str">
        <f t="shared" si="259"/>
        <v/>
      </c>
      <c r="QU31" s="34">
        <f t="shared" si="260"/>
        <v>69.699001366592142</v>
      </c>
      <c r="QV31" s="34" t="str">
        <f t="shared" si="261"/>
        <v/>
      </c>
      <c r="QW31" s="34" t="str">
        <f t="shared" si="262"/>
        <v/>
      </c>
      <c r="QX31" s="34" t="str">
        <f t="shared" si="263"/>
        <v/>
      </c>
      <c r="QY31" s="34" t="str">
        <f t="shared" si="264"/>
        <v/>
      </c>
      <c r="QZ31" s="34" t="str">
        <f t="shared" si="265"/>
        <v/>
      </c>
      <c r="RA31" s="34" t="str">
        <f t="shared" si="266"/>
        <v/>
      </c>
      <c r="RB31" s="34" t="str">
        <f t="shared" si="267"/>
        <v/>
      </c>
      <c r="RC31" s="34" t="str">
        <f t="shared" si="268"/>
        <v/>
      </c>
      <c r="RD31" s="34" t="str">
        <f t="shared" si="269"/>
        <v/>
      </c>
      <c r="RE31" s="34" t="str">
        <f t="shared" si="270"/>
        <v/>
      </c>
      <c r="RF31" s="34" t="str">
        <f t="shared" si="271"/>
        <v/>
      </c>
      <c r="RG31" s="34" t="str">
        <f t="shared" si="272"/>
        <v/>
      </c>
      <c r="RH31" s="34" t="str">
        <f t="shared" si="273"/>
        <v/>
      </c>
      <c r="RI31" s="34" t="str">
        <f t="shared" si="274"/>
        <v/>
      </c>
      <c r="RJ31" s="132">
        <f t="shared" si="205"/>
        <v>69.699001366592142</v>
      </c>
      <c r="RK31" s="35" t="str">
        <f t="shared" si="190"/>
        <v/>
      </c>
      <c r="RL31" s="35" t="str">
        <f t="shared" si="191"/>
        <v>12. DIDACLIBROS LTDA NIT 800036678-0</v>
      </c>
      <c r="RM31" s="35" t="str">
        <f t="shared" si="192"/>
        <v/>
      </c>
      <c r="RN31" s="35" t="str">
        <f t="shared" si="234"/>
        <v/>
      </c>
      <c r="RO31" s="133" t="str">
        <f t="shared" si="207"/>
        <v>12. DIDACLIBROS LTDA NIT 800036678-0</v>
      </c>
      <c r="RP31" s="133" t="str">
        <f>IF($RJ31=QJ31,QJ$8,IF($RJ31=QK31,QK$8,IF($RJ31=QL31,QL$8,IF($RJ31=QM31,QM$8,IF($RJ31=QN31,QN$8,IF($RJ31=QO31,QO$8,IF($RJ31=QP31,QP$8,IF($RJ31=QQ31,QQ$8,IF($RJ31=QR31,QR$8,IF($RJ31=QS31,QS$8,IF($RJ31=QT31,QT$8,IF($RJ31=QU31,QU$8,IF($RJ31=QV31,QV$8,IF($RJ31=QW31,QW$8,IF($RJ31=QX31,QX$8,IF($RJ31=QY31,QY$8,IF($RJ31=QZ31,QZ$8,IF($RJ31=RA31,RA$8,IF($RJ31=RB31,RB$8,IF($RJ31=RC31,RC$8,IF($RJ31=RD31,RD$8,IF($RJ31=RE31,RE$8,IF($RJ31=RF31,RF$8,IF($RJ31=RG31,RG$8,IF($RJ31=RH31,RH$8,IF($RJ31=RI31,RI$8,IF($RJ31=#REF!,#REF!,IF($RJ31=#REF!,#REF!,""))))))))))))))))))))))))))))</f>
        <v>12. DIDACLIBROS LTDA NIT 800036678-0</v>
      </c>
      <c r="RQ31" s="36" t="str">
        <f t="shared" si="194"/>
        <v/>
      </c>
      <c r="RR31" s="36">
        <f t="shared" si="195"/>
        <v>35024080</v>
      </c>
      <c r="RS31" s="36" t="str">
        <f t="shared" si="196"/>
        <v/>
      </c>
      <c r="RT31" s="36" t="e">
        <f>IF($RP31=$AD$8,$AD31,IF($RP31=$AE$8,$AE31,IF($RP31=$AF$8,$AF31,IF($RP31=$AG$8,$AG31,IF($RP31=$AH$8,$AH31,IF($RP31=#REF!,#REF!,IF($RP31=#REF!,#REF!,"")))))))</f>
        <v>#REF!</v>
      </c>
      <c r="RU31" s="129">
        <f t="shared" si="197"/>
        <v>35024080</v>
      </c>
      <c r="RV31" s="36" t="e">
        <f t="shared" si="206"/>
        <v>#REF!</v>
      </c>
      <c r="RW31" s="54">
        <v>23</v>
      </c>
      <c r="RX31" s="129">
        <f t="shared" si="198"/>
        <v>533120</v>
      </c>
      <c r="RY31" s="129" t="str">
        <f t="shared" si="199"/>
        <v>ADJUDICADO</v>
      </c>
    </row>
    <row r="32" spans="1:493" ht="36" customHeight="1">
      <c r="A32" s="49"/>
      <c r="B32" s="67" t="s">
        <v>124</v>
      </c>
      <c r="C32" s="68" t="s">
        <v>125</v>
      </c>
      <c r="D32" s="67" t="s">
        <v>126</v>
      </c>
      <c r="E32" s="69" t="s">
        <v>128</v>
      </c>
      <c r="F32" s="70">
        <v>2</v>
      </c>
      <c r="G32" s="24">
        <v>23597700</v>
      </c>
      <c r="H32" s="54">
        <v>24</v>
      </c>
      <c r="I32" s="104" t="s">
        <v>37</v>
      </c>
      <c r="J32" s="104" t="s">
        <v>37</v>
      </c>
      <c r="K32" s="104" t="s">
        <v>37</v>
      </c>
      <c r="L32" s="104" t="s">
        <v>37</v>
      </c>
      <c r="M32" s="104" t="s">
        <v>37</v>
      </c>
      <c r="N32" s="104" t="s">
        <v>37</v>
      </c>
      <c r="O32" s="104" t="s">
        <v>37</v>
      </c>
      <c r="P32" s="104" t="s">
        <v>37</v>
      </c>
      <c r="Q32" s="104" t="s">
        <v>37</v>
      </c>
      <c r="R32" s="110">
        <v>16591932</v>
      </c>
      <c r="S32" s="104" t="s">
        <v>37</v>
      </c>
      <c r="T32" s="113">
        <v>23252600</v>
      </c>
      <c r="U32" s="104" t="s">
        <v>37</v>
      </c>
      <c r="V32" s="104" t="s">
        <v>37</v>
      </c>
      <c r="W32" s="104" t="s">
        <v>37</v>
      </c>
      <c r="X32" s="104" t="s">
        <v>37</v>
      </c>
      <c r="Y32" s="104" t="s">
        <v>37</v>
      </c>
      <c r="Z32" s="104" t="s">
        <v>37</v>
      </c>
      <c r="AA32" s="104" t="s">
        <v>37</v>
      </c>
      <c r="AB32" s="104" t="s">
        <v>37</v>
      </c>
      <c r="AC32" s="104" t="s">
        <v>37</v>
      </c>
      <c r="AD32" s="104" t="s">
        <v>37</v>
      </c>
      <c r="AE32" s="104" t="s">
        <v>37</v>
      </c>
      <c r="AF32" s="104" t="s">
        <v>37</v>
      </c>
      <c r="AG32" s="104" t="s">
        <v>37</v>
      </c>
      <c r="AH32" s="104" t="s">
        <v>37</v>
      </c>
      <c r="AI32" s="57">
        <v>24</v>
      </c>
      <c r="AJ32" s="25" t="str">
        <f t="shared" si="0"/>
        <v>NC</v>
      </c>
      <c r="AK32" s="25" t="str">
        <f t="shared" si="1"/>
        <v>NC</v>
      </c>
      <c r="AL32" s="25" t="str">
        <f t="shared" si="2"/>
        <v>NC</v>
      </c>
      <c r="AM32" s="25" t="str">
        <f t="shared" si="3"/>
        <v>NC</v>
      </c>
      <c r="AN32" s="25" t="str">
        <f t="shared" si="4"/>
        <v>NC</v>
      </c>
      <c r="AO32" s="25" t="str">
        <f t="shared" si="5"/>
        <v>NC</v>
      </c>
      <c r="AP32" s="25" t="str">
        <f t="shared" si="6"/>
        <v>NC</v>
      </c>
      <c r="AQ32" s="25" t="str">
        <f t="shared" si="7"/>
        <v>NC</v>
      </c>
      <c r="AR32" s="25" t="str">
        <f t="shared" si="8"/>
        <v>NC</v>
      </c>
      <c r="AS32" s="25">
        <f t="shared" si="9"/>
        <v>16591932</v>
      </c>
      <c r="AT32" s="25" t="str">
        <f t="shared" si="10"/>
        <v>NC</v>
      </c>
      <c r="AU32" s="25">
        <f t="shared" si="11"/>
        <v>23252600</v>
      </c>
      <c r="AV32" s="25" t="str">
        <f t="shared" si="12"/>
        <v>NC</v>
      </c>
      <c r="AW32" s="25" t="str">
        <f t="shared" si="13"/>
        <v>NC</v>
      </c>
      <c r="AX32" s="25" t="str">
        <f t="shared" si="14"/>
        <v>NC</v>
      </c>
      <c r="AY32" s="25" t="str">
        <f t="shared" si="15"/>
        <v>NC</v>
      </c>
      <c r="AZ32" s="25" t="str">
        <f t="shared" si="16"/>
        <v>NC</v>
      </c>
      <c r="BA32" s="25" t="str">
        <f t="shared" si="17"/>
        <v>NC</v>
      </c>
      <c r="BB32" s="25" t="str">
        <f t="shared" si="18"/>
        <v>NC</v>
      </c>
      <c r="BC32" s="25" t="str">
        <f t="shared" si="19"/>
        <v>NC</v>
      </c>
      <c r="BD32" s="25" t="str">
        <f t="shared" si="20"/>
        <v>NC</v>
      </c>
      <c r="BE32" s="25" t="str">
        <f t="shared" si="21"/>
        <v>NC</v>
      </c>
      <c r="BF32" s="25" t="str">
        <f t="shared" si="22"/>
        <v>NC</v>
      </c>
      <c r="BG32" s="25" t="str">
        <f t="shared" si="23"/>
        <v>NC</v>
      </c>
      <c r="BH32" s="25" t="str">
        <f t="shared" si="24"/>
        <v>NC</v>
      </c>
      <c r="BI32" s="25" t="str">
        <f t="shared" si="25"/>
        <v>NC</v>
      </c>
      <c r="BJ32" s="54">
        <v>24</v>
      </c>
      <c r="BK32" s="122" t="s">
        <v>38</v>
      </c>
      <c r="BL32" s="122" t="s">
        <v>38</v>
      </c>
      <c r="BM32" s="122" t="s">
        <v>38</v>
      </c>
      <c r="BN32" s="122" t="s">
        <v>38</v>
      </c>
      <c r="BO32" s="122" t="s">
        <v>38</v>
      </c>
      <c r="BP32" s="122" t="s">
        <v>38</v>
      </c>
      <c r="BQ32" s="122" t="s">
        <v>38</v>
      </c>
      <c r="BR32" s="122" t="s">
        <v>38</v>
      </c>
      <c r="BS32" s="122" t="s">
        <v>38</v>
      </c>
      <c r="BT32" s="124" t="s">
        <v>39</v>
      </c>
      <c r="BU32" s="122" t="s">
        <v>38</v>
      </c>
      <c r="BV32" s="124" t="s">
        <v>39</v>
      </c>
      <c r="BW32" s="122" t="s">
        <v>38</v>
      </c>
      <c r="BX32" s="122" t="s">
        <v>38</v>
      </c>
      <c r="BY32" s="122" t="s">
        <v>38</v>
      </c>
      <c r="BZ32" s="122" t="s">
        <v>38</v>
      </c>
      <c r="CA32" s="122" t="s">
        <v>38</v>
      </c>
      <c r="CB32" s="122" t="s">
        <v>38</v>
      </c>
      <c r="CC32" s="122" t="s">
        <v>38</v>
      </c>
      <c r="CD32" s="122" t="s">
        <v>38</v>
      </c>
      <c r="CE32" s="122" t="s">
        <v>38</v>
      </c>
      <c r="CF32" s="122" t="s">
        <v>38</v>
      </c>
      <c r="CG32" s="122" t="s">
        <v>38</v>
      </c>
      <c r="CH32" s="122" t="s">
        <v>38</v>
      </c>
      <c r="CI32" s="122" t="s">
        <v>38</v>
      </c>
      <c r="CJ32" s="122" t="s">
        <v>38</v>
      </c>
      <c r="CK32" s="54">
        <v>24</v>
      </c>
      <c r="CL32" s="122" t="s">
        <v>39</v>
      </c>
      <c r="CM32" s="122" t="s">
        <v>38</v>
      </c>
      <c r="CN32" s="122" t="s">
        <v>39</v>
      </c>
      <c r="CO32" s="122" t="s">
        <v>39</v>
      </c>
      <c r="CP32" s="122" t="s">
        <v>39</v>
      </c>
      <c r="CQ32" s="122" t="s">
        <v>39</v>
      </c>
      <c r="CR32" s="122" t="s">
        <v>39</v>
      </c>
      <c r="CS32" s="122" t="s">
        <v>39</v>
      </c>
      <c r="CT32" s="122" t="s">
        <v>39</v>
      </c>
      <c r="CU32" s="124" t="s">
        <v>39</v>
      </c>
      <c r="CV32" s="122" t="s">
        <v>39</v>
      </c>
      <c r="CW32" s="131" t="s">
        <v>39</v>
      </c>
      <c r="CX32" s="122" t="s">
        <v>39</v>
      </c>
      <c r="CY32" s="122" t="s">
        <v>39</v>
      </c>
      <c r="CZ32" s="122" t="s">
        <v>39</v>
      </c>
      <c r="DA32" s="122" t="s">
        <v>39</v>
      </c>
      <c r="DB32" s="122" t="s">
        <v>39</v>
      </c>
      <c r="DC32" s="122" t="s">
        <v>39</v>
      </c>
      <c r="DD32" s="122" t="s">
        <v>39</v>
      </c>
      <c r="DE32" s="122" t="s">
        <v>39</v>
      </c>
      <c r="DF32" s="122" t="s">
        <v>39</v>
      </c>
      <c r="DG32" s="122" t="s">
        <v>39</v>
      </c>
      <c r="DH32" s="122" t="s">
        <v>38</v>
      </c>
      <c r="DI32" s="122" t="s">
        <v>38</v>
      </c>
      <c r="DJ32" s="122" t="s">
        <v>38</v>
      </c>
      <c r="DK32" s="122" t="s">
        <v>39</v>
      </c>
      <c r="DL32" s="54">
        <v>24</v>
      </c>
      <c r="DM32" s="122" t="s">
        <v>39</v>
      </c>
      <c r="DN32" s="122" t="s">
        <v>38</v>
      </c>
      <c r="DO32" s="122" t="s">
        <v>39</v>
      </c>
      <c r="DP32" s="122" t="s">
        <v>39</v>
      </c>
      <c r="DQ32" s="122" t="s">
        <v>39</v>
      </c>
      <c r="DR32" s="122" t="s">
        <v>39</v>
      </c>
      <c r="DS32" s="122" t="s">
        <v>39</v>
      </c>
      <c r="DT32" s="122" t="s">
        <v>39</v>
      </c>
      <c r="DU32" s="122" t="s">
        <v>39</v>
      </c>
      <c r="DV32" s="118" t="s">
        <v>39</v>
      </c>
      <c r="DW32" s="122" t="s">
        <v>39</v>
      </c>
      <c r="DX32" s="117" t="s">
        <v>39</v>
      </c>
      <c r="DY32" s="122" t="s">
        <v>39</v>
      </c>
      <c r="DZ32" s="122" t="s">
        <v>39</v>
      </c>
      <c r="EA32" s="122" t="s">
        <v>39</v>
      </c>
      <c r="EB32" s="122" t="s">
        <v>39</v>
      </c>
      <c r="EC32" s="122" t="s">
        <v>39</v>
      </c>
      <c r="ED32" s="122" t="s">
        <v>39</v>
      </c>
      <c r="EE32" s="122" t="s">
        <v>39</v>
      </c>
      <c r="EF32" s="122" t="s">
        <v>39</v>
      </c>
      <c r="EG32" s="122" t="s">
        <v>39</v>
      </c>
      <c r="EH32" s="122" t="s">
        <v>39</v>
      </c>
      <c r="EI32" s="122" t="s">
        <v>38</v>
      </c>
      <c r="EJ32" s="122" t="s">
        <v>38</v>
      </c>
      <c r="EK32" s="122" t="s">
        <v>39</v>
      </c>
      <c r="EL32" s="122" t="s">
        <v>39</v>
      </c>
      <c r="EM32" s="54">
        <v>24</v>
      </c>
      <c r="EN32" s="26" t="str">
        <f t="shared" si="26"/>
        <v>NO CUMPLE</v>
      </c>
      <c r="EO32" s="26" t="str">
        <f t="shared" si="27"/>
        <v>NO CUMPLE</v>
      </c>
      <c r="EP32" s="26" t="str">
        <f t="shared" si="28"/>
        <v>NO CUMPLE</v>
      </c>
      <c r="EQ32" s="26" t="str">
        <f t="shared" si="29"/>
        <v>NO CUMPLE</v>
      </c>
      <c r="ER32" s="26" t="str">
        <f t="shared" si="30"/>
        <v>NO CUMPLE</v>
      </c>
      <c r="ES32" s="26" t="str">
        <f t="shared" si="31"/>
        <v>NO CUMPLE</v>
      </c>
      <c r="ET32" s="26" t="str">
        <f t="shared" si="32"/>
        <v>NO CUMPLE</v>
      </c>
      <c r="EU32" s="26" t="str">
        <f t="shared" si="33"/>
        <v>NO CUMPLE</v>
      </c>
      <c r="EV32" s="26" t="str">
        <f t="shared" si="34"/>
        <v>NO CUMPLE</v>
      </c>
      <c r="EW32" s="26" t="str">
        <f t="shared" si="35"/>
        <v>CUMPLE</v>
      </c>
      <c r="EX32" s="26" t="str">
        <f t="shared" si="36"/>
        <v>NO CUMPLE</v>
      </c>
      <c r="EY32" s="26" t="str">
        <f t="shared" si="37"/>
        <v>CUMPLE</v>
      </c>
      <c r="EZ32" s="26" t="str">
        <f t="shared" si="38"/>
        <v>NO CUMPLE</v>
      </c>
      <c r="FA32" s="26" t="str">
        <f t="shared" si="39"/>
        <v>NO CUMPLE</v>
      </c>
      <c r="FB32" s="26" t="str">
        <f t="shared" si="40"/>
        <v>NO CUMPLE</v>
      </c>
      <c r="FC32" s="26" t="str">
        <f t="shared" si="41"/>
        <v>NO CUMPLE</v>
      </c>
      <c r="FD32" s="26" t="str">
        <f t="shared" si="42"/>
        <v>NO CUMPLE</v>
      </c>
      <c r="FE32" s="26" t="str">
        <f t="shared" si="43"/>
        <v>NO CUMPLE</v>
      </c>
      <c r="FF32" s="26" t="str">
        <f t="shared" si="44"/>
        <v>NO CUMPLE</v>
      </c>
      <c r="FG32" s="26" t="str">
        <f t="shared" si="45"/>
        <v>NO CUMPLE</v>
      </c>
      <c r="FH32" s="26" t="str">
        <f t="shared" si="46"/>
        <v>NO CUMPLE</v>
      </c>
      <c r="FI32" s="26" t="str">
        <f t="shared" si="47"/>
        <v>NO CUMPLE</v>
      </c>
      <c r="FJ32" s="26" t="str">
        <f t="shared" si="48"/>
        <v>NO CUMPLE</v>
      </c>
      <c r="FK32" s="26" t="str">
        <f t="shared" si="49"/>
        <v>NO CUMPLE</v>
      </c>
      <c r="FL32" s="26" t="str">
        <f t="shared" si="50"/>
        <v>NO CUMPLE</v>
      </c>
      <c r="FM32" s="26" t="str">
        <f t="shared" si="51"/>
        <v>NO CUMPLE</v>
      </c>
      <c r="FN32" s="54">
        <v>24</v>
      </c>
      <c r="FO32" s="116" t="s">
        <v>37</v>
      </c>
      <c r="FP32" s="116" t="s">
        <v>37</v>
      </c>
      <c r="FQ32" s="116" t="s">
        <v>37</v>
      </c>
      <c r="FR32" s="116" t="s">
        <v>37</v>
      </c>
      <c r="FS32" s="116" t="s">
        <v>37</v>
      </c>
      <c r="FT32" s="116" t="s">
        <v>37</v>
      </c>
      <c r="FU32" s="116" t="s">
        <v>37</v>
      </c>
      <c r="FV32" s="116" t="s">
        <v>37</v>
      </c>
      <c r="FW32" s="116" t="s">
        <v>37</v>
      </c>
      <c r="FX32" s="124" t="s">
        <v>39</v>
      </c>
      <c r="FY32" s="116" t="s">
        <v>37</v>
      </c>
      <c r="FZ32" s="124" t="s">
        <v>39</v>
      </c>
      <c r="GA32" s="116" t="s">
        <v>37</v>
      </c>
      <c r="GB32" s="116" t="s">
        <v>37</v>
      </c>
      <c r="GC32" s="116" t="s">
        <v>37</v>
      </c>
      <c r="GD32" s="116" t="s">
        <v>37</v>
      </c>
      <c r="GE32" s="116" t="s">
        <v>37</v>
      </c>
      <c r="GF32" s="116" t="s">
        <v>37</v>
      </c>
      <c r="GG32" s="116" t="s">
        <v>37</v>
      </c>
      <c r="GH32" s="116" t="s">
        <v>37</v>
      </c>
      <c r="GI32" s="116" t="s">
        <v>37</v>
      </c>
      <c r="GJ32" s="116" t="s">
        <v>37</v>
      </c>
      <c r="GK32" s="116" t="s">
        <v>37</v>
      </c>
      <c r="GL32" s="116" t="s">
        <v>37</v>
      </c>
      <c r="GM32" s="116" t="s">
        <v>37</v>
      </c>
      <c r="GN32" s="116" t="s">
        <v>37</v>
      </c>
      <c r="GO32" s="54">
        <v>24</v>
      </c>
      <c r="GP32" s="116" t="s">
        <v>37</v>
      </c>
      <c r="GQ32" s="116" t="s">
        <v>37</v>
      </c>
      <c r="GR32" s="116" t="s">
        <v>37</v>
      </c>
      <c r="GS32" s="116" t="s">
        <v>37</v>
      </c>
      <c r="GT32" s="116" t="s">
        <v>37</v>
      </c>
      <c r="GU32" s="116" t="s">
        <v>37</v>
      </c>
      <c r="GV32" s="116" t="s">
        <v>37</v>
      </c>
      <c r="GW32" s="116" t="s">
        <v>37</v>
      </c>
      <c r="GX32" s="116" t="s">
        <v>37</v>
      </c>
      <c r="GY32" s="124" t="s">
        <v>38</v>
      </c>
      <c r="GZ32" s="116" t="s">
        <v>37</v>
      </c>
      <c r="HA32" s="131" t="s">
        <v>39</v>
      </c>
      <c r="HB32" s="116" t="s">
        <v>37</v>
      </c>
      <c r="HC32" s="116" t="s">
        <v>37</v>
      </c>
      <c r="HD32" s="116" t="s">
        <v>37</v>
      </c>
      <c r="HE32" s="116" t="s">
        <v>37</v>
      </c>
      <c r="HF32" s="116" t="s">
        <v>37</v>
      </c>
      <c r="HG32" s="116" t="s">
        <v>37</v>
      </c>
      <c r="HH32" s="116" t="s">
        <v>37</v>
      </c>
      <c r="HI32" s="116" t="s">
        <v>37</v>
      </c>
      <c r="HJ32" s="116" t="s">
        <v>37</v>
      </c>
      <c r="HK32" s="116" t="s">
        <v>37</v>
      </c>
      <c r="HL32" s="116" t="s">
        <v>37</v>
      </c>
      <c r="HM32" s="116" t="s">
        <v>37</v>
      </c>
      <c r="HN32" s="116" t="s">
        <v>37</v>
      </c>
      <c r="HO32" s="116" t="s">
        <v>37</v>
      </c>
      <c r="HP32" s="54">
        <v>24</v>
      </c>
      <c r="HQ32" s="25" t="str">
        <f t="shared" si="52"/>
        <v/>
      </c>
      <c r="HR32" s="25" t="str">
        <f t="shared" si="53"/>
        <v/>
      </c>
      <c r="HS32" s="25" t="str">
        <f t="shared" si="54"/>
        <v/>
      </c>
      <c r="HT32" s="25" t="str">
        <f t="shared" si="55"/>
        <v/>
      </c>
      <c r="HU32" s="25" t="str">
        <f t="shared" si="56"/>
        <v/>
      </c>
      <c r="HV32" s="25" t="str">
        <f t="shared" si="57"/>
        <v/>
      </c>
      <c r="HW32" s="25" t="str">
        <f t="shared" si="58"/>
        <v/>
      </c>
      <c r="HX32" s="25" t="str">
        <f t="shared" si="59"/>
        <v/>
      </c>
      <c r="HY32" s="25" t="str">
        <f t="shared" si="60"/>
        <v/>
      </c>
      <c r="HZ32" s="25" t="str">
        <f t="shared" si="61"/>
        <v/>
      </c>
      <c r="IA32" s="25" t="str">
        <f t="shared" si="62"/>
        <v/>
      </c>
      <c r="IB32" s="25">
        <f t="shared" si="63"/>
        <v>23252600</v>
      </c>
      <c r="IC32" s="25" t="str">
        <f t="shared" si="64"/>
        <v/>
      </c>
      <c r="ID32" s="25" t="str">
        <f t="shared" si="65"/>
        <v/>
      </c>
      <c r="IE32" s="25" t="str">
        <f t="shared" si="66"/>
        <v/>
      </c>
      <c r="IF32" s="25" t="str">
        <f t="shared" si="67"/>
        <v/>
      </c>
      <c r="IG32" s="25" t="str">
        <f t="shared" si="68"/>
        <v/>
      </c>
      <c r="IH32" s="25" t="str">
        <f t="shared" si="69"/>
        <v/>
      </c>
      <c r="II32" s="25" t="str">
        <f t="shared" si="70"/>
        <v/>
      </c>
      <c r="IJ32" s="25" t="str">
        <f t="shared" si="71"/>
        <v/>
      </c>
      <c r="IK32" s="25" t="str">
        <f t="shared" si="72"/>
        <v/>
      </c>
      <c r="IL32" s="25" t="str">
        <f t="shared" si="73"/>
        <v/>
      </c>
      <c r="IM32" s="25" t="str">
        <f t="shared" si="74"/>
        <v/>
      </c>
      <c r="IN32" s="25" t="str">
        <f t="shared" si="75"/>
        <v/>
      </c>
      <c r="IO32" s="25" t="str">
        <f t="shared" si="76"/>
        <v/>
      </c>
      <c r="IP32" s="25" t="str">
        <f t="shared" si="77"/>
        <v/>
      </c>
      <c r="IQ32" s="25">
        <v>23597700</v>
      </c>
      <c r="IR32" s="25">
        <v>23597700</v>
      </c>
      <c r="IS32" s="27">
        <f t="shared" si="78"/>
        <v>1</v>
      </c>
      <c r="IT32" s="27">
        <f t="shared" si="200"/>
        <v>1</v>
      </c>
      <c r="IU32" s="27">
        <f t="array" ref="IU32">IF(IT32=0,"",PRODUCT(IF(ISNUMBER(HQ32:IP32),HQ32:IP32,1)))</f>
        <v>23252600</v>
      </c>
      <c r="IV32" s="27">
        <f t="shared" si="201"/>
        <v>548707879020000</v>
      </c>
      <c r="IW32" s="28">
        <f t="shared" si="208"/>
        <v>23424514.488458455</v>
      </c>
      <c r="IX32" s="29">
        <f t="shared" si="285"/>
        <v>87841.929331719206</v>
      </c>
      <c r="IY32" s="54">
        <v>24</v>
      </c>
      <c r="IZ32" s="30" t="str">
        <f t="shared" si="79"/>
        <v/>
      </c>
      <c r="JA32" s="30" t="str">
        <f t="shared" si="80"/>
        <v/>
      </c>
      <c r="JB32" s="30" t="str">
        <f t="shared" si="81"/>
        <v/>
      </c>
      <c r="JC32" s="30" t="str">
        <f t="shared" si="82"/>
        <v/>
      </c>
      <c r="JD32" s="30" t="str">
        <f t="shared" si="83"/>
        <v/>
      </c>
      <c r="JE32" s="30" t="str">
        <f t="shared" si="84"/>
        <v/>
      </c>
      <c r="JF32" s="30" t="str">
        <f t="shared" si="85"/>
        <v/>
      </c>
      <c r="JG32" s="30" t="str">
        <f t="shared" si="86"/>
        <v/>
      </c>
      <c r="JH32" s="30" t="str">
        <f t="shared" si="87"/>
        <v/>
      </c>
      <c r="JI32" s="30" t="str">
        <f t="shared" si="88"/>
        <v/>
      </c>
      <c r="JJ32" s="30" t="str">
        <f t="shared" si="89"/>
        <v/>
      </c>
      <c r="JK32" s="30">
        <f t="shared" si="90"/>
        <v>26470.95774979025</v>
      </c>
      <c r="JL32" s="30" t="str">
        <f t="shared" si="91"/>
        <v/>
      </c>
      <c r="JM32" s="30" t="str">
        <f t="shared" si="92"/>
        <v/>
      </c>
      <c r="JN32" s="30" t="str">
        <f t="shared" si="93"/>
        <v/>
      </c>
      <c r="JO32" s="30" t="str">
        <f t="shared" si="94"/>
        <v/>
      </c>
      <c r="JP32" s="30" t="str">
        <f t="shared" si="95"/>
        <v/>
      </c>
      <c r="JQ32" s="30" t="str">
        <f t="shared" si="96"/>
        <v/>
      </c>
      <c r="JR32" s="30" t="str">
        <f t="shared" si="97"/>
        <v/>
      </c>
      <c r="JS32" s="30" t="str">
        <f t="shared" si="98"/>
        <v/>
      </c>
      <c r="JT32" s="30" t="str">
        <f t="shared" si="99"/>
        <v/>
      </c>
      <c r="JU32" s="30" t="str">
        <f t="shared" si="100"/>
        <v/>
      </c>
      <c r="JV32" s="30" t="str">
        <f t="shared" si="101"/>
        <v/>
      </c>
      <c r="JW32" s="30" t="str">
        <f t="shared" si="102"/>
        <v/>
      </c>
      <c r="JX32" s="30" t="str">
        <f t="shared" si="103"/>
        <v/>
      </c>
      <c r="JY32" s="30" t="str">
        <f t="shared" si="104"/>
        <v/>
      </c>
      <c r="JZ32" s="54">
        <v>24</v>
      </c>
      <c r="KA32" s="31" t="str">
        <f t="shared" si="105"/>
        <v/>
      </c>
      <c r="KB32" s="31" t="str">
        <f t="shared" si="106"/>
        <v/>
      </c>
      <c r="KC32" s="31" t="str">
        <f t="shared" si="107"/>
        <v/>
      </c>
      <c r="KD32" s="31" t="str">
        <f t="shared" si="108"/>
        <v/>
      </c>
      <c r="KE32" s="31" t="str">
        <f t="shared" si="109"/>
        <v/>
      </c>
      <c r="KF32" s="31" t="str">
        <f t="shared" si="110"/>
        <v/>
      </c>
      <c r="KG32" s="31" t="str">
        <f t="shared" si="111"/>
        <v/>
      </c>
      <c r="KH32" s="31" t="str">
        <f t="shared" si="112"/>
        <v/>
      </c>
      <c r="KI32" s="31" t="str">
        <f t="shared" si="113"/>
        <v/>
      </c>
      <c r="KJ32" s="31" t="str">
        <f t="shared" si="114"/>
        <v/>
      </c>
      <c r="KK32" s="31" t="str">
        <f t="shared" si="115"/>
        <v/>
      </c>
      <c r="KL32" s="31">
        <f t="shared" si="116"/>
        <v>171914.48845845461</v>
      </c>
      <c r="KM32" s="31" t="str">
        <f t="shared" si="117"/>
        <v/>
      </c>
      <c r="KN32" s="31" t="str">
        <f t="shared" si="118"/>
        <v/>
      </c>
      <c r="KO32" s="31" t="str">
        <f t="shared" si="119"/>
        <v/>
      </c>
      <c r="KP32" s="31" t="str">
        <f t="shared" si="120"/>
        <v/>
      </c>
      <c r="KQ32" s="31" t="str">
        <f t="shared" si="121"/>
        <v/>
      </c>
      <c r="KR32" s="31" t="str">
        <f t="shared" si="122"/>
        <v/>
      </c>
      <c r="KS32" s="31" t="str">
        <f t="shared" si="123"/>
        <v/>
      </c>
      <c r="KT32" s="31" t="str">
        <f t="shared" si="124"/>
        <v/>
      </c>
      <c r="KU32" s="31" t="str">
        <f t="shared" si="125"/>
        <v/>
      </c>
      <c r="KV32" s="31" t="str">
        <f t="shared" si="126"/>
        <v/>
      </c>
      <c r="KW32" s="31" t="str">
        <f t="shared" si="127"/>
        <v/>
      </c>
      <c r="KX32" s="31" t="str">
        <f t="shared" si="128"/>
        <v/>
      </c>
      <c r="KY32" s="31" t="str">
        <f t="shared" si="129"/>
        <v/>
      </c>
      <c r="KZ32" s="31" t="str">
        <f t="shared" si="130"/>
        <v/>
      </c>
      <c r="LA32" s="54">
        <v>24</v>
      </c>
      <c r="LB32" s="32" t="str">
        <f t="shared" si="131"/>
        <v/>
      </c>
      <c r="LC32" s="32" t="str">
        <f t="shared" si="132"/>
        <v/>
      </c>
      <c r="LD32" s="32" t="str">
        <f t="shared" si="133"/>
        <v/>
      </c>
      <c r="LE32" s="32" t="str">
        <f t="shared" si="134"/>
        <v/>
      </c>
      <c r="LF32" s="32" t="str">
        <f t="shared" si="135"/>
        <v/>
      </c>
      <c r="LG32" s="32" t="str">
        <f t="shared" si="136"/>
        <v/>
      </c>
      <c r="LH32" s="32" t="str">
        <f t="shared" si="137"/>
        <v/>
      </c>
      <c r="LI32" s="32" t="str">
        <f t="shared" si="138"/>
        <v/>
      </c>
      <c r="LJ32" s="32" t="str">
        <f t="shared" si="139"/>
        <v/>
      </c>
      <c r="LK32" s="32" t="str">
        <f t="shared" si="140"/>
        <v/>
      </c>
      <c r="LL32" s="32" t="str">
        <f t="shared" si="141"/>
        <v/>
      </c>
      <c r="LM32" s="32">
        <f t="shared" si="142"/>
        <v>195.7089168764162</v>
      </c>
      <c r="LN32" s="32" t="str">
        <f t="shared" si="143"/>
        <v/>
      </c>
      <c r="LO32" s="32" t="str">
        <f t="shared" si="144"/>
        <v/>
      </c>
      <c r="LP32" s="32" t="str">
        <f t="shared" si="145"/>
        <v/>
      </c>
      <c r="LQ32" s="32" t="str">
        <f t="shared" si="146"/>
        <v/>
      </c>
      <c r="LR32" s="32" t="str">
        <f t="shared" si="147"/>
        <v/>
      </c>
      <c r="LS32" s="32" t="str">
        <f t="shared" si="148"/>
        <v/>
      </c>
      <c r="LT32" s="32" t="str">
        <f t="shared" si="149"/>
        <v/>
      </c>
      <c r="LU32" s="32" t="str">
        <f t="shared" si="150"/>
        <v/>
      </c>
      <c r="LV32" s="32" t="str">
        <f t="shared" si="151"/>
        <v/>
      </c>
      <c r="LW32" s="32" t="str">
        <f t="shared" si="152"/>
        <v/>
      </c>
      <c r="LX32" s="32" t="str">
        <f t="shared" si="153"/>
        <v/>
      </c>
      <c r="LY32" s="32" t="str">
        <f t="shared" si="154"/>
        <v/>
      </c>
      <c r="LZ32" s="32" t="str">
        <f t="shared" si="155"/>
        <v/>
      </c>
      <c r="MA32" s="32" t="str">
        <f t="shared" si="156"/>
        <v/>
      </c>
      <c r="MB32" s="50">
        <f t="shared" si="157"/>
        <v>195.7089168764162</v>
      </c>
      <c r="MC32" s="54">
        <v>24</v>
      </c>
      <c r="MD32" s="140" t="str">
        <f t="shared" si="158"/>
        <v/>
      </c>
      <c r="ME32" s="140" t="str">
        <f t="shared" si="159"/>
        <v/>
      </c>
      <c r="MF32" s="140" t="str">
        <f t="shared" si="160"/>
        <v/>
      </c>
      <c r="MG32" s="140" t="str">
        <f t="shared" si="161"/>
        <v/>
      </c>
      <c r="MH32" s="140" t="str">
        <f t="shared" si="162"/>
        <v/>
      </c>
      <c r="MI32" s="140" t="str">
        <f t="shared" si="163"/>
        <v/>
      </c>
      <c r="MJ32" s="140" t="str">
        <f t="shared" si="164"/>
        <v/>
      </c>
      <c r="MK32" s="140" t="str">
        <f t="shared" si="165"/>
        <v/>
      </c>
      <c r="ML32" s="140" t="str">
        <f t="shared" si="166"/>
        <v/>
      </c>
      <c r="MM32" s="140" t="str">
        <f t="shared" si="167"/>
        <v/>
      </c>
      <c r="MN32" s="140" t="str">
        <f t="shared" si="168"/>
        <v/>
      </c>
      <c r="MO32" s="140">
        <f t="shared" si="169"/>
        <v>39.706436624685381</v>
      </c>
      <c r="MP32" s="140" t="str">
        <f t="shared" si="170"/>
        <v/>
      </c>
      <c r="MQ32" s="140" t="str">
        <f t="shared" si="171"/>
        <v/>
      </c>
      <c r="MR32" s="140" t="str">
        <f t="shared" si="172"/>
        <v/>
      </c>
      <c r="MS32" s="140" t="str">
        <f t="shared" si="173"/>
        <v/>
      </c>
      <c r="MT32" s="140" t="str">
        <f t="shared" si="174"/>
        <v/>
      </c>
      <c r="MU32" s="140" t="str">
        <f t="shared" si="175"/>
        <v/>
      </c>
      <c r="MV32" s="140" t="str">
        <f t="shared" si="176"/>
        <v/>
      </c>
      <c r="MW32" s="140" t="str">
        <f t="shared" si="177"/>
        <v/>
      </c>
      <c r="MX32" s="140" t="str">
        <f t="shared" si="178"/>
        <v/>
      </c>
      <c r="MY32" s="140" t="str">
        <f t="shared" si="179"/>
        <v/>
      </c>
      <c r="MZ32" s="140" t="str">
        <f t="shared" si="180"/>
        <v/>
      </c>
      <c r="NA32" s="140" t="str">
        <f t="shared" si="181"/>
        <v/>
      </c>
      <c r="NB32" s="140" t="str">
        <f t="shared" si="182"/>
        <v/>
      </c>
      <c r="NC32" s="140" t="str">
        <f t="shared" si="183"/>
        <v/>
      </c>
      <c r="ND32" s="54">
        <v>24</v>
      </c>
      <c r="NE32" s="33" t="str">
        <f t="shared" si="184"/>
        <v/>
      </c>
      <c r="NF32" s="33" t="str">
        <f t="shared" si="233"/>
        <v/>
      </c>
      <c r="NG32" s="33" t="str">
        <f t="shared" si="209"/>
        <v/>
      </c>
      <c r="NH32" s="33" t="str">
        <f t="shared" si="210"/>
        <v/>
      </c>
      <c r="NI32" s="33" t="str">
        <f t="shared" si="211"/>
        <v/>
      </c>
      <c r="NJ32" s="33" t="str">
        <f t="shared" si="212"/>
        <v/>
      </c>
      <c r="NK32" s="33" t="str">
        <f t="shared" si="213"/>
        <v/>
      </c>
      <c r="NL32" s="33" t="str">
        <f t="shared" si="214"/>
        <v/>
      </c>
      <c r="NM32" s="33" t="str">
        <f t="shared" si="215"/>
        <v/>
      </c>
      <c r="NN32" s="33" t="str">
        <f t="shared" si="216"/>
        <v/>
      </c>
      <c r="NO32" s="33" t="str">
        <f t="shared" si="217"/>
        <v/>
      </c>
      <c r="NP32" s="33">
        <f t="shared" si="218"/>
        <v>40</v>
      </c>
      <c r="NQ32" s="33" t="str">
        <f t="shared" si="219"/>
        <v/>
      </c>
      <c r="NR32" s="33" t="str">
        <f t="shared" si="220"/>
        <v/>
      </c>
      <c r="NS32" s="33" t="str">
        <f t="shared" si="221"/>
        <v/>
      </c>
      <c r="NT32" s="33" t="str">
        <f t="shared" si="222"/>
        <v/>
      </c>
      <c r="NU32" s="33" t="str">
        <f t="shared" si="223"/>
        <v/>
      </c>
      <c r="NV32" s="33" t="str">
        <f t="shared" si="224"/>
        <v/>
      </c>
      <c r="NW32" s="33" t="str">
        <f t="shared" si="225"/>
        <v/>
      </c>
      <c r="NX32" s="33" t="str">
        <f t="shared" si="226"/>
        <v/>
      </c>
      <c r="NY32" s="33" t="str">
        <f t="shared" si="227"/>
        <v/>
      </c>
      <c r="NZ32" s="33" t="str">
        <f t="shared" si="228"/>
        <v/>
      </c>
      <c r="OA32" s="33" t="str">
        <f t="shared" si="229"/>
        <v/>
      </c>
      <c r="OB32" s="33" t="str">
        <f t="shared" si="230"/>
        <v/>
      </c>
      <c r="OC32" s="33" t="str">
        <f t="shared" si="231"/>
        <v/>
      </c>
      <c r="OD32" s="33" t="str">
        <f t="shared" si="232"/>
        <v/>
      </c>
      <c r="OE32" s="33" t="e">
        <f>IF(#REF!="","",IF(#REF!=$MB32,40,(($MB32/#REF!)*40)))</f>
        <v>#REF!</v>
      </c>
      <c r="OF32" s="33" t="e">
        <f>IF(#REF!="","",IF(#REF!=$MB32,40,(($MB32/#REF!)*40)))</f>
        <v>#REF!</v>
      </c>
      <c r="OG32" s="54">
        <v>24</v>
      </c>
      <c r="OH32" s="116"/>
      <c r="OI32" s="116"/>
      <c r="OJ32" s="116"/>
      <c r="OK32" s="116"/>
      <c r="OL32" s="116"/>
      <c r="OM32" s="116"/>
      <c r="ON32" s="116"/>
      <c r="OO32" s="116"/>
      <c r="OP32" s="116"/>
      <c r="OQ32" s="124">
        <v>36</v>
      </c>
      <c r="OR32" s="116"/>
      <c r="OS32" s="124">
        <v>60</v>
      </c>
      <c r="OT32" s="116"/>
      <c r="OU32" s="116"/>
      <c r="OV32" s="116"/>
      <c r="OW32" s="116"/>
      <c r="OX32" s="116"/>
      <c r="OY32" s="116"/>
      <c r="OZ32" s="116"/>
      <c r="PA32" s="116"/>
      <c r="PB32" s="116"/>
      <c r="PC32" s="116"/>
      <c r="PD32" s="116"/>
      <c r="PE32" s="116"/>
      <c r="PF32" s="116"/>
      <c r="PG32" s="116"/>
      <c r="PH32" s="54">
        <v>24</v>
      </c>
      <c r="PI32" s="126">
        <f t="shared" si="203"/>
        <v>0</v>
      </c>
      <c r="PJ32" s="126">
        <f t="shared" si="275"/>
        <v>0</v>
      </c>
      <c r="PK32" s="126">
        <f t="shared" si="276"/>
        <v>0</v>
      </c>
      <c r="PL32" s="126">
        <f t="shared" si="277"/>
        <v>0</v>
      </c>
      <c r="PM32" s="126">
        <f t="shared" si="278"/>
        <v>0</v>
      </c>
      <c r="PN32" s="126">
        <f t="shared" si="279"/>
        <v>0</v>
      </c>
      <c r="PO32" s="126">
        <f t="shared" si="235"/>
        <v>0</v>
      </c>
      <c r="PP32" s="126">
        <f t="shared" si="236"/>
        <v>0</v>
      </c>
      <c r="PQ32" s="126">
        <f t="shared" si="237"/>
        <v>0</v>
      </c>
      <c r="PR32" s="126">
        <f t="shared" si="238"/>
        <v>10</v>
      </c>
      <c r="PS32" s="126">
        <f t="shared" si="239"/>
        <v>0</v>
      </c>
      <c r="PT32" s="126">
        <f t="shared" si="240"/>
        <v>30</v>
      </c>
      <c r="PU32" s="126">
        <f t="shared" si="241"/>
        <v>0</v>
      </c>
      <c r="PV32" s="126">
        <f t="shared" si="242"/>
        <v>0</v>
      </c>
      <c r="PW32" s="126">
        <f t="shared" si="243"/>
        <v>0</v>
      </c>
      <c r="PX32" s="126">
        <f t="shared" si="244"/>
        <v>0</v>
      </c>
      <c r="PY32" s="126">
        <f t="shared" si="245"/>
        <v>0</v>
      </c>
      <c r="PZ32" s="126">
        <f t="shared" si="246"/>
        <v>0</v>
      </c>
      <c r="QA32" s="126">
        <f t="shared" si="247"/>
        <v>0</v>
      </c>
      <c r="QB32" s="126">
        <f t="shared" si="248"/>
        <v>0</v>
      </c>
      <c r="QC32" s="126">
        <f t="shared" si="249"/>
        <v>0</v>
      </c>
      <c r="QD32" s="126">
        <f t="shared" si="250"/>
        <v>0</v>
      </c>
      <c r="QE32" s="126">
        <f t="shared" si="251"/>
        <v>0</v>
      </c>
      <c r="QF32" s="126">
        <f t="shared" si="252"/>
        <v>0</v>
      </c>
      <c r="QG32" s="126">
        <f t="shared" si="253"/>
        <v>0</v>
      </c>
      <c r="QH32" s="126">
        <f t="shared" si="254"/>
        <v>0</v>
      </c>
      <c r="QI32" s="54">
        <v>24</v>
      </c>
      <c r="QJ32" s="34" t="str">
        <f t="shared" si="204"/>
        <v/>
      </c>
      <c r="QK32" s="34" t="str">
        <f t="shared" si="280"/>
        <v/>
      </c>
      <c r="QL32" s="34" t="str">
        <f t="shared" si="281"/>
        <v/>
      </c>
      <c r="QM32" s="34" t="str">
        <f t="shared" si="282"/>
        <v/>
      </c>
      <c r="QN32" s="34" t="str">
        <f t="shared" si="283"/>
        <v/>
      </c>
      <c r="QO32" s="34" t="str">
        <f t="shared" si="284"/>
        <v/>
      </c>
      <c r="QP32" s="34" t="str">
        <f t="shared" si="255"/>
        <v/>
      </c>
      <c r="QQ32" s="34" t="str">
        <f t="shared" si="256"/>
        <v/>
      </c>
      <c r="QR32" s="34" t="str">
        <f t="shared" si="257"/>
        <v/>
      </c>
      <c r="QS32" s="34" t="str">
        <f t="shared" si="258"/>
        <v/>
      </c>
      <c r="QT32" s="34" t="str">
        <f t="shared" si="259"/>
        <v/>
      </c>
      <c r="QU32" s="34">
        <f t="shared" si="260"/>
        <v>69.706436624685381</v>
      </c>
      <c r="QV32" s="34" t="str">
        <f t="shared" si="261"/>
        <v/>
      </c>
      <c r="QW32" s="34" t="str">
        <f t="shared" si="262"/>
        <v/>
      </c>
      <c r="QX32" s="34" t="str">
        <f t="shared" si="263"/>
        <v/>
      </c>
      <c r="QY32" s="34" t="str">
        <f t="shared" si="264"/>
        <v/>
      </c>
      <c r="QZ32" s="34" t="str">
        <f t="shared" si="265"/>
        <v/>
      </c>
      <c r="RA32" s="34" t="str">
        <f t="shared" si="266"/>
        <v/>
      </c>
      <c r="RB32" s="34" t="str">
        <f t="shared" si="267"/>
        <v/>
      </c>
      <c r="RC32" s="34" t="str">
        <f t="shared" si="268"/>
        <v/>
      </c>
      <c r="RD32" s="34" t="str">
        <f t="shared" si="269"/>
        <v/>
      </c>
      <c r="RE32" s="34" t="str">
        <f t="shared" si="270"/>
        <v/>
      </c>
      <c r="RF32" s="34" t="str">
        <f t="shared" si="271"/>
        <v/>
      </c>
      <c r="RG32" s="34" t="str">
        <f t="shared" si="272"/>
        <v/>
      </c>
      <c r="RH32" s="34" t="str">
        <f t="shared" si="273"/>
        <v/>
      </c>
      <c r="RI32" s="34" t="str">
        <f t="shared" si="274"/>
        <v/>
      </c>
      <c r="RJ32" s="132">
        <f t="shared" si="205"/>
        <v>69.706436624685381</v>
      </c>
      <c r="RK32" s="35" t="str">
        <f t="shared" si="190"/>
        <v/>
      </c>
      <c r="RL32" s="35" t="str">
        <f t="shared" si="191"/>
        <v>12. DIDACLIBROS LTDA NIT 800036678-0</v>
      </c>
      <c r="RM32" s="35" t="str">
        <f t="shared" si="192"/>
        <v/>
      </c>
      <c r="RN32" s="35" t="str">
        <f t="shared" si="234"/>
        <v/>
      </c>
      <c r="RO32" s="133" t="str">
        <f t="shared" si="207"/>
        <v>12. DIDACLIBROS LTDA NIT 800036678-0</v>
      </c>
      <c r="RP32" s="133" t="str">
        <f>IF($RJ32=QJ32,QJ$8,IF($RJ32=QK32,QK$8,IF($RJ32=QL32,QL$8,IF($RJ32=QM32,QM$8,IF($RJ32=QN32,QN$8,IF($RJ32=QO32,QO$8,IF($RJ32=QP32,QP$8,IF($RJ32=QQ32,QQ$8,IF($RJ32=QR32,QR$8,IF($RJ32=QS32,QS$8,IF($RJ32=QT32,QT$8,IF($RJ32=QU32,QU$8,IF($RJ32=QV32,QV$8,IF($RJ32=QW32,QW$8,IF($RJ32=QX32,QX$8,IF($RJ32=QY32,QY$8,IF($RJ32=QZ32,QZ$8,IF($RJ32=RA32,RA$8,IF($RJ32=RB32,RB$8,IF($RJ32=RC32,RC$8,IF($RJ32=RD32,RD$8,IF($RJ32=RE32,RE$8,IF($RJ32=RF32,RF$8,IF($RJ32=RG32,RG$8,IF($RJ32=RH32,RH$8,IF($RJ32=RI32,RI$8,IF($RJ32=#REF!,#REF!,IF($RJ32=#REF!,#REF!,""))))))))))))))))))))))))))))</f>
        <v>12. DIDACLIBROS LTDA NIT 800036678-0</v>
      </c>
      <c r="RQ32" s="36" t="str">
        <f t="shared" si="194"/>
        <v/>
      </c>
      <c r="RR32" s="36">
        <f t="shared" si="195"/>
        <v>23252600</v>
      </c>
      <c r="RS32" s="36" t="str">
        <f t="shared" si="196"/>
        <v/>
      </c>
      <c r="RT32" s="36" t="e">
        <f>IF($RP32=$AD$8,$AD32,IF($RP32=$AE$8,$AE32,IF($RP32=$AF$8,$AF32,IF($RP32=$AG$8,$AG32,IF($RP32=$AH$8,$AH32,IF($RP32=#REF!,#REF!,IF($RP32=#REF!,#REF!,"")))))))</f>
        <v>#REF!</v>
      </c>
      <c r="RU32" s="129">
        <f t="shared" si="197"/>
        <v>23252600</v>
      </c>
      <c r="RV32" s="36" t="e">
        <f t="shared" si="206"/>
        <v>#REF!</v>
      </c>
      <c r="RW32" s="54">
        <v>24</v>
      </c>
      <c r="RX32" s="129">
        <f t="shared" si="198"/>
        <v>345100</v>
      </c>
      <c r="RY32" s="129" t="str">
        <f t="shared" si="199"/>
        <v>ADJUDICADO</v>
      </c>
    </row>
    <row r="33" spans="1:493" ht="26">
      <c r="A33" s="49"/>
      <c r="B33" s="67" t="s">
        <v>124</v>
      </c>
      <c r="C33" s="68" t="s">
        <v>125</v>
      </c>
      <c r="D33" s="67" t="s">
        <v>126</v>
      </c>
      <c r="E33" s="69" t="s">
        <v>129</v>
      </c>
      <c r="F33" s="70">
        <v>2</v>
      </c>
      <c r="G33" s="24">
        <v>4236400</v>
      </c>
      <c r="H33" s="53">
        <v>25</v>
      </c>
      <c r="I33" s="104" t="s">
        <v>37</v>
      </c>
      <c r="J33" s="104" t="s">
        <v>37</v>
      </c>
      <c r="K33" s="104" t="s">
        <v>37</v>
      </c>
      <c r="L33" s="104" t="s">
        <v>37</v>
      </c>
      <c r="M33" s="104" t="s">
        <v>37</v>
      </c>
      <c r="N33" s="104" t="s">
        <v>37</v>
      </c>
      <c r="O33" s="104" t="s">
        <v>37</v>
      </c>
      <c r="P33" s="104" t="s">
        <v>37</v>
      </c>
      <c r="Q33" s="104" t="s">
        <v>37</v>
      </c>
      <c r="R33" s="104" t="s">
        <v>37</v>
      </c>
      <c r="S33" s="104" t="s">
        <v>37</v>
      </c>
      <c r="T33" s="113">
        <v>4176900</v>
      </c>
      <c r="U33" s="104" t="s">
        <v>37</v>
      </c>
      <c r="V33" s="104" t="s">
        <v>37</v>
      </c>
      <c r="W33" s="104" t="s">
        <v>37</v>
      </c>
      <c r="X33" s="104" t="s">
        <v>37</v>
      </c>
      <c r="Y33" s="104" t="s">
        <v>37</v>
      </c>
      <c r="Z33" s="104" t="s">
        <v>37</v>
      </c>
      <c r="AA33" s="104" t="s">
        <v>37</v>
      </c>
      <c r="AB33" s="104" t="s">
        <v>37</v>
      </c>
      <c r="AC33" s="104" t="s">
        <v>37</v>
      </c>
      <c r="AD33" s="104" t="s">
        <v>37</v>
      </c>
      <c r="AE33" s="104" t="s">
        <v>37</v>
      </c>
      <c r="AF33" s="104" t="s">
        <v>37</v>
      </c>
      <c r="AG33" s="104" t="s">
        <v>37</v>
      </c>
      <c r="AH33" s="104" t="s">
        <v>37</v>
      </c>
      <c r="AI33" s="57">
        <v>25</v>
      </c>
      <c r="AJ33" s="25" t="str">
        <f t="shared" si="0"/>
        <v>NC</v>
      </c>
      <c r="AK33" s="25" t="str">
        <f t="shared" si="1"/>
        <v>NC</v>
      </c>
      <c r="AL33" s="25" t="str">
        <f t="shared" si="2"/>
        <v>NC</v>
      </c>
      <c r="AM33" s="25" t="str">
        <f t="shared" si="3"/>
        <v>NC</v>
      </c>
      <c r="AN33" s="25" t="str">
        <f t="shared" si="4"/>
        <v>NC</v>
      </c>
      <c r="AO33" s="25" t="str">
        <f t="shared" si="5"/>
        <v>NC</v>
      </c>
      <c r="AP33" s="25" t="str">
        <f t="shared" si="6"/>
        <v>NC</v>
      </c>
      <c r="AQ33" s="25" t="str">
        <f t="shared" si="7"/>
        <v>NC</v>
      </c>
      <c r="AR33" s="25" t="str">
        <f t="shared" si="8"/>
        <v>NC</v>
      </c>
      <c r="AS33" s="25" t="str">
        <f t="shared" si="9"/>
        <v>NC</v>
      </c>
      <c r="AT33" s="25" t="str">
        <f t="shared" si="10"/>
        <v>NC</v>
      </c>
      <c r="AU33" s="25">
        <f t="shared" si="11"/>
        <v>4176900</v>
      </c>
      <c r="AV33" s="25" t="str">
        <f t="shared" si="12"/>
        <v>NC</v>
      </c>
      <c r="AW33" s="25" t="str">
        <f t="shared" si="13"/>
        <v>NC</v>
      </c>
      <c r="AX33" s="25" t="str">
        <f t="shared" si="14"/>
        <v>NC</v>
      </c>
      <c r="AY33" s="25" t="str">
        <f t="shared" si="15"/>
        <v>NC</v>
      </c>
      <c r="AZ33" s="25" t="str">
        <f t="shared" si="16"/>
        <v>NC</v>
      </c>
      <c r="BA33" s="25" t="str">
        <f t="shared" si="17"/>
        <v>NC</v>
      </c>
      <c r="BB33" s="25" t="str">
        <f t="shared" si="18"/>
        <v>NC</v>
      </c>
      <c r="BC33" s="25" t="str">
        <f t="shared" si="19"/>
        <v>NC</v>
      </c>
      <c r="BD33" s="25" t="str">
        <f t="shared" si="20"/>
        <v>NC</v>
      </c>
      <c r="BE33" s="25" t="str">
        <f t="shared" si="21"/>
        <v>NC</v>
      </c>
      <c r="BF33" s="25" t="str">
        <f t="shared" si="22"/>
        <v>NC</v>
      </c>
      <c r="BG33" s="25" t="str">
        <f t="shared" si="23"/>
        <v>NC</v>
      </c>
      <c r="BH33" s="25" t="str">
        <f t="shared" si="24"/>
        <v>NC</v>
      </c>
      <c r="BI33" s="25" t="str">
        <f t="shared" si="25"/>
        <v>NC</v>
      </c>
      <c r="BJ33" s="54">
        <v>25</v>
      </c>
      <c r="BK33" s="122" t="s">
        <v>38</v>
      </c>
      <c r="BL33" s="122" t="s">
        <v>38</v>
      </c>
      <c r="BM33" s="122" t="s">
        <v>38</v>
      </c>
      <c r="BN33" s="122" t="s">
        <v>38</v>
      </c>
      <c r="BO33" s="122" t="s">
        <v>38</v>
      </c>
      <c r="BP33" s="122" t="s">
        <v>38</v>
      </c>
      <c r="BQ33" s="122" t="s">
        <v>38</v>
      </c>
      <c r="BR33" s="122" t="s">
        <v>38</v>
      </c>
      <c r="BS33" s="122" t="s">
        <v>38</v>
      </c>
      <c r="BT33" s="122" t="s">
        <v>38</v>
      </c>
      <c r="BU33" s="122" t="s">
        <v>38</v>
      </c>
      <c r="BV33" s="124" t="s">
        <v>38</v>
      </c>
      <c r="BW33" s="122" t="s">
        <v>38</v>
      </c>
      <c r="BX33" s="122" t="s">
        <v>38</v>
      </c>
      <c r="BY33" s="122" t="s">
        <v>38</v>
      </c>
      <c r="BZ33" s="122" t="s">
        <v>38</v>
      </c>
      <c r="CA33" s="122" t="s">
        <v>38</v>
      </c>
      <c r="CB33" s="122" t="s">
        <v>38</v>
      </c>
      <c r="CC33" s="122" t="s">
        <v>38</v>
      </c>
      <c r="CD33" s="122" t="s">
        <v>38</v>
      </c>
      <c r="CE33" s="122" t="s">
        <v>38</v>
      </c>
      <c r="CF33" s="122" t="s">
        <v>38</v>
      </c>
      <c r="CG33" s="122" t="s">
        <v>38</v>
      </c>
      <c r="CH33" s="122" t="s">
        <v>38</v>
      </c>
      <c r="CI33" s="122" t="s">
        <v>38</v>
      </c>
      <c r="CJ33" s="122" t="s">
        <v>38</v>
      </c>
      <c r="CK33" s="54">
        <v>25</v>
      </c>
      <c r="CL33" s="122" t="s">
        <v>39</v>
      </c>
      <c r="CM33" s="122" t="s">
        <v>38</v>
      </c>
      <c r="CN33" s="122" t="s">
        <v>39</v>
      </c>
      <c r="CO33" s="122" t="s">
        <v>39</v>
      </c>
      <c r="CP33" s="122" t="s">
        <v>39</v>
      </c>
      <c r="CQ33" s="122" t="s">
        <v>39</v>
      </c>
      <c r="CR33" s="122" t="s">
        <v>39</v>
      </c>
      <c r="CS33" s="122" t="s">
        <v>39</v>
      </c>
      <c r="CT33" s="122" t="s">
        <v>39</v>
      </c>
      <c r="CU33" s="122" t="s">
        <v>39</v>
      </c>
      <c r="CV33" s="122" t="s">
        <v>39</v>
      </c>
      <c r="CW33" s="131" t="s">
        <v>39</v>
      </c>
      <c r="CX33" s="122" t="s">
        <v>39</v>
      </c>
      <c r="CY33" s="122" t="s">
        <v>39</v>
      </c>
      <c r="CZ33" s="122" t="s">
        <v>39</v>
      </c>
      <c r="DA33" s="122" t="s">
        <v>39</v>
      </c>
      <c r="DB33" s="122" t="s">
        <v>39</v>
      </c>
      <c r="DC33" s="122" t="s">
        <v>39</v>
      </c>
      <c r="DD33" s="122" t="s">
        <v>39</v>
      </c>
      <c r="DE33" s="122" t="s">
        <v>39</v>
      </c>
      <c r="DF33" s="122" t="s">
        <v>39</v>
      </c>
      <c r="DG33" s="122" t="s">
        <v>39</v>
      </c>
      <c r="DH33" s="122" t="s">
        <v>38</v>
      </c>
      <c r="DI33" s="122" t="s">
        <v>38</v>
      </c>
      <c r="DJ33" s="122" t="s">
        <v>38</v>
      </c>
      <c r="DK33" s="122" t="s">
        <v>39</v>
      </c>
      <c r="DL33" s="54">
        <v>25</v>
      </c>
      <c r="DM33" s="122" t="s">
        <v>39</v>
      </c>
      <c r="DN33" s="122" t="s">
        <v>38</v>
      </c>
      <c r="DO33" s="122" t="s">
        <v>39</v>
      </c>
      <c r="DP33" s="122" t="s">
        <v>39</v>
      </c>
      <c r="DQ33" s="122" t="s">
        <v>39</v>
      </c>
      <c r="DR33" s="122" t="s">
        <v>39</v>
      </c>
      <c r="DS33" s="122" t="s">
        <v>39</v>
      </c>
      <c r="DT33" s="122" t="s">
        <v>39</v>
      </c>
      <c r="DU33" s="122" t="s">
        <v>39</v>
      </c>
      <c r="DV33" s="122" t="s">
        <v>39</v>
      </c>
      <c r="DW33" s="122" t="s">
        <v>39</v>
      </c>
      <c r="DX33" s="117" t="s">
        <v>39</v>
      </c>
      <c r="DY33" s="122" t="s">
        <v>39</v>
      </c>
      <c r="DZ33" s="122" t="s">
        <v>39</v>
      </c>
      <c r="EA33" s="122" t="s">
        <v>39</v>
      </c>
      <c r="EB33" s="122" t="s">
        <v>39</v>
      </c>
      <c r="EC33" s="122" t="s">
        <v>39</v>
      </c>
      <c r="ED33" s="122" t="s">
        <v>39</v>
      </c>
      <c r="EE33" s="122" t="s">
        <v>39</v>
      </c>
      <c r="EF33" s="122" t="s">
        <v>39</v>
      </c>
      <c r="EG33" s="122" t="s">
        <v>39</v>
      </c>
      <c r="EH33" s="122" t="s">
        <v>39</v>
      </c>
      <c r="EI33" s="122" t="s">
        <v>38</v>
      </c>
      <c r="EJ33" s="122" t="s">
        <v>38</v>
      </c>
      <c r="EK33" s="122" t="s">
        <v>39</v>
      </c>
      <c r="EL33" s="122" t="s">
        <v>39</v>
      </c>
      <c r="EM33" s="54">
        <v>25</v>
      </c>
      <c r="EN33" s="26" t="str">
        <f t="shared" si="26"/>
        <v>NO CUMPLE</v>
      </c>
      <c r="EO33" s="26" t="str">
        <f t="shared" si="27"/>
        <v>NO CUMPLE</v>
      </c>
      <c r="EP33" s="26" t="str">
        <f t="shared" si="28"/>
        <v>NO CUMPLE</v>
      </c>
      <c r="EQ33" s="26" t="str">
        <f t="shared" si="29"/>
        <v>NO CUMPLE</v>
      </c>
      <c r="ER33" s="26" t="str">
        <f t="shared" si="30"/>
        <v>NO CUMPLE</v>
      </c>
      <c r="ES33" s="26" t="str">
        <f t="shared" si="31"/>
        <v>NO CUMPLE</v>
      </c>
      <c r="ET33" s="26" t="str">
        <f t="shared" si="32"/>
        <v>NO CUMPLE</v>
      </c>
      <c r="EU33" s="26" t="str">
        <f t="shared" si="33"/>
        <v>NO CUMPLE</v>
      </c>
      <c r="EV33" s="26" t="str">
        <f t="shared" si="34"/>
        <v>NO CUMPLE</v>
      </c>
      <c r="EW33" s="26" t="str">
        <f t="shared" si="35"/>
        <v>NO CUMPLE</v>
      </c>
      <c r="EX33" s="26" t="str">
        <f t="shared" si="36"/>
        <v>NO CUMPLE</v>
      </c>
      <c r="EY33" s="26" t="str">
        <f t="shared" si="37"/>
        <v>NO CUMPLE</v>
      </c>
      <c r="EZ33" s="26" t="str">
        <f t="shared" si="38"/>
        <v>NO CUMPLE</v>
      </c>
      <c r="FA33" s="26" t="str">
        <f t="shared" si="39"/>
        <v>NO CUMPLE</v>
      </c>
      <c r="FB33" s="26" t="str">
        <f t="shared" si="40"/>
        <v>NO CUMPLE</v>
      </c>
      <c r="FC33" s="26" t="str">
        <f t="shared" si="41"/>
        <v>NO CUMPLE</v>
      </c>
      <c r="FD33" s="26" t="str">
        <f t="shared" si="42"/>
        <v>NO CUMPLE</v>
      </c>
      <c r="FE33" s="26" t="str">
        <f t="shared" si="43"/>
        <v>NO CUMPLE</v>
      </c>
      <c r="FF33" s="26" t="str">
        <f t="shared" si="44"/>
        <v>NO CUMPLE</v>
      </c>
      <c r="FG33" s="26" t="str">
        <f t="shared" si="45"/>
        <v>NO CUMPLE</v>
      </c>
      <c r="FH33" s="26" t="str">
        <f t="shared" si="46"/>
        <v>NO CUMPLE</v>
      </c>
      <c r="FI33" s="26" t="str">
        <f t="shared" si="47"/>
        <v>NO CUMPLE</v>
      </c>
      <c r="FJ33" s="26" t="str">
        <f t="shared" si="48"/>
        <v>NO CUMPLE</v>
      </c>
      <c r="FK33" s="26" t="str">
        <f t="shared" si="49"/>
        <v>NO CUMPLE</v>
      </c>
      <c r="FL33" s="26" t="str">
        <f t="shared" si="50"/>
        <v>NO CUMPLE</v>
      </c>
      <c r="FM33" s="26" t="str">
        <f t="shared" si="51"/>
        <v>NO CUMPLE</v>
      </c>
      <c r="FN33" s="54">
        <v>25</v>
      </c>
      <c r="FO33" s="116" t="s">
        <v>37</v>
      </c>
      <c r="FP33" s="116" t="s">
        <v>37</v>
      </c>
      <c r="FQ33" s="116" t="s">
        <v>37</v>
      </c>
      <c r="FR33" s="116" t="s">
        <v>37</v>
      </c>
      <c r="FS33" s="116" t="s">
        <v>37</v>
      </c>
      <c r="FT33" s="116" t="s">
        <v>37</v>
      </c>
      <c r="FU33" s="116" t="s">
        <v>37</v>
      </c>
      <c r="FV33" s="116" t="s">
        <v>37</v>
      </c>
      <c r="FW33" s="116" t="s">
        <v>37</v>
      </c>
      <c r="FX33" s="116" t="s">
        <v>37</v>
      </c>
      <c r="FY33" s="116" t="s">
        <v>37</v>
      </c>
      <c r="FZ33" s="125" t="s">
        <v>38</v>
      </c>
      <c r="GA33" s="116" t="s">
        <v>37</v>
      </c>
      <c r="GB33" s="116" t="s">
        <v>37</v>
      </c>
      <c r="GC33" s="116" t="s">
        <v>37</v>
      </c>
      <c r="GD33" s="116" t="s">
        <v>37</v>
      </c>
      <c r="GE33" s="116" t="s">
        <v>37</v>
      </c>
      <c r="GF33" s="116" t="s">
        <v>37</v>
      </c>
      <c r="GG33" s="116" t="s">
        <v>37</v>
      </c>
      <c r="GH33" s="116" t="s">
        <v>37</v>
      </c>
      <c r="GI33" s="116" t="s">
        <v>37</v>
      </c>
      <c r="GJ33" s="116" t="s">
        <v>37</v>
      </c>
      <c r="GK33" s="116" t="s">
        <v>37</v>
      </c>
      <c r="GL33" s="116" t="s">
        <v>37</v>
      </c>
      <c r="GM33" s="116" t="s">
        <v>37</v>
      </c>
      <c r="GN33" s="116" t="s">
        <v>37</v>
      </c>
      <c r="GO33" s="54">
        <v>25</v>
      </c>
      <c r="GP33" s="116" t="s">
        <v>37</v>
      </c>
      <c r="GQ33" s="116" t="s">
        <v>37</v>
      </c>
      <c r="GR33" s="116" t="s">
        <v>37</v>
      </c>
      <c r="GS33" s="116" t="s">
        <v>37</v>
      </c>
      <c r="GT33" s="116" t="s">
        <v>37</v>
      </c>
      <c r="GU33" s="116" t="s">
        <v>37</v>
      </c>
      <c r="GV33" s="116" t="s">
        <v>37</v>
      </c>
      <c r="GW33" s="116" t="s">
        <v>37</v>
      </c>
      <c r="GX33" s="116" t="s">
        <v>37</v>
      </c>
      <c r="GY33" s="116" t="s">
        <v>37</v>
      </c>
      <c r="GZ33" s="116" t="s">
        <v>37</v>
      </c>
      <c r="HA33" s="131" t="s">
        <v>39</v>
      </c>
      <c r="HB33" s="116" t="s">
        <v>37</v>
      </c>
      <c r="HC33" s="116" t="s">
        <v>37</v>
      </c>
      <c r="HD33" s="116" t="s">
        <v>37</v>
      </c>
      <c r="HE33" s="116" t="s">
        <v>37</v>
      </c>
      <c r="HF33" s="116" t="s">
        <v>37</v>
      </c>
      <c r="HG33" s="116" t="s">
        <v>37</v>
      </c>
      <c r="HH33" s="116" t="s">
        <v>37</v>
      </c>
      <c r="HI33" s="116" t="s">
        <v>37</v>
      </c>
      <c r="HJ33" s="116" t="s">
        <v>37</v>
      </c>
      <c r="HK33" s="116" t="s">
        <v>37</v>
      </c>
      <c r="HL33" s="116" t="s">
        <v>37</v>
      </c>
      <c r="HM33" s="116" t="s">
        <v>37</v>
      </c>
      <c r="HN33" s="116" t="s">
        <v>37</v>
      </c>
      <c r="HO33" s="116" t="s">
        <v>37</v>
      </c>
      <c r="HP33" s="54">
        <v>25</v>
      </c>
      <c r="HQ33" s="25" t="str">
        <f t="shared" si="52"/>
        <v/>
      </c>
      <c r="HR33" s="25" t="str">
        <f t="shared" si="53"/>
        <v/>
      </c>
      <c r="HS33" s="25" t="str">
        <f t="shared" si="54"/>
        <v/>
      </c>
      <c r="HT33" s="25" t="str">
        <f t="shared" si="55"/>
        <v/>
      </c>
      <c r="HU33" s="25" t="str">
        <f t="shared" si="56"/>
        <v/>
      </c>
      <c r="HV33" s="25" t="str">
        <f t="shared" si="57"/>
        <v/>
      </c>
      <c r="HW33" s="25" t="str">
        <f t="shared" si="58"/>
        <v/>
      </c>
      <c r="HX33" s="25" t="str">
        <f t="shared" si="59"/>
        <v/>
      </c>
      <c r="HY33" s="25" t="str">
        <f t="shared" si="60"/>
        <v/>
      </c>
      <c r="HZ33" s="25" t="str">
        <f t="shared" si="61"/>
        <v/>
      </c>
      <c r="IA33" s="25" t="str">
        <f t="shared" si="62"/>
        <v/>
      </c>
      <c r="IB33" s="25" t="str">
        <f t="shared" si="63"/>
        <v/>
      </c>
      <c r="IC33" s="25" t="str">
        <f t="shared" si="64"/>
        <v/>
      </c>
      <c r="ID33" s="25" t="str">
        <f t="shared" si="65"/>
        <v/>
      </c>
      <c r="IE33" s="25" t="str">
        <f t="shared" si="66"/>
        <v/>
      </c>
      <c r="IF33" s="25" t="str">
        <f t="shared" si="67"/>
        <v/>
      </c>
      <c r="IG33" s="25" t="str">
        <f t="shared" si="68"/>
        <v/>
      </c>
      <c r="IH33" s="25" t="str">
        <f t="shared" si="69"/>
        <v/>
      </c>
      <c r="II33" s="25" t="str">
        <f t="shared" si="70"/>
        <v/>
      </c>
      <c r="IJ33" s="25" t="str">
        <f t="shared" si="71"/>
        <v/>
      </c>
      <c r="IK33" s="25" t="str">
        <f t="shared" si="72"/>
        <v/>
      </c>
      <c r="IL33" s="25" t="str">
        <f t="shared" si="73"/>
        <v/>
      </c>
      <c r="IM33" s="25" t="str">
        <f t="shared" si="74"/>
        <v/>
      </c>
      <c r="IN33" s="25" t="str">
        <f t="shared" si="75"/>
        <v/>
      </c>
      <c r="IO33" s="25" t="str">
        <f t="shared" si="76"/>
        <v/>
      </c>
      <c r="IP33" s="25" t="str">
        <f t="shared" si="77"/>
        <v/>
      </c>
      <c r="IQ33" s="25">
        <v>4236400</v>
      </c>
      <c r="IR33" s="25">
        <v>4236400</v>
      </c>
      <c r="IS33" s="27">
        <f t="shared" si="78"/>
        <v>0</v>
      </c>
      <c r="IT33" s="27" t="str">
        <f t="shared" si="200"/>
        <v/>
      </c>
      <c r="IU33" s="27">
        <f t="array" ref="IU33">IF(IT33=0,"",PRODUCT(IF(ISNUMBER(HQ33:IP33),HQ33:IP33,1)))</f>
        <v>1</v>
      </c>
      <c r="IV33" s="27" t="str">
        <f t="shared" si="201"/>
        <v/>
      </c>
      <c r="IW33" s="28" t="str">
        <f t="shared" si="208"/>
        <v/>
      </c>
      <c r="IX33" s="29" t="str">
        <f t="shared" si="285"/>
        <v/>
      </c>
      <c r="IY33" s="54">
        <v>25</v>
      </c>
      <c r="IZ33" s="30" t="str">
        <f t="shared" si="79"/>
        <v/>
      </c>
      <c r="JA33" s="30" t="str">
        <f t="shared" si="80"/>
        <v/>
      </c>
      <c r="JB33" s="30" t="str">
        <f t="shared" si="81"/>
        <v/>
      </c>
      <c r="JC33" s="30" t="str">
        <f t="shared" si="82"/>
        <v/>
      </c>
      <c r="JD33" s="30" t="str">
        <f t="shared" si="83"/>
        <v/>
      </c>
      <c r="JE33" s="30" t="str">
        <f t="shared" si="84"/>
        <v/>
      </c>
      <c r="JF33" s="30" t="str">
        <f t="shared" si="85"/>
        <v/>
      </c>
      <c r="JG33" s="30" t="str">
        <f t="shared" si="86"/>
        <v/>
      </c>
      <c r="JH33" s="30" t="str">
        <f t="shared" si="87"/>
        <v/>
      </c>
      <c r="JI33" s="30" t="str">
        <f t="shared" si="88"/>
        <v/>
      </c>
      <c r="JJ33" s="30" t="str">
        <f t="shared" si="89"/>
        <v/>
      </c>
      <c r="JK33" s="30" t="str">
        <f t="shared" si="90"/>
        <v/>
      </c>
      <c r="JL33" s="30" t="str">
        <f t="shared" si="91"/>
        <v/>
      </c>
      <c r="JM33" s="30" t="str">
        <f t="shared" si="92"/>
        <v/>
      </c>
      <c r="JN33" s="30" t="str">
        <f t="shared" si="93"/>
        <v/>
      </c>
      <c r="JO33" s="30" t="str">
        <f t="shared" si="94"/>
        <v/>
      </c>
      <c r="JP33" s="30" t="str">
        <f t="shared" si="95"/>
        <v/>
      </c>
      <c r="JQ33" s="30" t="str">
        <f t="shared" si="96"/>
        <v/>
      </c>
      <c r="JR33" s="30" t="str">
        <f t="shared" si="97"/>
        <v/>
      </c>
      <c r="JS33" s="30" t="str">
        <f t="shared" si="98"/>
        <v/>
      </c>
      <c r="JT33" s="30" t="str">
        <f t="shared" si="99"/>
        <v/>
      </c>
      <c r="JU33" s="30" t="str">
        <f t="shared" si="100"/>
        <v/>
      </c>
      <c r="JV33" s="30" t="str">
        <f t="shared" si="101"/>
        <v/>
      </c>
      <c r="JW33" s="30" t="str">
        <f t="shared" si="102"/>
        <v/>
      </c>
      <c r="JX33" s="30" t="str">
        <f t="shared" si="103"/>
        <v/>
      </c>
      <c r="JY33" s="30" t="str">
        <f t="shared" si="104"/>
        <v/>
      </c>
      <c r="JZ33" s="54">
        <v>25</v>
      </c>
      <c r="KA33" s="31" t="str">
        <f t="shared" si="105"/>
        <v/>
      </c>
      <c r="KB33" s="31" t="str">
        <f t="shared" si="106"/>
        <v/>
      </c>
      <c r="KC33" s="31" t="str">
        <f t="shared" si="107"/>
        <v/>
      </c>
      <c r="KD33" s="31" t="str">
        <f t="shared" si="108"/>
        <v/>
      </c>
      <c r="KE33" s="31" t="str">
        <f t="shared" si="109"/>
        <v/>
      </c>
      <c r="KF33" s="31" t="str">
        <f t="shared" si="110"/>
        <v/>
      </c>
      <c r="KG33" s="31" t="str">
        <f t="shared" si="111"/>
        <v/>
      </c>
      <c r="KH33" s="31" t="str">
        <f t="shared" si="112"/>
        <v/>
      </c>
      <c r="KI33" s="31" t="str">
        <f t="shared" si="113"/>
        <v/>
      </c>
      <c r="KJ33" s="31" t="str">
        <f t="shared" si="114"/>
        <v/>
      </c>
      <c r="KK33" s="31" t="str">
        <f t="shared" si="115"/>
        <v/>
      </c>
      <c r="KL33" s="31" t="str">
        <f t="shared" si="116"/>
        <v/>
      </c>
      <c r="KM33" s="31" t="str">
        <f t="shared" si="117"/>
        <v/>
      </c>
      <c r="KN33" s="31" t="str">
        <f t="shared" si="118"/>
        <v/>
      </c>
      <c r="KO33" s="31" t="str">
        <f t="shared" si="119"/>
        <v/>
      </c>
      <c r="KP33" s="31" t="str">
        <f t="shared" si="120"/>
        <v/>
      </c>
      <c r="KQ33" s="31" t="str">
        <f t="shared" si="121"/>
        <v/>
      </c>
      <c r="KR33" s="31" t="str">
        <f t="shared" si="122"/>
        <v/>
      </c>
      <c r="KS33" s="31" t="str">
        <f t="shared" si="123"/>
        <v/>
      </c>
      <c r="KT33" s="31" t="str">
        <f t="shared" si="124"/>
        <v/>
      </c>
      <c r="KU33" s="31" t="str">
        <f t="shared" si="125"/>
        <v/>
      </c>
      <c r="KV33" s="31" t="str">
        <f t="shared" si="126"/>
        <v/>
      </c>
      <c r="KW33" s="31" t="str">
        <f t="shared" si="127"/>
        <v/>
      </c>
      <c r="KX33" s="31" t="str">
        <f t="shared" si="128"/>
        <v/>
      </c>
      <c r="KY33" s="31" t="str">
        <f t="shared" si="129"/>
        <v/>
      </c>
      <c r="KZ33" s="31" t="str">
        <f t="shared" si="130"/>
        <v/>
      </c>
      <c r="LA33" s="54">
        <v>25</v>
      </c>
      <c r="LB33" s="32" t="str">
        <f t="shared" si="131"/>
        <v/>
      </c>
      <c r="LC33" s="32" t="str">
        <f t="shared" si="132"/>
        <v/>
      </c>
      <c r="LD33" s="32" t="str">
        <f t="shared" si="133"/>
        <v/>
      </c>
      <c r="LE33" s="32" t="str">
        <f t="shared" si="134"/>
        <v/>
      </c>
      <c r="LF33" s="32" t="str">
        <f t="shared" si="135"/>
        <v/>
      </c>
      <c r="LG33" s="32" t="str">
        <f t="shared" si="136"/>
        <v/>
      </c>
      <c r="LH33" s="32" t="str">
        <f t="shared" si="137"/>
        <v/>
      </c>
      <c r="LI33" s="32" t="str">
        <f t="shared" si="138"/>
        <v/>
      </c>
      <c r="LJ33" s="32" t="str">
        <f t="shared" si="139"/>
        <v/>
      </c>
      <c r="LK33" s="32" t="str">
        <f t="shared" si="140"/>
        <v/>
      </c>
      <c r="LL33" s="32" t="str">
        <f t="shared" si="141"/>
        <v/>
      </c>
      <c r="LM33" s="32" t="str">
        <f t="shared" si="142"/>
        <v/>
      </c>
      <c r="LN33" s="32" t="str">
        <f t="shared" si="143"/>
        <v/>
      </c>
      <c r="LO33" s="32" t="str">
        <f t="shared" si="144"/>
        <v/>
      </c>
      <c r="LP33" s="32" t="str">
        <f t="shared" si="145"/>
        <v/>
      </c>
      <c r="LQ33" s="32" t="str">
        <f t="shared" si="146"/>
        <v/>
      </c>
      <c r="LR33" s="32" t="str">
        <f t="shared" si="147"/>
        <v/>
      </c>
      <c r="LS33" s="32" t="str">
        <f t="shared" si="148"/>
        <v/>
      </c>
      <c r="LT33" s="32" t="str">
        <f t="shared" si="149"/>
        <v/>
      </c>
      <c r="LU33" s="32" t="str">
        <f t="shared" si="150"/>
        <v/>
      </c>
      <c r="LV33" s="32" t="str">
        <f t="shared" si="151"/>
        <v/>
      </c>
      <c r="LW33" s="32" t="str">
        <f t="shared" si="152"/>
        <v/>
      </c>
      <c r="LX33" s="32" t="str">
        <f t="shared" si="153"/>
        <v/>
      </c>
      <c r="LY33" s="32" t="str">
        <f t="shared" si="154"/>
        <v/>
      </c>
      <c r="LZ33" s="32" t="str">
        <f t="shared" si="155"/>
        <v/>
      </c>
      <c r="MA33" s="32" t="str">
        <f t="shared" si="156"/>
        <v/>
      </c>
      <c r="MB33" s="50">
        <f t="shared" si="157"/>
        <v>0</v>
      </c>
      <c r="MC33" s="54">
        <v>25</v>
      </c>
      <c r="MD33" s="140" t="str">
        <f t="shared" si="158"/>
        <v/>
      </c>
      <c r="ME33" s="140" t="str">
        <f t="shared" si="159"/>
        <v/>
      </c>
      <c r="MF33" s="140" t="str">
        <f t="shared" si="160"/>
        <v/>
      </c>
      <c r="MG33" s="140" t="str">
        <f t="shared" si="161"/>
        <v/>
      </c>
      <c r="MH33" s="140" t="str">
        <f t="shared" si="162"/>
        <v/>
      </c>
      <c r="MI33" s="140" t="str">
        <f t="shared" si="163"/>
        <v/>
      </c>
      <c r="MJ33" s="140" t="str">
        <f t="shared" si="164"/>
        <v/>
      </c>
      <c r="MK33" s="140" t="str">
        <f t="shared" si="165"/>
        <v/>
      </c>
      <c r="ML33" s="140" t="str">
        <f t="shared" si="166"/>
        <v/>
      </c>
      <c r="MM33" s="140" t="str">
        <f t="shared" si="167"/>
        <v/>
      </c>
      <c r="MN33" s="140" t="str">
        <f t="shared" si="168"/>
        <v/>
      </c>
      <c r="MO33" s="140" t="str">
        <f t="shared" si="169"/>
        <v/>
      </c>
      <c r="MP33" s="140" t="str">
        <f t="shared" si="170"/>
        <v/>
      </c>
      <c r="MQ33" s="140" t="str">
        <f t="shared" si="171"/>
        <v/>
      </c>
      <c r="MR33" s="140" t="str">
        <f t="shared" si="172"/>
        <v/>
      </c>
      <c r="MS33" s="140" t="str">
        <f t="shared" si="173"/>
        <v/>
      </c>
      <c r="MT33" s="140" t="str">
        <f t="shared" si="174"/>
        <v/>
      </c>
      <c r="MU33" s="140" t="str">
        <f t="shared" si="175"/>
        <v/>
      </c>
      <c r="MV33" s="140" t="str">
        <f t="shared" si="176"/>
        <v/>
      </c>
      <c r="MW33" s="140" t="str">
        <f t="shared" si="177"/>
        <v/>
      </c>
      <c r="MX33" s="140" t="str">
        <f t="shared" si="178"/>
        <v/>
      </c>
      <c r="MY33" s="140" t="str">
        <f t="shared" si="179"/>
        <v/>
      </c>
      <c r="MZ33" s="140" t="str">
        <f t="shared" si="180"/>
        <v/>
      </c>
      <c r="NA33" s="140" t="str">
        <f t="shared" si="181"/>
        <v/>
      </c>
      <c r="NB33" s="140" t="str">
        <f t="shared" si="182"/>
        <v/>
      </c>
      <c r="NC33" s="140" t="str">
        <f t="shared" si="183"/>
        <v/>
      </c>
      <c r="ND33" s="54">
        <v>25</v>
      </c>
      <c r="NE33" s="33" t="str">
        <f t="shared" si="184"/>
        <v/>
      </c>
      <c r="NF33" s="33" t="str">
        <f t="shared" si="233"/>
        <v/>
      </c>
      <c r="NG33" s="33" t="str">
        <f t="shared" si="209"/>
        <v/>
      </c>
      <c r="NH33" s="33" t="str">
        <f t="shared" si="210"/>
        <v/>
      </c>
      <c r="NI33" s="33" t="str">
        <f t="shared" si="211"/>
        <v/>
      </c>
      <c r="NJ33" s="33" t="str">
        <f t="shared" si="212"/>
        <v/>
      </c>
      <c r="NK33" s="33" t="str">
        <f t="shared" si="213"/>
        <v/>
      </c>
      <c r="NL33" s="33" t="str">
        <f t="shared" si="214"/>
        <v/>
      </c>
      <c r="NM33" s="33" t="str">
        <f t="shared" si="215"/>
        <v/>
      </c>
      <c r="NN33" s="33" t="str">
        <f t="shared" si="216"/>
        <v/>
      </c>
      <c r="NO33" s="33" t="str">
        <f t="shared" si="217"/>
        <v/>
      </c>
      <c r="NP33" s="33" t="str">
        <f t="shared" si="218"/>
        <v/>
      </c>
      <c r="NQ33" s="33" t="str">
        <f t="shared" si="219"/>
        <v/>
      </c>
      <c r="NR33" s="33" t="str">
        <f t="shared" si="220"/>
        <v/>
      </c>
      <c r="NS33" s="33" t="str">
        <f t="shared" si="221"/>
        <v/>
      </c>
      <c r="NT33" s="33" t="str">
        <f t="shared" si="222"/>
        <v/>
      </c>
      <c r="NU33" s="33" t="str">
        <f t="shared" si="223"/>
        <v/>
      </c>
      <c r="NV33" s="33" t="str">
        <f t="shared" si="224"/>
        <v/>
      </c>
      <c r="NW33" s="33" t="str">
        <f t="shared" si="225"/>
        <v/>
      </c>
      <c r="NX33" s="33" t="str">
        <f t="shared" si="226"/>
        <v/>
      </c>
      <c r="NY33" s="33" t="str">
        <f t="shared" si="227"/>
        <v/>
      </c>
      <c r="NZ33" s="33" t="str">
        <f t="shared" si="228"/>
        <v/>
      </c>
      <c r="OA33" s="33" t="str">
        <f t="shared" si="229"/>
        <v/>
      </c>
      <c r="OB33" s="33" t="str">
        <f t="shared" si="230"/>
        <v/>
      </c>
      <c r="OC33" s="33" t="str">
        <f t="shared" si="231"/>
        <v/>
      </c>
      <c r="OD33" s="33" t="str">
        <f t="shared" si="232"/>
        <v/>
      </c>
      <c r="OE33" s="33" t="e">
        <f>IF(#REF!="","",IF(#REF!=$MB33,40,(($MB33/#REF!)*40)))</f>
        <v>#REF!</v>
      </c>
      <c r="OF33" s="33" t="e">
        <f>IF(#REF!="","",IF(#REF!=$MB33,40,(($MB33/#REF!)*40)))</f>
        <v>#REF!</v>
      </c>
      <c r="OG33" s="54">
        <v>25</v>
      </c>
      <c r="OH33" s="116"/>
      <c r="OI33" s="116"/>
      <c r="OJ33" s="116"/>
      <c r="OK33" s="116"/>
      <c r="OL33" s="116"/>
      <c r="OM33" s="116"/>
      <c r="ON33" s="116"/>
      <c r="OO33" s="116"/>
      <c r="OP33" s="116"/>
      <c r="OQ33" s="116"/>
      <c r="OR33" s="116"/>
      <c r="OS33" s="124">
        <v>36</v>
      </c>
      <c r="OT33" s="116"/>
      <c r="OU33" s="116"/>
      <c r="OV33" s="116"/>
      <c r="OW33" s="116"/>
      <c r="OX33" s="116"/>
      <c r="OY33" s="116"/>
      <c r="OZ33" s="116"/>
      <c r="PA33" s="116"/>
      <c r="PB33" s="116"/>
      <c r="PC33" s="116"/>
      <c r="PD33" s="116"/>
      <c r="PE33" s="116"/>
      <c r="PF33" s="116"/>
      <c r="PG33" s="116"/>
      <c r="PH33" s="54">
        <v>25</v>
      </c>
      <c r="PI33" s="126">
        <f t="shared" si="203"/>
        <v>0</v>
      </c>
      <c r="PJ33" s="126">
        <f t="shared" si="275"/>
        <v>0</v>
      </c>
      <c r="PK33" s="126">
        <f t="shared" si="276"/>
        <v>0</v>
      </c>
      <c r="PL33" s="126">
        <f t="shared" si="277"/>
        <v>0</v>
      </c>
      <c r="PM33" s="126">
        <f t="shared" si="278"/>
        <v>0</v>
      </c>
      <c r="PN33" s="126">
        <f t="shared" si="279"/>
        <v>0</v>
      </c>
      <c r="PO33" s="126">
        <f t="shared" si="235"/>
        <v>0</v>
      </c>
      <c r="PP33" s="126">
        <f t="shared" si="236"/>
        <v>0</v>
      </c>
      <c r="PQ33" s="126">
        <f t="shared" si="237"/>
        <v>0</v>
      </c>
      <c r="PR33" s="126">
        <f t="shared" si="238"/>
        <v>0</v>
      </c>
      <c r="PS33" s="126">
        <f t="shared" si="239"/>
        <v>0</v>
      </c>
      <c r="PT33" s="126">
        <f t="shared" si="240"/>
        <v>10</v>
      </c>
      <c r="PU33" s="126">
        <f t="shared" si="241"/>
        <v>0</v>
      </c>
      <c r="PV33" s="126">
        <f t="shared" si="242"/>
        <v>0</v>
      </c>
      <c r="PW33" s="126">
        <f t="shared" si="243"/>
        <v>0</v>
      </c>
      <c r="PX33" s="126">
        <f t="shared" si="244"/>
        <v>0</v>
      </c>
      <c r="PY33" s="126">
        <f t="shared" si="245"/>
        <v>0</v>
      </c>
      <c r="PZ33" s="126">
        <f t="shared" si="246"/>
        <v>0</v>
      </c>
      <c r="QA33" s="126">
        <f t="shared" si="247"/>
        <v>0</v>
      </c>
      <c r="QB33" s="126">
        <f t="shared" si="248"/>
        <v>0</v>
      </c>
      <c r="QC33" s="126">
        <f t="shared" si="249"/>
        <v>0</v>
      </c>
      <c r="QD33" s="126">
        <f t="shared" si="250"/>
        <v>0</v>
      </c>
      <c r="QE33" s="126">
        <f t="shared" si="251"/>
        <v>0</v>
      </c>
      <c r="QF33" s="126">
        <f t="shared" si="252"/>
        <v>0</v>
      </c>
      <c r="QG33" s="126">
        <f t="shared" si="253"/>
        <v>0</v>
      </c>
      <c r="QH33" s="126">
        <f t="shared" si="254"/>
        <v>0</v>
      </c>
      <c r="QI33" s="54">
        <v>25</v>
      </c>
      <c r="QJ33" s="34" t="str">
        <f t="shared" si="204"/>
        <v/>
      </c>
      <c r="QK33" s="34" t="str">
        <f t="shared" si="280"/>
        <v/>
      </c>
      <c r="QL33" s="34" t="str">
        <f t="shared" si="281"/>
        <v/>
      </c>
      <c r="QM33" s="34" t="str">
        <f t="shared" si="282"/>
        <v/>
      </c>
      <c r="QN33" s="34" t="str">
        <f t="shared" si="283"/>
        <v/>
      </c>
      <c r="QO33" s="34" t="str">
        <f t="shared" si="284"/>
        <v/>
      </c>
      <c r="QP33" s="34" t="str">
        <f t="shared" si="255"/>
        <v/>
      </c>
      <c r="QQ33" s="34" t="str">
        <f t="shared" si="256"/>
        <v/>
      </c>
      <c r="QR33" s="34" t="str">
        <f t="shared" si="257"/>
        <v/>
      </c>
      <c r="QS33" s="34" t="str">
        <f t="shared" si="258"/>
        <v/>
      </c>
      <c r="QT33" s="34" t="str">
        <f t="shared" si="259"/>
        <v/>
      </c>
      <c r="QU33" s="34" t="str">
        <f t="shared" si="260"/>
        <v/>
      </c>
      <c r="QV33" s="34" t="str">
        <f t="shared" si="261"/>
        <v/>
      </c>
      <c r="QW33" s="34" t="str">
        <f t="shared" si="262"/>
        <v/>
      </c>
      <c r="QX33" s="34" t="str">
        <f t="shared" si="263"/>
        <v/>
      </c>
      <c r="QY33" s="34" t="str">
        <f t="shared" si="264"/>
        <v/>
      </c>
      <c r="QZ33" s="34" t="str">
        <f t="shared" si="265"/>
        <v/>
      </c>
      <c r="RA33" s="34" t="str">
        <f t="shared" si="266"/>
        <v/>
      </c>
      <c r="RB33" s="34" t="str">
        <f t="shared" si="267"/>
        <v/>
      </c>
      <c r="RC33" s="34" t="str">
        <f t="shared" si="268"/>
        <v/>
      </c>
      <c r="RD33" s="34" t="str">
        <f t="shared" si="269"/>
        <v/>
      </c>
      <c r="RE33" s="34" t="str">
        <f t="shared" si="270"/>
        <v/>
      </c>
      <c r="RF33" s="34" t="str">
        <f t="shared" si="271"/>
        <v/>
      </c>
      <c r="RG33" s="34" t="str">
        <f t="shared" si="272"/>
        <v/>
      </c>
      <c r="RH33" s="34" t="str">
        <f t="shared" si="273"/>
        <v/>
      </c>
      <c r="RI33" s="34" t="str">
        <f t="shared" si="274"/>
        <v/>
      </c>
      <c r="RJ33" s="132">
        <f t="shared" si="205"/>
        <v>0</v>
      </c>
      <c r="RK33" s="35" t="str">
        <f t="shared" si="190"/>
        <v/>
      </c>
      <c r="RL33" s="35" t="str">
        <f t="shared" si="191"/>
        <v/>
      </c>
      <c r="RM33" s="35" t="str">
        <f t="shared" si="192"/>
        <v/>
      </c>
      <c r="RN33" s="35" t="str">
        <f t="shared" si="234"/>
        <v/>
      </c>
      <c r="RO33" s="133" t="str">
        <f t="shared" si="207"/>
        <v>DESIERTO</v>
      </c>
      <c r="RP33" s="133" t="e">
        <f>IF($RJ33=QJ33,QJ$8,IF($RJ33=QK33,QK$8,IF($RJ33=QL33,QL$8,IF($RJ33=QM33,QM$8,IF($RJ33=QN33,QN$8,IF($RJ33=QO33,QO$8,IF($RJ33=QP33,QP$8,IF($RJ33=QQ33,QQ$8,IF($RJ33=QR33,QR$8,IF($RJ33=QS33,QS$8,IF($RJ33=QT33,QT$8,IF($RJ33=QU33,QU$8,IF($RJ33=QV33,QV$8,IF($RJ33=QW33,QW$8,IF($RJ33=QX33,QX$8,IF($RJ33=QY33,QY$8,IF($RJ33=QZ33,QZ$8,IF($RJ33=RA33,RA$8,IF($RJ33=RB33,RB$8,IF($RJ33=RC33,RC$8,IF($RJ33=RD33,RD$8,IF($RJ33=RE33,RE$8,IF($RJ33=RF33,RF$8,IF($RJ33=RG33,RG$8,IF($RJ33=RH33,RH$8,IF($RJ33=RI33,RI$8,IF($RJ33=#REF!,#REF!,IF($RJ33=#REF!,#REF!,""))))))))))))))))))))))))))))</f>
        <v>#REF!</v>
      </c>
      <c r="RQ33" s="36" t="e">
        <f t="shared" si="194"/>
        <v>#REF!</v>
      </c>
      <c r="RR33" s="36" t="e">
        <f t="shared" si="195"/>
        <v>#REF!</v>
      </c>
      <c r="RS33" s="36" t="e">
        <f t="shared" si="196"/>
        <v>#REF!</v>
      </c>
      <c r="RT33" s="36" t="e">
        <f>IF($RP33=$AD$8,$AD33,IF($RP33=$AE$8,$AE33,IF($RP33=$AF$8,$AF33,IF($RP33=$AG$8,$AG33,IF($RP33=$AH$8,$AH33,IF($RP33=#REF!,#REF!,IF($RP33=#REF!,#REF!,"")))))))</f>
        <v>#REF!</v>
      </c>
      <c r="RU33" s="129" t="str">
        <f t="shared" si="197"/>
        <v>DESIERTO</v>
      </c>
      <c r="RV33" s="36" t="e">
        <f t="shared" si="206"/>
        <v>#REF!</v>
      </c>
      <c r="RW33" s="54">
        <v>25</v>
      </c>
      <c r="RX33" s="129" t="str">
        <f t="shared" si="198"/>
        <v>D</v>
      </c>
      <c r="RY33" s="129">
        <f t="shared" si="199"/>
        <v>4236400</v>
      </c>
    </row>
    <row r="34" spans="1:493" ht="26">
      <c r="A34" s="49"/>
      <c r="B34" s="67" t="s">
        <v>124</v>
      </c>
      <c r="C34" s="68" t="s">
        <v>125</v>
      </c>
      <c r="D34" s="67" t="s">
        <v>126</v>
      </c>
      <c r="E34" s="69" t="s">
        <v>130</v>
      </c>
      <c r="F34" s="70">
        <v>2</v>
      </c>
      <c r="G34" s="24">
        <v>3605700</v>
      </c>
      <c r="H34" s="54">
        <v>26</v>
      </c>
      <c r="I34" s="104" t="s">
        <v>37</v>
      </c>
      <c r="J34" s="104" t="s">
        <v>37</v>
      </c>
      <c r="K34" s="104" t="s">
        <v>37</v>
      </c>
      <c r="L34" s="104" t="s">
        <v>37</v>
      </c>
      <c r="M34" s="104" t="s">
        <v>37</v>
      </c>
      <c r="N34" s="104" t="s">
        <v>37</v>
      </c>
      <c r="O34" s="104" t="s">
        <v>37</v>
      </c>
      <c r="P34" s="104" t="s">
        <v>37</v>
      </c>
      <c r="Q34" s="104" t="s">
        <v>37</v>
      </c>
      <c r="R34" s="104" t="s">
        <v>37</v>
      </c>
      <c r="S34" s="104" t="s">
        <v>37</v>
      </c>
      <c r="T34" s="104" t="s">
        <v>37</v>
      </c>
      <c r="U34" s="104" t="s">
        <v>37</v>
      </c>
      <c r="V34" s="104" t="s">
        <v>37</v>
      </c>
      <c r="W34" s="104" t="s">
        <v>37</v>
      </c>
      <c r="X34" s="104" t="s">
        <v>37</v>
      </c>
      <c r="Y34" s="104" t="s">
        <v>37</v>
      </c>
      <c r="Z34" s="104" t="s">
        <v>37</v>
      </c>
      <c r="AA34" s="104" t="s">
        <v>37</v>
      </c>
      <c r="AB34" s="104" t="s">
        <v>37</v>
      </c>
      <c r="AC34" s="104" t="s">
        <v>37</v>
      </c>
      <c r="AD34" s="104" t="s">
        <v>37</v>
      </c>
      <c r="AE34" s="104" t="s">
        <v>37</v>
      </c>
      <c r="AF34" s="104" t="s">
        <v>37</v>
      </c>
      <c r="AG34" s="104" t="s">
        <v>37</v>
      </c>
      <c r="AH34" s="104" t="s">
        <v>37</v>
      </c>
      <c r="AI34" s="57">
        <v>26</v>
      </c>
      <c r="AJ34" s="25" t="str">
        <f t="shared" si="0"/>
        <v>NC</v>
      </c>
      <c r="AK34" s="25" t="str">
        <f t="shared" si="1"/>
        <v>NC</v>
      </c>
      <c r="AL34" s="25" t="str">
        <f t="shared" si="2"/>
        <v>NC</v>
      </c>
      <c r="AM34" s="25" t="str">
        <f t="shared" si="3"/>
        <v>NC</v>
      </c>
      <c r="AN34" s="25" t="str">
        <f t="shared" si="4"/>
        <v>NC</v>
      </c>
      <c r="AO34" s="25" t="str">
        <f t="shared" si="5"/>
        <v>NC</v>
      </c>
      <c r="AP34" s="25" t="str">
        <f t="shared" si="6"/>
        <v>NC</v>
      </c>
      <c r="AQ34" s="25" t="str">
        <f t="shared" si="7"/>
        <v>NC</v>
      </c>
      <c r="AR34" s="25" t="str">
        <f t="shared" si="8"/>
        <v>NC</v>
      </c>
      <c r="AS34" s="25" t="str">
        <f t="shared" si="9"/>
        <v>NC</v>
      </c>
      <c r="AT34" s="25" t="str">
        <f t="shared" si="10"/>
        <v>NC</v>
      </c>
      <c r="AU34" s="25" t="str">
        <f t="shared" si="11"/>
        <v>NC</v>
      </c>
      <c r="AV34" s="25" t="str">
        <f t="shared" si="12"/>
        <v>NC</v>
      </c>
      <c r="AW34" s="25" t="str">
        <f t="shared" si="13"/>
        <v>NC</v>
      </c>
      <c r="AX34" s="25" t="str">
        <f t="shared" si="14"/>
        <v>NC</v>
      </c>
      <c r="AY34" s="25" t="str">
        <f t="shared" si="15"/>
        <v>NC</v>
      </c>
      <c r="AZ34" s="25" t="str">
        <f t="shared" si="16"/>
        <v>NC</v>
      </c>
      <c r="BA34" s="25" t="str">
        <f t="shared" si="17"/>
        <v>NC</v>
      </c>
      <c r="BB34" s="25" t="str">
        <f t="shared" si="18"/>
        <v>NC</v>
      </c>
      <c r="BC34" s="25" t="str">
        <f t="shared" si="19"/>
        <v>NC</v>
      </c>
      <c r="BD34" s="25" t="str">
        <f t="shared" si="20"/>
        <v>NC</v>
      </c>
      <c r="BE34" s="25" t="str">
        <f t="shared" si="21"/>
        <v>NC</v>
      </c>
      <c r="BF34" s="25" t="str">
        <f t="shared" si="22"/>
        <v>NC</v>
      </c>
      <c r="BG34" s="25" t="str">
        <f t="shared" si="23"/>
        <v>NC</v>
      </c>
      <c r="BH34" s="25" t="str">
        <f t="shared" si="24"/>
        <v>NC</v>
      </c>
      <c r="BI34" s="25" t="str">
        <f t="shared" si="25"/>
        <v>NC</v>
      </c>
      <c r="BJ34" s="54">
        <v>26</v>
      </c>
      <c r="BK34" s="122" t="s">
        <v>38</v>
      </c>
      <c r="BL34" s="122" t="s">
        <v>38</v>
      </c>
      <c r="BM34" s="122" t="s">
        <v>38</v>
      </c>
      <c r="BN34" s="122" t="s">
        <v>38</v>
      </c>
      <c r="BO34" s="122" t="s">
        <v>38</v>
      </c>
      <c r="BP34" s="122" t="s">
        <v>38</v>
      </c>
      <c r="BQ34" s="122" t="s">
        <v>38</v>
      </c>
      <c r="BR34" s="122" t="s">
        <v>38</v>
      </c>
      <c r="BS34" s="122" t="s">
        <v>38</v>
      </c>
      <c r="BT34" s="122" t="s">
        <v>38</v>
      </c>
      <c r="BU34" s="122" t="s">
        <v>38</v>
      </c>
      <c r="BV34" s="122" t="s">
        <v>38</v>
      </c>
      <c r="BW34" s="122" t="s">
        <v>38</v>
      </c>
      <c r="BX34" s="122" t="s">
        <v>38</v>
      </c>
      <c r="BY34" s="122" t="s">
        <v>38</v>
      </c>
      <c r="BZ34" s="122" t="s">
        <v>38</v>
      </c>
      <c r="CA34" s="122" t="s">
        <v>38</v>
      </c>
      <c r="CB34" s="122" t="s">
        <v>38</v>
      </c>
      <c r="CC34" s="122" t="s">
        <v>38</v>
      </c>
      <c r="CD34" s="122" t="s">
        <v>38</v>
      </c>
      <c r="CE34" s="122" t="s">
        <v>38</v>
      </c>
      <c r="CF34" s="122" t="s">
        <v>38</v>
      </c>
      <c r="CG34" s="122" t="s">
        <v>38</v>
      </c>
      <c r="CH34" s="122" t="s">
        <v>38</v>
      </c>
      <c r="CI34" s="122" t="s">
        <v>38</v>
      </c>
      <c r="CJ34" s="122" t="s">
        <v>38</v>
      </c>
      <c r="CK34" s="54">
        <v>26</v>
      </c>
      <c r="CL34" s="122" t="s">
        <v>39</v>
      </c>
      <c r="CM34" s="122" t="s">
        <v>38</v>
      </c>
      <c r="CN34" s="122" t="s">
        <v>39</v>
      </c>
      <c r="CO34" s="122" t="s">
        <v>39</v>
      </c>
      <c r="CP34" s="122" t="s">
        <v>39</v>
      </c>
      <c r="CQ34" s="122" t="s">
        <v>39</v>
      </c>
      <c r="CR34" s="122" t="s">
        <v>39</v>
      </c>
      <c r="CS34" s="122" t="s">
        <v>39</v>
      </c>
      <c r="CT34" s="122" t="s">
        <v>39</v>
      </c>
      <c r="CU34" s="122" t="s">
        <v>39</v>
      </c>
      <c r="CV34" s="122" t="s">
        <v>39</v>
      </c>
      <c r="CW34" s="122" t="s">
        <v>39</v>
      </c>
      <c r="CX34" s="122" t="s">
        <v>39</v>
      </c>
      <c r="CY34" s="122" t="s">
        <v>39</v>
      </c>
      <c r="CZ34" s="122" t="s">
        <v>39</v>
      </c>
      <c r="DA34" s="122" t="s">
        <v>39</v>
      </c>
      <c r="DB34" s="122" t="s">
        <v>39</v>
      </c>
      <c r="DC34" s="122" t="s">
        <v>39</v>
      </c>
      <c r="DD34" s="122" t="s">
        <v>39</v>
      </c>
      <c r="DE34" s="122" t="s">
        <v>39</v>
      </c>
      <c r="DF34" s="122" t="s">
        <v>39</v>
      </c>
      <c r="DG34" s="122" t="s">
        <v>39</v>
      </c>
      <c r="DH34" s="122" t="s">
        <v>38</v>
      </c>
      <c r="DI34" s="122" t="s">
        <v>38</v>
      </c>
      <c r="DJ34" s="122" t="s">
        <v>38</v>
      </c>
      <c r="DK34" s="122" t="s">
        <v>39</v>
      </c>
      <c r="DL34" s="54">
        <v>26</v>
      </c>
      <c r="DM34" s="122" t="s">
        <v>39</v>
      </c>
      <c r="DN34" s="122" t="s">
        <v>38</v>
      </c>
      <c r="DO34" s="122" t="s">
        <v>39</v>
      </c>
      <c r="DP34" s="122" t="s">
        <v>39</v>
      </c>
      <c r="DQ34" s="122" t="s">
        <v>39</v>
      </c>
      <c r="DR34" s="122" t="s">
        <v>39</v>
      </c>
      <c r="DS34" s="122" t="s">
        <v>39</v>
      </c>
      <c r="DT34" s="122" t="s">
        <v>39</v>
      </c>
      <c r="DU34" s="122" t="s">
        <v>39</v>
      </c>
      <c r="DV34" s="122" t="s">
        <v>39</v>
      </c>
      <c r="DW34" s="122" t="s">
        <v>39</v>
      </c>
      <c r="DX34" s="122" t="s">
        <v>39</v>
      </c>
      <c r="DY34" s="122" t="s">
        <v>39</v>
      </c>
      <c r="DZ34" s="122" t="s">
        <v>39</v>
      </c>
      <c r="EA34" s="122" t="s">
        <v>39</v>
      </c>
      <c r="EB34" s="122" t="s">
        <v>39</v>
      </c>
      <c r="EC34" s="122" t="s">
        <v>39</v>
      </c>
      <c r="ED34" s="122" t="s">
        <v>39</v>
      </c>
      <c r="EE34" s="122" t="s">
        <v>39</v>
      </c>
      <c r="EF34" s="122" t="s">
        <v>39</v>
      </c>
      <c r="EG34" s="122" t="s">
        <v>39</v>
      </c>
      <c r="EH34" s="122" t="s">
        <v>39</v>
      </c>
      <c r="EI34" s="122" t="s">
        <v>38</v>
      </c>
      <c r="EJ34" s="122" t="s">
        <v>38</v>
      </c>
      <c r="EK34" s="122" t="s">
        <v>39</v>
      </c>
      <c r="EL34" s="122" t="s">
        <v>39</v>
      </c>
      <c r="EM34" s="54">
        <v>26</v>
      </c>
      <c r="EN34" s="26" t="str">
        <f t="shared" si="26"/>
        <v>NO CUMPLE</v>
      </c>
      <c r="EO34" s="26" t="str">
        <f t="shared" si="27"/>
        <v>NO CUMPLE</v>
      </c>
      <c r="EP34" s="26" t="str">
        <f t="shared" si="28"/>
        <v>NO CUMPLE</v>
      </c>
      <c r="EQ34" s="26" t="str">
        <f t="shared" si="29"/>
        <v>NO CUMPLE</v>
      </c>
      <c r="ER34" s="26" t="str">
        <f t="shared" si="30"/>
        <v>NO CUMPLE</v>
      </c>
      <c r="ES34" s="26" t="str">
        <f t="shared" si="31"/>
        <v>NO CUMPLE</v>
      </c>
      <c r="ET34" s="26" t="str">
        <f t="shared" si="32"/>
        <v>NO CUMPLE</v>
      </c>
      <c r="EU34" s="26" t="str">
        <f t="shared" si="33"/>
        <v>NO CUMPLE</v>
      </c>
      <c r="EV34" s="26" t="str">
        <f t="shared" si="34"/>
        <v>NO CUMPLE</v>
      </c>
      <c r="EW34" s="26" t="str">
        <f t="shared" si="35"/>
        <v>NO CUMPLE</v>
      </c>
      <c r="EX34" s="26" t="str">
        <f t="shared" si="36"/>
        <v>NO CUMPLE</v>
      </c>
      <c r="EY34" s="26" t="str">
        <f t="shared" si="37"/>
        <v>NO CUMPLE</v>
      </c>
      <c r="EZ34" s="26" t="str">
        <f t="shared" si="38"/>
        <v>NO CUMPLE</v>
      </c>
      <c r="FA34" s="26" t="str">
        <f t="shared" si="39"/>
        <v>NO CUMPLE</v>
      </c>
      <c r="FB34" s="26" t="str">
        <f t="shared" si="40"/>
        <v>NO CUMPLE</v>
      </c>
      <c r="FC34" s="26" t="str">
        <f t="shared" si="41"/>
        <v>NO CUMPLE</v>
      </c>
      <c r="FD34" s="26" t="str">
        <f t="shared" si="42"/>
        <v>NO CUMPLE</v>
      </c>
      <c r="FE34" s="26" t="str">
        <f t="shared" si="43"/>
        <v>NO CUMPLE</v>
      </c>
      <c r="FF34" s="26" t="str">
        <f t="shared" si="44"/>
        <v>NO CUMPLE</v>
      </c>
      <c r="FG34" s="26" t="str">
        <f t="shared" si="45"/>
        <v>NO CUMPLE</v>
      </c>
      <c r="FH34" s="26" t="str">
        <f t="shared" si="46"/>
        <v>NO CUMPLE</v>
      </c>
      <c r="FI34" s="26" t="str">
        <f t="shared" si="47"/>
        <v>NO CUMPLE</v>
      </c>
      <c r="FJ34" s="26" t="str">
        <f t="shared" si="48"/>
        <v>NO CUMPLE</v>
      </c>
      <c r="FK34" s="26" t="str">
        <f t="shared" si="49"/>
        <v>NO CUMPLE</v>
      </c>
      <c r="FL34" s="26" t="str">
        <f t="shared" si="50"/>
        <v>NO CUMPLE</v>
      </c>
      <c r="FM34" s="26" t="str">
        <f t="shared" si="51"/>
        <v>NO CUMPLE</v>
      </c>
      <c r="FN34" s="54">
        <v>26</v>
      </c>
      <c r="FO34" s="116" t="s">
        <v>37</v>
      </c>
      <c r="FP34" s="116" t="s">
        <v>37</v>
      </c>
      <c r="FQ34" s="116" t="s">
        <v>37</v>
      </c>
      <c r="FR34" s="116" t="s">
        <v>37</v>
      </c>
      <c r="FS34" s="116" t="s">
        <v>37</v>
      </c>
      <c r="FT34" s="116" t="s">
        <v>37</v>
      </c>
      <c r="FU34" s="116" t="s">
        <v>37</v>
      </c>
      <c r="FV34" s="116" t="s">
        <v>37</v>
      </c>
      <c r="FW34" s="116" t="s">
        <v>37</v>
      </c>
      <c r="FX34" s="116" t="s">
        <v>37</v>
      </c>
      <c r="FY34" s="116" t="s">
        <v>37</v>
      </c>
      <c r="FZ34" s="116" t="s">
        <v>37</v>
      </c>
      <c r="GA34" s="116" t="s">
        <v>37</v>
      </c>
      <c r="GB34" s="116" t="s">
        <v>37</v>
      </c>
      <c r="GC34" s="116" t="s">
        <v>37</v>
      </c>
      <c r="GD34" s="116" t="s">
        <v>37</v>
      </c>
      <c r="GE34" s="116" t="s">
        <v>37</v>
      </c>
      <c r="GF34" s="116" t="s">
        <v>37</v>
      </c>
      <c r="GG34" s="116" t="s">
        <v>37</v>
      </c>
      <c r="GH34" s="116" t="s">
        <v>37</v>
      </c>
      <c r="GI34" s="116" t="s">
        <v>37</v>
      </c>
      <c r="GJ34" s="116" t="s">
        <v>37</v>
      </c>
      <c r="GK34" s="116" t="s">
        <v>37</v>
      </c>
      <c r="GL34" s="116" t="s">
        <v>37</v>
      </c>
      <c r="GM34" s="116" t="s">
        <v>37</v>
      </c>
      <c r="GN34" s="116" t="s">
        <v>37</v>
      </c>
      <c r="GO34" s="54">
        <v>26</v>
      </c>
      <c r="GP34" s="116" t="s">
        <v>37</v>
      </c>
      <c r="GQ34" s="116" t="s">
        <v>37</v>
      </c>
      <c r="GR34" s="116" t="s">
        <v>37</v>
      </c>
      <c r="GS34" s="116" t="s">
        <v>37</v>
      </c>
      <c r="GT34" s="116" t="s">
        <v>37</v>
      </c>
      <c r="GU34" s="116" t="s">
        <v>37</v>
      </c>
      <c r="GV34" s="116" t="s">
        <v>37</v>
      </c>
      <c r="GW34" s="116" t="s">
        <v>37</v>
      </c>
      <c r="GX34" s="116" t="s">
        <v>37</v>
      </c>
      <c r="GY34" s="116" t="s">
        <v>37</v>
      </c>
      <c r="GZ34" s="116" t="s">
        <v>37</v>
      </c>
      <c r="HA34" s="116" t="s">
        <v>37</v>
      </c>
      <c r="HB34" s="116" t="s">
        <v>37</v>
      </c>
      <c r="HC34" s="116" t="s">
        <v>37</v>
      </c>
      <c r="HD34" s="116" t="s">
        <v>37</v>
      </c>
      <c r="HE34" s="116" t="s">
        <v>37</v>
      </c>
      <c r="HF34" s="116" t="s">
        <v>37</v>
      </c>
      <c r="HG34" s="116" t="s">
        <v>37</v>
      </c>
      <c r="HH34" s="116" t="s">
        <v>37</v>
      </c>
      <c r="HI34" s="116" t="s">
        <v>37</v>
      </c>
      <c r="HJ34" s="116" t="s">
        <v>37</v>
      </c>
      <c r="HK34" s="116" t="s">
        <v>37</v>
      </c>
      <c r="HL34" s="116" t="s">
        <v>37</v>
      </c>
      <c r="HM34" s="116" t="s">
        <v>37</v>
      </c>
      <c r="HN34" s="116" t="s">
        <v>37</v>
      </c>
      <c r="HO34" s="116" t="s">
        <v>37</v>
      </c>
      <c r="HP34" s="54">
        <v>26</v>
      </c>
      <c r="HQ34" s="25" t="str">
        <f t="shared" si="52"/>
        <v/>
      </c>
      <c r="HR34" s="25" t="str">
        <f t="shared" si="53"/>
        <v/>
      </c>
      <c r="HS34" s="25" t="str">
        <f t="shared" si="54"/>
        <v/>
      </c>
      <c r="HT34" s="25" t="str">
        <f t="shared" si="55"/>
        <v/>
      </c>
      <c r="HU34" s="25" t="str">
        <f t="shared" si="56"/>
        <v/>
      </c>
      <c r="HV34" s="25" t="str">
        <f t="shared" si="57"/>
        <v/>
      </c>
      <c r="HW34" s="25" t="str">
        <f t="shared" si="58"/>
        <v/>
      </c>
      <c r="HX34" s="25" t="str">
        <f t="shared" si="59"/>
        <v/>
      </c>
      <c r="HY34" s="25" t="str">
        <f t="shared" si="60"/>
        <v/>
      </c>
      <c r="HZ34" s="25" t="str">
        <f t="shared" si="61"/>
        <v/>
      </c>
      <c r="IA34" s="25" t="str">
        <f t="shared" si="62"/>
        <v/>
      </c>
      <c r="IB34" s="25" t="str">
        <f t="shared" si="63"/>
        <v/>
      </c>
      <c r="IC34" s="25" t="str">
        <f t="shared" si="64"/>
        <v/>
      </c>
      <c r="ID34" s="25" t="str">
        <f t="shared" si="65"/>
        <v/>
      </c>
      <c r="IE34" s="25" t="str">
        <f t="shared" si="66"/>
        <v/>
      </c>
      <c r="IF34" s="25" t="str">
        <f t="shared" si="67"/>
        <v/>
      </c>
      <c r="IG34" s="25" t="str">
        <f t="shared" si="68"/>
        <v/>
      </c>
      <c r="IH34" s="25" t="str">
        <f t="shared" si="69"/>
        <v/>
      </c>
      <c r="II34" s="25" t="str">
        <f t="shared" si="70"/>
        <v/>
      </c>
      <c r="IJ34" s="25" t="str">
        <f t="shared" si="71"/>
        <v/>
      </c>
      <c r="IK34" s="25" t="str">
        <f t="shared" si="72"/>
        <v/>
      </c>
      <c r="IL34" s="25" t="str">
        <f t="shared" si="73"/>
        <v/>
      </c>
      <c r="IM34" s="25" t="str">
        <f t="shared" si="74"/>
        <v/>
      </c>
      <c r="IN34" s="25" t="str">
        <f t="shared" si="75"/>
        <v/>
      </c>
      <c r="IO34" s="25" t="str">
        <f t="shared" si="76"/>
        <v/>
      </c>
      <c r="IP34" s="25" t="str">
        <f t="shared" si="77"/>
        <v/>
      </c>
      <c r="IQ34" s="25">
        <v>3605700</v>
      </c>
      <c r="IR34" s="25">
        <v>3605700</v>
      </c>
      <c r="IS34" s="27">
        <f t="shared" si="78"/>
        <v>0</v>
      </c>
      <c r="IT34" s="27" t="str">
        <f t="shared" si="200"/>
        <v/>
      </c>
      <c r="IU34" s="27">
        <f t="array" ref="IU34">IF(IT34=0,"",PRODUCT(IF(ISNUMBER(HQ34:IP34),HQ34:IP34,1)))</f>
        <v>1</v>
      </c>
      <c r="IV34" s="27" t="str">
        <f t="shared" si="201"/>
        <v/>
      </c>
      <c r="IW34" s="28" t="str">
        <f t="shared" si="208"/>
        <v/>
      </c>
      <c r="IX34" s="29" t="str">
        <f t="shared" si="285"/>
        <v/>
      </c>
      <c r="IY34" s="54">
        <v>26</v>
      </c>
      <c r="IZ34" s="30" t="str">
        <f t="shared" si="79"/>
        <v/>
      </c>
      <c r="JA34" s="30" t="str">
        <f t="shared" si="80"/>
        <v/>
      </c>
      <c r="JB34" s="30" t="str">
        <f t="shared" si="81"/>
        <v/>
      </c>
      <c r="JC34" s="30" t="str">
        <f t="shared" si="82"/>
        <v/>
      </c>
      <c r="JD34" s="30" t="str">
        <f t="shared" si="83"/>
        <v/>
      </c>
      <c r="JE34" s="30" t="str">
        <f t="shared" si="84"/>
        <v/>
      </c>
      <c r="JF34" s="30" t="str">
        <f t="shared" si="85"/>
        <v/>
      </c>
      <c r="JG34" s="30" t="str">
        <f t="shared" si="86"/>
        <v/>
      </c>
      <c r="JH34" s="30" t="str">
        <f t="shared" si="87"/>
        <v/>
      </c>
      <c r="JI34" s="30" t="str">
        <f t="shared" si="88"/>
        <v/>
      </c>
      <c r="JJ34" s="30" t="str">
        <f t="shared" si="89"/>
        <v/>
      </c>
      <c r="JK34" s="30" t="str">
        <f t="shared" si="90"/>
        <v/>
      </c>
      <c r="JL34" s="30" t="str">
        <f t="shared" si="91"/>
        <v/>
      </c>
      <c r="JM34" s="30" t="str">
        <f t="shared" si="92"/>
        <v/>
      </c>
      <c r="JN34" s="30" t="str">
        <f t="shared" si="93"/>
        <v/>
      </c>
      <c r="JO34" s="30" t="str">
        <f t="shared" si="94"/>
        <v/>
      </c>
      <c r="JP34" s="30" t="str">
        <f t="shared" si="95"/>
        <v/>
      </c>
      <c r="JQ34" s="30" t="str">
        <f t="shared" si="96"/>
        <v/>
      </c>
      <c r="JR34" s="30" t="str">
        <f t="shared" si="97"/>
        <v/>
      </c>
      <c r="JS34" s="30" t="str">
        <f t="shared" si="98"/>
        <v/>
      </c>
      <c r="JT34" s="30" t="str">
        <f t="shared" si="99"/>
        <v/>
      </c>
      <c r="JU34" s="30" t="str">
        <f t="shared" si="100"/>
        <v/>
      </c>
      <c r="JV34" s="30" t="str">
        <f t="shared" si="101"/>
        <v/>
      </c>
      <c r="JW34" s="30" t="str">
        <f t="shared" si="102"/>
        <v/>
      </c>
      <c r="JX34" s="30" t="str">
        <f t="shared" si="103"/>
        <v/>
      </c>
      <c r="JY34" s="30" t="str">
        <f t="shared" si="104"/>
        <v/>
      </c>
      <c r="JZ34" s="54">
        <v>26</v>
      </c>
      <c r="KA34" s="31" t="str">
        <f t="shared" si="105"/>
        <v/>
      </c>
      <c r="KB34" s="31" t="str">
        <f t="shared" si="106"/>
        <v/>
      </c>
      <c r="KC34" s="31" t="str">
        <f t="shared" si="107"/>
        <v/>
      </c>
      <c r="KD34" s="31" t="str">
        <f t="shared" si="108"/>
        <v/>
      </c>
      <c r="KE34" s="31" t="str">
        <f t="shared" si="109"/>
        <v/>
      </c>
      <c r="KF34" s="31" t="str">
        <f t="shared" si="110"/>
        <v/>
      </c>
      <c r="KG34" s="31" t="str">
        <f t="shared" si="111"/>
        <v/>
      </c>
      <c r="KH34" s="31" t="str">
        <f t="shared" si="112"/>
        <v/>
      </c>
      <c r="KI34" s="31" t="str">
        <f t="shared" si="113"/>
        <v/>
      </c>
      <c r="KJ34" s="31" t="str">
        <f t="shared" si="114"/>
        <v/>
      </c>
      <c r="KK34" s="31" t="str">
        <f t="shared" si="115"/>
        <v/>
      </c>
      <c r="KL34" s="31" t="str">
        <f t="shared" si="116"/>
        <v/>
      </c>
      <c r="KM34" s="31" t="str">
        <f t="shared" si="117"/>
        <v/>
      </c>
      <c r="KN34" s="31" t="str">
        <f t="shared" si="118"/>
        <v/>
      </c>
      <c r="KO34" s="31" t="str">
        <f t="shared" si="119"/>
        <v/>
      </c>
      <c r="KP34" s="31" t="str">
        <f t="shared" si="120"/>
        <v/>
      </c>
      <c r="KQ34" s="31" t="str">
        <f t="shared" si="121"/>
        <v/>
      </c>
      <c r="KR34" s="31" t="str">
        <f t="shared" si="122"/>
        <v/>
      </c>
      <c r="KS34" s="31" t="str">
        <f t="shared" si="123"/>
        <v/>
      </c>
      <c r="KT34" s="31" t="str">
        <f t="shared" si="124"/>
        <v/>
      </c>
      <c r="KU34" s="31" t="str">
        <f t="shared" si="125"/>
        <v/>
      </c>
      <c r="KV34" s="31" t="str">
        <f t="shared" si="126"/>
        <v/>
      </c>
      <c r="KW34" s="31" t="str">
        <f t="shared" si="127"/>
        <v/>
      </c>
      <c r="KX34" s="31" t="str">
        <f t="shared" si="128"/>
        <v/>
      </c>
      <c r="KY34" s="31" t="str">
        <f t="shared" si="129"/>
        <v/>
      </c>
      <c r="KZ34" s="31" t="str">
        <f t="shared" si="130"/>
        <v/>
      </c>
      <c r="LA34" s="54">
        <v>26</v>
      </c>
      <c r="LB34" s="32" t="str">
        <f t="shared" si="131"/>
        <v/>
      </c>
      <c r="LC34" s="32" t="str">
        <f t="shared" si="132"/>
        <v/>
      </c>
      <c r="LD34" s="32" t="str">
        <f t="shared" si="133"/>
        <v/>
      </c>
      <c r="LE34" s="32" t="str">
        <f t="shared" si="134"/>
        <v/>
      </c>
      <c r="LF34" s="32" t="str">
        <f t="shared" si="135"/>
        <v/>
      </c>
      <c r="LG34" s="32" t="str">
        <f t="shared" si="136"/>
        <v/>
      </c>
      <c r="LH34" s="32" t="str">
        <f t="shared" si="137"/>
        <v/>
      </c>
      <c r="LI34" s="32" t="str">
        <f t="shared" si="138"/>
        <v/>
      </c>
      <c r="LJ34" s="32" t="str">
        <f t="shared" si="139"/>
        <v/>
      </c>
      <c r="LK34" s="32" t="str">
        <f t="shared" si="140"/>
        <v/>
      </c>
      <c r="LL34" s="32" t="str">
        <f t="shared" si="141"/>
        <v/>
      </c>
      <c r="LM34" s="32" t="str">
        <f t="shared" si="142"/>
        <v/>
      </c>
      <c r="LN34" s="32" t="str">
        <f t="shared" si="143"/>
        <v/>
      </c>
      <c r="LO34" s="32" t="str">
        <f t="shared" si="144"/>
        <v/>
      </c>
      <c r="LP34" s="32" t="str">
        <f t="shared" si="145"/>
        <v/>
      </c>
      <c r="LQ34" s="32" t="str">
        <f t="shared" si="146"/>
        <v/>
      </c>
      <c r="LR34" s="32" t="str">
        <f t="shared" si="147"/>
        <v/>
      </c>
      <c r="LS34" s="32" t="str">
        <f t="shared" si="148"/>
        <v/>
      </c>
      <c r="LT34" s="32" t="str">
        <f t="shared" si="149"/>
        <v/>
      </c>
      <c r="LU34" s="32" t="str">
        <f t="shared" si="150"/>
        <v/>
      </c>
      <c r="LV34" s="32" t="str">
        <f t="shared" si="151"/>
        <v/>
      </c>
      <c r="LW34" s="32" t="str">
        <f t="shared" si="152"/>
        <v/>
      </c>
      <c r="LX34" s="32" t="str">
        <f t="shared" si="153"/>
        <v/>
      </c>
      <c r="LY34" s="32" t="str">
        <f t="shared" si="154"/>
        <v/>
      </c>
      <c r="LZ34" s="32" t="str">
        <f t="shared" si="155"/>
        <v/>
      </c>
      <c r="MA34" s="32" t="str">
        <f t="shared" si="156"/>
        <v/>
      </c>
      <c r="MB34" s="50">
        <f t="shared" si="157"/>
        <v>0</v>
      </c>
      <c r="MC34" s="54">
        <v>26</v>
      </c>
      <c r="MD34" s="140" t="str">
        <f t="shared" si="158"/>
        <v/>
      </c>
      <c r="ME34" s="140" t="str">
        <f t="shared" si="159"/>
        <v/>
      </c>
      <c r="MF34" s="140" t="str">
        <f t="shared" si="160"/>
        <v/>
      </c>
      <c r="MG34" s="140" t="str">
        <f t="shared" si="161"/>
        <v/>
      </c>
      <c r="MH34" s="140" t="str">
        <f t="shared" si="162"/>
        <v/>
      </c>
      <c r="MI34" s="140" t="str">
        <f t="shared" si="163"/>
        <v/>
      </c>
      <c r="MJ34" s="140" t="str">
        <f t="shared" si="164"/>
        <v/>
      </c>
      <c r="MK34" s="140" t="str">
        <f t="shared" si="165"/>
        <v/>
      </c>
      <c r="ML34" s="140" t="str">
        <f t="shared" si="166"/>
        <v/>
      </c>
      <c r="MM34" s="140" t="str">
        <f t="shared" si="167"/>
        <v/>
      </c>
      <c r="MN34" s="140" t="str">
        <f t="shared" si="168"/>
        <v/>
      </c>
      <c r="MO34" s="140" t="str">
        <f t="shared" si="169"/>
        <v/>
      </c>
      <c r="MP34" s="140" t="str">
        <f t="shared" si="170"/>
        <v/>
      </c>
      <c r="MQ34" s="140" t="str">
        <f t="shared" si="171"/>
        <v/>
      </c>
      <c r="MR34" s="140" t="str">
        <f t="shared" si="172"/>
        <v/>
      </c>
      <c r="MS34" s="140" t="str">
        <f t="shared" si="173"/>
        <v/>
      </c>
      <c r="MT34" s="140" t="str">
        <f t="shared" si="174"/>
        <v/>
      </c>
      <c r="MU34" s="140" t="str">
        <f t="shared" si="175"/>
        <v/>
      </c>
      <c r="MV34" s="140" t="str">
        <f t="shared" si="176"/>
        <v/>
      </c>
      <c r="MW34" s="140" t="str">
        <f t="shared" si="177"/>
        <v/>
      </c>
      <c r="MX34" s="140" t="str">
        <f t="shared" si="178"/>
        <v/>
      </c>
      <c r="MY34" s="140" t="str">
        <f t="shared" si="179"/>
        <v/>
      </c>
      <c r="MZ34" s="140" t="str">
        <f t="shared" si="180"/>
        <v/>
      </c>
      <c r="NA34" s="140" t="str">
        <f t="shared" si="181"/>
        <v/>
      </c>
      <c r="NB34" s="140" t="str">
        <f t="shared" si="182"/>
        <v/>
      </c>
      <c r="NC34" s="140" t="str">
        <f t="shared" si="183"/>
        <v/>
      </c>
      <c r="ND34" s="54">
        <v>26</v>
      </c>
      <c r="NE34" s="33" t="str">
        <f t="shared" si="184"/>
        <v/>
      </c>
      <c r="NF34" s="33" t="str">
        <f t="shared" si="233"/>
        <v/>
      </c>
      <c r="NG34" s="33" t="str">
        <f t="shared" si="209"/>
        <v/>
      </c>
      <c r="NH34" s="33" t="str">
        <f t="shared" si="210"/>
        <v/>
      </c>
      <c r="NI34" s="33" t="str">
        <f t="shared" si="211"/>
        <v/>
      </c>
      <c r="NJ34" s="33" t="str">
        <f t="shared" si="212"/>
        <v/>
      </c>
      <c r="NK34" s="33" t="str">
        <f t="shared" si="213"/>
        <v/>
      </c>
      <c r="NL34" s="33" t="str">
        <f t="shared" si="214"/>
        <v/>
      </c>
      <c r="NM34" s="33" t="str">
        <f t="shared" si="215"/>
        <v/>
      </c>
      <c r="NN34" s="33" t="str">
        <f t="shared" si="216"/>
        <v/>
      </c>
      <c r="NO34" s="33" t="str">
        <f t="shared" si="217"/>
        <v/>
      </c>
      <c r="NP34" s="33" t="str">
        <f t="shared" si="218"/>
        <v/>
      </c>
      <c r="NQ34" s="33" t="str">
        <f t="shared" si="219"/>
        <v/>
      </c>
      <c r="NR34" s="33" t="str">
        <f t="shared" si="220"/>
        <v/>
      </c>
      <c r="NS34" s="33" t="str">
        <f t="shared" si="221"/>
        <v/>
      </c>
      <c r="NT34" s="33" t="str">
        <f t="shared" si="222"/>
        <v/>
      </c>
      <c r="NU34" s="33" t="str">
        <f t="shared" si="223"/>
        <v/>
      </c>
      <c r="NV34" s="33" t="str">
        <f t="shared" si="224"/>
        <v/>
      </c>
      <c r="NW34" s="33" t="str">
        <f t="shared" si="225"/>
        <v/>
      </c>
      <c r="NX34" s="33" t="str">
        <f t="shared" si="226"/>
        <v/>
      </c>
      <c r="NY34" s="33" t="str">
        <f t="shared" si="227"/>
        <v/>
      </c>
      <c r="NZ34" s="33" t="str">
        <f t="shared" si="228"/>
        <v/>
      </c>
      <c r="OA34" s="33" t="str">
        <f t="shared" si="229"/>
        <v/>
      </c>
      <c r="OB34" s="33" t="str">
        <f t="shared" si="230"/>
        <v/>
      </c>
      <c r="OC34" s="33" t="str">
        <f t="shared" si="231"/>
        <v/>
      </c>
      <c r="OD34" s="33" t="str">
        <f t="shared" si="232"/>
        <v/>
      </c>
      <c r="OE34" s="33" t="e">
        <f>IF(#REF!="","",IF(#REF!=$MB34,40,(($MB34/#REF!)*40)))</f>
        <v>#REF!</v>
      </c>
      <c r="OF34" s="33" t="e">
        <f>IF(#REF!="","",IF(#REF!=$MB34,40,(($MB34/#REF!)*40)))</f>
        <v>#REF!</v>
      </c>
      <c r="OG34" s="54">
        <v>26</v>
      </c>
      <c r="OH34" s="116"/>
      <c r="OI34" s="116"/>
      <c r="OJ34" s="116"/>
      <c r="OK34" s="116"/>
      <c r="OL34" s="116"/>
      <c r="OM34" s="116"/>
      <c r="ON34" s="116"/>
      <c r="OO34" s="116"/>
      <c r="OP34" s="116"/>
      <c r="OQ34" s="116"/>
      <c r="OR34" s="116"/>
      <c r="OS34" s="116"/>
      <c r="OT34" s="116"/>
      <c r="OU34" s="116"/>
      <c r="OV34" s="116"/>
      <c r="OW34" s="116"/>
      <c r="OX34" s="116"/>
      <c r="OY34" s="116"/>
      <c r="OZ34" s="116"/>
      <c r="PA34" s="116"/>
      <c r="PB34" s="116"/>
      <c r="PC34" s="116"/>
      <c r="PD34" s="116"/>
      <c r="PE34" s="116"/>
      <c r="PF34" s="116"/>
      <c r="PG34" s="116"/>
      <c r="PH34" s="54">
        <v>26</v>
      </c>
      <c r="PI34" s="126">
        <f t="shared" si="203"/>
        <v>0</v>
      </c>
      <c r="PJ34" s="126">
        <f t="shared" si="275"/>
        <v>0</v>
      </c>
      <c r="PK34" s="126">
        <f t="shared" si="276"/>
        <v>0</v>
      </c>
      <c r="PL34" s="126">
        <f t="shared" si="277"/>
        <v>0</v>
      </c>
      <c r="PM34" s="126">
        <f t="shared" si="278"/>
        <v>0</v>
      </c>
      <c r="PN34" s="126">
        <f t="shared" si="279"/>
        <v>0</v>
      </c>
      <c r="PO34" s="126">
        <f t="shared" si="235"/>
        <v>0</v>
      </c>
      <c r="PP34" s="126">
        <f t="shared" si="236"/>
        <v>0</v>
      </c>
      <c r="PQ34" s="126">
        <f t="shared" si="237"/>
        <v>0</v>
      </c>
      <c r="PR34" s="126">
        <f t="shared" si="238"/>
        <v>0</v>
      </c>
      <c r="PS34" s="126">
        <f t="shared" si="239"/>
        <v>0</v>
      </c>
      <c r="PT34" s="126">
        <f t="shared" si="240"/>
        <v>0</v>
      </c>
      <c r="PU34" s="126">
        <f t="shared" si="241"/>
        <v>0</v>
      </c>
      <c r="PV34" s="126">
        <f t="shared" si="242"/>
        <v>0</v>
      </c>
      <c r="PW34" s="126">
        <f t="shared" si="243"/>
        <v>0</v>
      </c>
      <c r="PX34" s="126">
        <f t="shared" si="244"/>
        <v>0</v>
      </c>
      <c r="PY34" s="126">
        <f t="shared" si="245"/>
        <v>0</v>
      </c>
      <c r="PZ34" s="126">
        <f t="shared" si="246"/>
        <v>0</v>
      </c>
      <c r="QA34" s="126">
        <f t="shared" si="247"/>
        <v>0</v>
      </c>
      <c r="QB34" s="126">
        <f t="shared" si="248"/>
        <v>0</v>
      </c>
      <c r="QC34" s="126">
        <f t="shared" si="249"/>
        <v>0</v>
      </c>
      <c r="QD34" s="126">
        <f t="shared" si="250"/>
        <v>0</v>
      </c>
      <c r="QE34" s="126">
        <f t="shared" si="251"/>
        <v>0</v>
      </c>
      <c r="QF34" s="126">
        <f t="shared" si="252"/>
        <v>0</v>
      </c>
      <c r="QG34" s="126">
        <f t="shared" si="253"/>
        <v>0</v>
      </c>
      <c r="QH34" s="126">
        <f t="shared" si="254"/>
        <v>0</v>
      </c>
      <c r="QI34" s="54">
        <v>26</v>
      </c>
      <c r="QJ34" s="34" t="str">
        <f t="shared" si="204"/>
        <v/>
      </c>
      <c r="QK34" s="34" t="str">
        <f t="shared" si="280"/>
        <v/>
      </c>
      <c r="QL34" s="34" t="str">
        <f t="shared" si="281"/>
        <v/>
      </c>
      <c r="QM34" s="34" t="str">
        <f t="shared" si="282"/>
        <v/>
      </c>
      <c r="QN34" s="34" t="str">
        <f t="shared" si="283"/>
        <v/>
      </c>
      <c r="QO34" s="34" t="str">
        <f t="shared" si="284"/>
        <v/>
      </c>
      <c r="QP34" s="34" t="str">
        <f t="shared" si="255"/>
        <v/>
      </c>
      <c r="QQ34" s="34" t="str">
        <f t="shared" si="256"/>
        <v/>
      </c>
      <c r="QR34" s="34" t="str">
        <f t="shared" si="257"/>
        <v/>
      </c>
      <c r="QS34" s="34" t="str">
        <f t="shared" si="258"/>
        <v/>
      </c>
      <c r="QT34" s="34" t="str">
        <f t="shared" si="259"/>
        <v/>
      </c>
      <c r="QU34" s="34" t="str">
        <f t="shared" si="260"/>
        <v/>
      </c>
      <c r="QV34" s="34" t="str">
        <f t="shared" si="261"/>
        <v/>
      </c>
      <c r="QW34" s="34" t="str">
        <f t="shared" si="262"/>
        <v/>
      </c>
      <c r="QX34" s="34" t="str">
        <f t="shared" si="263"/>
        <v/>
      </c>
      <c r="QY34" s="34" t="str">
        <f t="shared" si="264"/>
        <v/>
      </c>
      <c r="QZ34" s="34" t="str">
        <f t="shared" si="265"/>
        <v/>
      </c>
      <c r="RA34" s="34" t="str">
        <f t="shared" si="266"/>
        <v/>
      </c>
      <c r="RB34" s="34" t="str">
        <f t="shared" si="267"/>
        <v/>
      </c>
      <c r="RC34" s="34" t="str">
        <f t="shared" si="268"/>
        <v/>
      </c>
      <c r="RD34" s="34" t="str">
        <f t="shared" si="269"/>
        <v/>
      </c>
      <c r="RE34" s="34" t="str">
        <f t="shared" si="270"/>
        <v/>
      </c>
      <c r="RF34" s="34" t="str">
        <f t="shared" si="271"/>
        <v/>
      </c>
      <c r="RG34" s="34" t="str">
        <f t="shared" si="272"/>
        <v/>
      </c>
      <c r="RH34" s="34" t="str">
        <f t="shared" si="273"/>
        <v/>
      </c>
      <c r="RI34" s="34" t="str">
        <f t="shared" si="274"/>
        <v/>
      </c>
      <c r="RJ34" s="132">
        <f t="shared" si="205"/>
        <v>0</v>
      </c>
      <c r="RK34" s="35" t="str">
        <f t="shared" si="190"/>
        <v/>
      </c>
      <c r="RL34" s="35" t="str">
        <f t="shared" si="191"/>
        <v/>
      </c>
      <c r="RM34" s="35" t="str">
        <f t="shared" si="192"/>
        <v/>
      </c>
      <c r="RN34" s="35" t="str">
        <f t="shared" si="234"/>
        <v/>
      </c>
      <c r="RO34" s="133" t="str">
        <f t="shared" si="207"/>
        <v>DESIERTO</v>
      </c>
      <c r="RP34" s="133" t="e">
        <f>IF($RJ34=QJ34,QJ$8,IF($RJ34=QK34,QK$8,IF($RJ34=QL34,QL$8,IF($RJ34=QM34,QM$8,IF($RJ34=QN34,QN$8,IF($RJ34=QO34,QO$8,IF($RJ34=QP34,QP$8,IF($RJ34=QQ34,QQ$8,IF($RJ34=QR34,QR$8,IF($RJ34=QS34,QS$8,IF($RJ34=QT34,QT$8,IF($RJ34=QU34,QU$8,IF($RJ34=QV34,QV$8,IF($RJ34=QW34,QW$8,IF($RJ34=QX34,QX$8,IF($RJ34=QY34,QY$8,IF($RJ34=QZ34,QZ$8,IF($RJ34=RA34,RA$8,IF($RJ34=RB34,RB$8,IF($RJ34=RC34,RC$8,IF($RJ34=RD34,RD$8,IF($RJ34=RE34,RE$8,IF($RJ34=RF34,RF$8,IF($RJ34=RG34,RG$8,IF($RJ34=RH34,RH$8,IF($RJ34=RI34,RI$8,IF($RJ34=#REF!,#REF!,IF($RJ34=#REF!,#REF!,""))))))))))))))))))))))))))))</f>
        <v>#REF!</v>
      </c>
      <c r="RQ34" s="36" t="e">
        <f t="shared" si="194"/>
        <v>#REF!</v>
      </c>
      <c r="RR34" s="36" t="e">
        <f t="shared" si="195"/>
        <v>#REF!</v>
      </c>
      <c r="RS34" s="36" t="e">
        <f t="shared" si="196"/>
        <v>#REF!</v>
      </c>
      <c r="RT34" s="36" t="e">
        <f>IF($RP34=$AD$8,$AD34,IF($RP34=$AE$8,$AE34,IF($RP34=$AF$8,$AF34,IF($RP34=$AG$8,$AG34,IF($RP34=$AH$8,$AH34,IF($RP34=#REF!,#REF!,IF($RP34=#REF!,#REF!,"")))))))</f>
        <v>#REF!</v>
      </c>
      <c r="RU34" s="129" t="str">
        <f t="shared" si="197"/>
        <v>DESIERTO</v>
      </c>
      <c r="RV34" s="36" t="e">
        <f t="shared" si="206"/>
        <v>#REF!</v>
      </c>
      <c r="RW34" s="54">
        <v>26</v>
      </c>
      <c r="RX34" s="129" t="str">
        <f t="shared" si="198"/>
        <v>D</v>
      </c>
      <c r="RY34" s="129">
        <f t="shared" si="199"/>
        <v>3605700</v>
      </c>
    </row>
    <row r="35" spans="1:493" ht="26">
      <c r="A35" s="49"/>
      <c r="B35" s="67" t="s">
        <v>124</v>
      </c>
      <c r="C35" s="68" t="s">
        <v>125</v>
      </c>
      <c r="D35" s="67" t="s">
        <v>126</v>
      </c>
      <c r="E35" s="85" t="s">
        <v>131</v>
      </c>
      <c r="F35" s="70">
        <v>5</v>
      </c>
      <c r="G35" s="24">
        <v>285600</v>
      </c>
      <c r="H35" s="54">
        <v>27</v>
      </c>
      <c r="I35" s="104" t="s">
        <v>37</v>
      </c>
      <c r="J35" s="104" t="s">
        <v>37</v>
      </c>
      <c r="K35" s="104" t="s">
        <v>37</v>
      </c>
      <c r="L35" s="104" t="s">
        <v>37</v>
      </c>
      <c r="M35" s="104" t="s">
        <v>37</v>
      </c>
      <c r="N35" s="104" t="s">
        <v>37</v>
      </c>
      <c r="O35" s="104" t="s">
        <v>37</v>
      </c>
      <c r="P35" s="104" t="s">
        <v>37</v>
      </c>
      <c r="Q35" s="104" t="s">
        <v>37</v>
      </c>
      <c r="R35" s="104" t="s">
        <v>37</v>
      </c>
      <c r="S35" s="104" t="s">
        <v>37</v>
      </c>
      <c r="T35" s="104" t="s">
        <v>37</v>
      </c>
      <c r="U35" s="104" t="s">
        <v>37</v>
      </c>
      <c r="V35" s="104" t="s">
        <v>37</v>
      </c>
      <c r="W35" s="104" t="s">
        <v>37</v>
      </c>
      <c r="X35" s="104" t="s">
        <v>37</v>
      </c>
      <c r="Y35" s="104" t="s">
        <v>37</v>
      </c>
      <c r="Z35" s="104" t="s">
        <v>37</v>
      </c>
      <c r="AA35" s="104" t="s">
        <v>37</v>
      </c>
      <c r="AB35" s="104" t="s">
        <v>37</v>
      </c>
      <c r="AC35" s="104" t="s">
        <v>37</v>
      </c>
      <c r="AD35" s="104" t="s">
        <v>37</v>
      </c>
      <c r="AE35" s="104" t="s">
        <v>37</v>
      </c>
      <c r="AF35" s="104" t="s">
        <v>37</v>
      </c>
      <c r="AG35" s="104" t="s">
        <v>37</v>
      </c>
      <c r="AH35" s="104" t="s">
        <v>37</v>
      </c>
      <c r="AI35" s="57">
        <v>27</v>
      </c>
      <c r="AJ35" s="25" t="str">
        <f t="shared" si="0"/>
        <v>NC</v>
      </c>
      <c r="AK35" s="25" t="str">
        <f t="shared" si="1"/>
        <v>NC</v>
      </c>
      <c r="AL35" s="25" t="str">
        <f t="shared" si="2"/>
        <v>NC</v>
      </c>
      <c r="AM35" s="25" t="str">
        <f t="shared" si="3"/>
        <v>NC</v>
      </c>
      <c r="AN35" s="25" t="str">
        <f t="shared" si="4"/>
        <v>NC</v>
      </c>
      <c r="AO35" s="25" t="str">
        <f t="shared" si="5"/>
        <v>NC</v>
      </c>
      <c r="AP35" s="25" t="str">
        <f t="shared" si="6"/>
        <v>NC</v>
      </c>
      <c r="AQ35" s="25" t="str">
        <f t="shared" si="7"/>
        <v>NC</v>
      </c>
      <c r="AR35" s="25" t="str">
        <f t="shared" si="8"/>
        <v>NC</v>
      </c>
      <c r="AS35" s="25" t="str">
        <f t="shared" si="9"/>
        <v>NC</v>
      </c>
      <c r="AT35" s="25" t="str">
        <f t="shared" si="10"/>
        <v>NC</v>
      </c>
      <c r="AU35" s="25" t="str">
        <f t="shared" si="11"/>
        <v>NC</v>
      </c>
      <c r="AV35" s="25" t="str">
        <f t="shared" si="12"/>
        <v>NC</v>
      </c>
      <c r="AW35" s="25" t="str">
        <f t="shared" si="13"/>
        <v>NC</v>
      </c>
      <c r="AX35" s="25" t="str">
        <f t="shared" si="14"/>
        <v>NC</v>
      </c>
      <c r="AY35" s="25" t="str">
        <f t="shared" si="15"/>
        <v>NC</v>
      </c>
      <c r="AZ35" s="25" t="str">
        <f t="shared" si="16"/>
        <v>NC</v>
      </c>
      <c r="BA35" s="25" t="str">
        <f t="shared" si="17"/>
        <v>NC</v>
      </c>
      <c r="BB35" s="25" t="str">
        <f t="shared" si="18"/>
        <v>NC</v>
      </c>
      <c r="BC35" s="25" t="str">
        <f t="shared" si="19"/>
        <v>NC</v>
      </c>
      <c r="BD35" s="25" t="str">
        <f t="shared" si="20"/>
        <v>NC</v>
      </c>
      <c r="BE35" s="25" t="str">
        <f t="shared" si="21"/>
        <v>NC</v>
      </c>
      <c r="BF35" s="25" t="str">
        <f t="shared" si="22"/>
        <v>NC</v>
      </c>
      <c r="BG35" s="25" t="str">
        <f t="shared" si="23"/>
        <v>NC</v>
      </c>
      <c r="BH35" s="25" t="str">
        <f t="shared" si="24"/>
        <v>NC</v>
      </c>
      <c r="BI35" s="25" t="str">
        <f t="shared" si="25"/>
        <v>NC</v>
      </c>
      <c r="BJ35" s="54">
        <v>27</v>
      </c>
      <c r="BK35" s="122" t="s">
        <v>38</v>
      </c>
      <c r="BL35" s="122" t="s">
        <v>38</v>
      </c>
      <c r="BM35" s="122" t="s">
        <v>38</v>
      </c>
      <c r="BN35" s="122" t="s">
        <v>38</v>
      </c>
      <c r="BO35" s="122" t="s">
        <v>38</v>
      </c>
      <c r="BP35" s="122" t="s">
        <v>38</v>
      </c>
      <c r="BQ35" s="122" t="s">
        <v>38</v>
      </c>
      <c r="BR35" s="122" t="s">
        <v>38</v>
      </c>
      <c r="BS35" s="122" t="s">
        <v>38</v>
      </c>
      <c r="BT35" s="122" t="s">
        <v>38</v>
      </c>
      <c r="BU35" s="122" t="s">
        <v>38</v>
      </c>
      <c r="BV35" s="122" t="s">
        <v>38</v>
      </c>
      <c r="BW35" s="122" t="s">
        <v>38</v>
      </c>
      <c r="BX35" s="122" t="s">
        <v>38</v>
      </c>
      <c r="BY35" s="122" t="s">
        <v>38</v>
      </c>
      <c r="BZ35" s="122" t="s">
        <v>38</v>
      </c>
      <c r="CA35" s="122" t="s">
        <v>38</v>
      </c>
      <c r="CB35" s="122" t="s">
        <v>38</v>
      </c>
      <c r="CC35" s="122" t="s">
        <v>38</v>
      </c>
      <c r="CD35" s="122" t="s">
        <v>38</v>
      </c>
      <c r="CE35" s="122" t="s">
        <v>38</v>
      </c>
      <c r="CF35" s="122" t="s">
        <v>38</v>
      </c>
      <c r="CG35" s="122" t="s">
        <v>38</v>
      </c>
      <c r="CH35" s="122" t="s">
        <v>38</v>
      </c>
      <c r="CI35" s="122" t="s">
        <v>38</v>
      </c>
      <c r="CJ35" s="122" t="s">
        <v>38</v>
      </c>
      <c r="CK35" s="54">
        <v>27</v>
      </c>
      <c r="CL35" s="122" t="s">
        <v>39</v>
      </c>
      <c r="CM35" s="122" t="s">
        <v>38</v>
      </c>
      <c r="CN35" s="122" t="s">
        <v>39</v>
      </c>
      <c r="CO35" s="122" t="s">
        <v>39</v>
      </c>
      <c r="CP35" s="122" t="s">
        <v>39</v>
      </c>
      <c r="CQ35" s="122" t="s">
        <v>39</v>
      </c>
      <c r="CR35" s="122" t="s">
        <v>39</v>
      </c>
      <c r="CS35" s="122" t="s">
        <v>39</v>
      </c>
      <c r="CT35" s="122" t="s">
        <v>39</v>
      </c>
      <c r="CU35" s="122" t="s">
        <v>39</v>
      </c>
      <c r="CV35" s="122" t="s">
        <v>39</v>
      </c>
      <c r="CW35" s="122" t="s">
        <v>39</v>
      </c>
      <c r="CX35" s="122" t="s">
        <v>39</v>
      </c>
      <c r="CY35" s="122" t="s">
        <v>39</v>
      </c>
      <c r="CZ35" s="122" t="s">
        <v>39</v>
      </c>
      <c r="DA35" s="122" t="s">
        <v>39</v>
      </c>
      <c r="DB35" s="122" t="s">
        <v>39</v>
      </c>
      <c r="DC35" s="122" t="s">
        <v>39</v>
      </c>
      <c r="DD35" s="122" t="s">
        <v>39</v>
      </c>
      <c r="DE35" s="122" t="s">
        <v>39</v>
      </c>
      <c r="DF35" s="122" t="s">
        <v>39</v>
      </c>
      <c r="DG35" s="122" t="s">
        <v>39</v>
      </c>
      <c r="DH35" s="122" t="s">
        <v>38</v>
      </c>
      <c r="DI35" s="122" t="s">
        <v>38</v>
      </c>
      <c r="DJ35" s="122" t="s">
        <v>38</v>
      </c>
      <c r="DK35" s="122" t="s">
        <v>39</v>
      </c>
      <c r="DL35" s="54">
        <v>27</v>
      </c>
      <c r="DM35" s="122" t="s">
        <v>39</v>
      </c>
      <c r="DN35" s="122" t="s">
        <v>38</v>
      </c>
      <c r="DO35" s="122" t="s">
        <v>39</v>
      </c>
      <c r="DP35" s="122" t="s">
        <v>39</v>
      </c>
      <c r="DQ35" s="122" t="s">
        <v>39</v>
      </c>
      <c r="DR35" s="122" t="s">
        <v>39</v>
      </c>
      <c r="DS35" s="122" t="s">
        <v>39</v>
      </c>
      <c r="DT35" s="122" t="s">
        <v>39</v>
      </c>
      <c r="DU35" s="122" t="s">
        <v>39</v>
      </c>
      <c r="DV35" s="122" t="s">
        <v>39</v>
      </c>
      <c r="DW35" s="122" t="s">
        <v>39</v>
      </c>
      <c r="DX35" s="122" t="s">
        <v>39</v>
      </c>
      <c r="DY35" s="122" t="s">
        <v>39</v>
      </c>
      <c r="DZ35" s="122" t="s">
        <v>39</v>
      </c>
      <c r="EA35" s="122" t="s">
        <v>39</v>
      </c>
      <c r="EB35" s="122" t="s">
        <v>39</v>
      </c>
      <c r="EC35" s="122" t="s">
        <v>39</v>
      </c>
      <c r="ED35" s="122" t="s">
        <v>39</v>
      </c>
      <c r="EE35" s="122" t="s">
        <v>39</v>
      </c>
      <c r="EF35" s="122" t="s">
        <v>39</v>
      </c>
      <c r="EG35" s="122" t="s">
        <v>39</v>
      </c>
      <c r="EH35" s="122" t="s">
        <v>39</v>
      </c>
      <c r="EI35" s="122" t="s">
        <v>38</v>
      </c>
      <c r="EJ35" s="122" t="s">
        <v>38</v>
      </c>
      <c r="EK35" s="122" t="s">
        <v>39</v>
      </c>
      <c r="EL35" s="122" t="s">
        <v>39</v>
      </c>
      <c r="EM35" s="54">
        <v>27</v>
      </c>
      <c r="EN35" s="26" t="str">
        <f t="shared" si="26"/>
        <v>NO CUMPLE</v>
      </c>
      <c r="EO35" s="26" t="str">
        <f t="shared" si="27"/>
        <v>NO CUMPLE</v>
      </c>
      <c r="EP35" s="26" t="str">
        <f t="shared" si="28"/>
        <v>NO CUMPLE</v>
      </c>
      <c r="EQ35" s="26" t="str">
        <f t="shared" si="29"/>
        <v>NO CUMPLE</v>
      </c>
      <c r="ER35" s="26" t="str">
        <f t="shared" si="30"/>
        <v>NO CUMPLE</v>
      </c>
      <c r="ES35" s="26" t="str">
        <f t="shared" si="31"/>
        <v>NO CUMPLE</v>
      </c>
      <c r="ET35" s="26" t="str">
        <f t="shared" si="32"/>
        <v>NO CUMPLE</v>
      </c>
      <c r="EU35" s="26" t="str">
        <f t="shared" si="33"/>
        <v>NO CUMPLE</v>
      </c>
      <c r="EV35" s="26" t="str">
        <f t="shared" si="34"/>
        <v>NO CUMPLE</v>
      </c>
      <c r="EW35" s="26" t="str">
        <f t="shared" si="35"/>
        <v>NO CUMPLE</v>
      </c>
      <c r="EX35" s="26" t="str">
        <f t="shared" si="36"/>
        <v>NO CUMPLE</v>
      </c>
      <c r="EY35" s="26" t="str">
        <f t="shared" si="37"/>
        <v>NO CUMPLE</v>
      </c>
      <c r="EZ35" s="26" t="str">
        <f t="shared" si="38"/>
        <v>NO CUMPLE</v>
      </c>
      <c r="FA35" s="26" t="str">
        <f t="shared" si="39"/>
        <v>NO CUMPLE</v>
      </c>
      <c r="FB35" s="26" t="str">
        <f t="shared" si="40"/>
        <v>NO CUMPLE</v>
      </c>
      <c r="FC35" s="26" t="str">
        <f t="shared" si="41"/>
        <v>NO CUMPLE</v>
      </c>
      <c r="FD35" s="26" t="str">
        <f t="shared" si="42"/>
        <v>NO CUMPLE</v>
      </c>
      <c r="FE35" s="26" t="str">
        <f t="shared" si="43"/>
        <v>NO CUMPLE</v>
      </c>
      <c r="FF35" s="26" t="str">
        <f t="shared" si="44"/>
        <v>NO CUMPLE</v>
      </c>
      <c r="FG35" s="26" t="str">
        <f t="shared" si="45"/>
        <v>NO CUMPLE</v>
      </c>
      <c r="FH35" s="26" t="str">
        <f t="shared" si="46"/>
        <v>NO CUMPLE</v>
      </c>
      <c r="FI35" s="26" t="str">
        <f t="shared" si="47"/>
        <v>NO CUMPLE</v>
      </c>
      <c r="FJ35" s="26" t="str">
        <f t="shared" si="48"/>
        <v>NO CUMPLE</v>
      </c>
      <c r="FK35" s="26" t="str">
        <f t="shared" si="49"/>
        <v>NO CUMPLE</v>
      </c>
      <c r="FL35" s="26" t="str">
        <f t="shared" si="50"/>
        <v>NO CUMPLE</v>
      </c>
      <c r="FM35" s="26" t="str">
        <f t="shared" si="51"/>
        <v>NO CUMPLE</v>
      </c>
      <c r="FN35" s="54">
        <v>27</v>
      </c>
      <c r="FO35" s="116" t="s">
        <v>37</v>
      </c>
      <c r="FP35" s="116" t="s">
        <v>37</v>
      </c>
      <c r="FQ35" s="116" t="s">
        <v>37</v>
      </c>
      <c r="FR35" s="116" t="s">
        <v>37</v>
      </c>
      <c r="FS35" s="116" t="s">
        <v>37</v>
      </c>
      <c r="FT35" s="116" t="s">
        <v>37</v>
      </c>
      <c r="FU35" s="116" t="s">
        <v>37</v>
      </c>
      <c r="FV35" s="116" t="s">
        <v>37</v>
      </c>
      <c r="FW35" s="116" t="s">
        <v>37</v>
      </c>
      <c r="FX35" s="116" t="s">
        <v>37</v>
      </c>
      <c r="FY35" s="116" t="s">
        <v>37</v>
      </c>
      <c r="FZ35" s="116" t="s">
        <v>37</v>
      </c>
      <c r="GA35" s="116" t="s">
        <v>37</v>
      </c>
      <c r="GB35" s="116" t="s">
        <v>37</v>
      </c>
      <c r="GC35" s="116" t="s">
        <v>37</v>
      </c>
      <c r="GD35" s="116" t="s">
        <v>37</v>
      </c>
      <c r="GE35" s="116" t="s">
        <v>37</v>
      </c>
      <c r="GF35" s="116" t="s">
        <v>37</v>
      </c>
      <c r="GG35" s="116" t="s">
        <v>37</v>
      </c>
      <c r="GH35" s="116" t="s">
        <v>37</v>
      </c>
      <c r="GI35" s="116" t="s">
        <v>37</v>
      </c>
      <c r="GJ35" s="116" t="s">
        <v>37</v>
      </c>
      <c r="GK35" s="116" t="s">
        <v>37</v>
      </c>
      <c r="GL35" s="116" t="s">
        <v>37</v>
      </c>
      <c r="GM35" s="116" t="s">
        <v>37</v>
      </c>
      <c r="GN35" s="116" t="s">
        <v>37</v>
      </c>
      <c r="GO35" s="54">
        <v>27</v>
      </c>
      <c r="GP35" s="116" t="s">
        <v>37</v>
      </c>
      <c r="GQ35" s="116" t="s">
        <v>37</v>
      </c>
      <c r="GR35" s="116" t="s">
        <v>37</v>
      </c>
      <c r="GS35" s="116" t="s">
        <v>37</v>
      </c>
      <c r="GT35" s="116" t="s">
        <v>37</v>
      </c>
      <c r="GU35" s="116" t="s">
        <v>37</v>
      </c>
      <c r="GV35" s="116" t="s">
        <v>37</v>
      </c>
      <c r="GW35" s="116" t="s">
        <v>37</v>
      </c>
      <c r="GX35" s="116" t="s">
        <v>37</v>
      </c>
      <c r="GY35" s="116" t="s">
        <v>37</v>
      </c>
      <c r="GZ35" s="116" t="s">
        <v>37</v>
      </c>
      <c r="HA35" s="116" t="s">
        <v>37</v>
      </c>
      <c r="HB35" s="116" t="s">
        <v>37</v>
      </c>
      <c r="HC35" s="116" t="s">
        <v>37</v>
      </c>
      <c r="HD35" s="116" t="s">
        <v>37</v>
      </c>
      <c r="HE35" s="116" t="s">
        <v>37</v>
      </c>
      <c r="HF35" s="116" t="s">
        <v>37</v>
      </c>
      <c r="HG35" s="116" t="s">
        <v>37</v>
      </c>
      <c r="HH35" s="116" t="s">
        <v>37</v>
      </c>
      <c r="HI35" s="116" t="s">
        <v>37</v>
      </c>
      <c r="HJ35" s="116" t="s">
        <v>37</v>
      </c>
      <c r="HK35" s="116" t="s">
        <v>37</v>
      </c>
      <c r="HL35" s="116" t="s">
        <v>37</v>
      </c>
      <c r="HM35" s="116" t="s">
        <v>37</v>
      </c>
      <c r="HN35" s="116" t="s">
        <v>37</v>
      </c>
      <c r="HO35" s="116" t="s">
        <v>37</v>
      </c>
      <c r="HP35" s="54">
        <v>27</v>
      </c>
      <c r="HQ35" s="25" t="str">
        <f t="shared" si="52"/>
        <v/>
      </c>
      <c r="HR35" s="25" t="str">
        <f t="shared" si="53"/>
        <v/>
      </c>
      <c r="HS35" s="25" t="str">
        <f t="shared" si="54"/>
        <v/>
      </c>
      <c r="HT35" s="25" t="str">
        <f t="shared" si="55"/>
        <v/>
      </c>
      <c r="HU35" s="25" t="str">
        <f t="shared" si="56"/>
        <v/>
      </c>
      <c r="HV35" s="25" t="str">
        <f t="shared" si="57"/>
        <v/>
      </c>
      <c r="HW35" s="25" t="str">
        <f t="shared" si="58"/>
        <v/>
      </c>
      <c r="HX35" s="25" t="str">
        <f t="shared" si="59"/>
        <v/>
      </c>
      <c r="HY35" s="25" t="str">
        <f t="shared" si="60"/>
        <v/>
      </c>
      <c r="HZ35" s="25" t="str">
        <f t="shared" si="61"/>
        <v/>
      </c>
      <c r="IA35" s="25" t="str">
        <f t="shared" si="62"/>
        <v/>
      </c>
      <c r="IB35" s="25" t="str">
        <f t="shared" si="63"/>
        <v/>
      </c>
      <c r="IC35" s="25" t="str">
        <f t="shared" si="64"/>
        <v/>
      </c>
      <c r="ID35" s="25" t="str">
        <f t="shared" si="65"/>
        <v/>
      </c>
      <c r="IE35" s="25" t="str">
        <f t="shared" si="66"/>
        <v/>
      </c>
      <c r="IF35" s="25" t="str">
        <f t="shared" si="67"/>
        <v/>
      </c>
      <c r="IG35" s="25" t="str">
        <f t="shared" si="68"/>
        <v/>
      </c>
      <c r="IH35" s="25" t="str">
        <f t="shared" si="69"/>
        <v/>
      </c>
      <c r="II35" s="25" t="str">
        <f t="shared" si="70"/>
        <v/>
      </c>
      <c r="IJ35" s="25" t="str">
        <f t="shared" si="71"/>
        <v/>
      </c>
      <c r="IK35" s="25" t="str">
        <f t="shared" si="72"/>
        <v/>
      </c>
      <c r="IL35" s="25" t="str">
        <f t="shared" si="73"/>
        <v/>
      </c>
      <c r="IM35" s="25" t="str">
        <f t="shared" si="74"/>
        <v/>
      </c>
      <c r="IN35" s="25" t="str">
        <f t="shared" si="75"/>
        <v/>
      </c>
      <c r="IO35" s="25" t="str">
        <f t="shared" si="76"/>
        <v/>
      </c>
      <c r="IP35" s="25" t="str">
        <f t="shared" si="77"/>
        <v/>
      </c>
      <c r="IQ35" s="25">
        <v>285600</v>
      </c>
      <c r="IR35" s="25">
        <v>285600</v>
      </c>
      <c r="IS35" s="27">
        <f t="shared" si="78"/>
        <v>0</v>
      </c>
      <c r="IT35" s="27" t="str">
        <f t="shared" si="200"/>
        <v/>
      </c>
      <c r="IU35" s="27">
        <f t="array" ref="IU35">IF(IT35=0,"",PRODUCT(IF(ISNUMBER(HQ35:IP35),HQ35:IP35,1)))</f>
        <v>1</v>
      </c>
      <c r="IV35" s="27" t="str">
        <f t="shared" si="201"/>
        <v/>
      </c>
      <c r="IW35" s="28" t="str">
        <f t="shared" si="208"/>
        <v/>
      </c>
      <c r="IX35" s="29" t="str">
        <f t="shared" si="285"/>
        <v/>
      </c>
      <c r="IY35" s="54">
        <v>27</v>
      </c>
      <c r="IZ35" s="30" t="str">
        <f t="shared" si="79"/>
        <v/>
      </c>
      <c r="JA35" s="30" t="str">
        <f t="shared" si="80"/>
        <v/>
      </c>
      <c r="JB35" s="30" t="str">
        <f t="shared" si="81"/>
        <v/>
      </c>
      <c r="JC35" s="30" t="str">
        <f t="shared" si="82"/>
        <v/>
      </c>
      <c r="JD35" s="30" t="str">
        <f t="shared" si="83"/>
        <v/>
      </c>
      <c r="JE35" s="30" t="str">
        <f t="shared" si="84"/>
        <v/>
      </c>
      <c r="JF35" s="30" t="str">
        <f t="shared" si="85"/>
        <v/>
      </c>
      <c r="JG35" s="30" t="str">
        <f t="shared" si="86"/>
        <v/>
      </c>
      <c r="JH35" s="30" t="str">
        <f t="shared" si="87"/>
        <v/>
      </c>
      <c r="JI35" s="30" t="str">
        <f t="shared" si="88"/>
        <v/>
      </c>
      <c r="JJ35" s="30" t="str">
        <f t="shared" si="89"/>
        <v/>
      </c>
      <c r="JK35" s="30" t="str">
        <f t="shared" si="90"/>
        <v/>
      </c>
      <c r="JL35" s="30" t="str">
        <f t="shared" si="91"/>
        <v/>
      </c>
      <c r="JM35" s="30" t="str">
        <f t="shared" si="92"/>
        <v/>
      </c>
      <c r="JN35" s="30" t="str">
        <f t="shared" si="93"/>
        <v/>
      </c>
      <c r="JO35" s="30" t="str">
        <f t="shared" si="94"/>
        <v/>
      </c>
      <c r="JP35" s="30" t="str">
        <f t="shared" si="95"/>
        <v/>
      </c>
      <c r="JQ35" s="30" t="str">
        <f t="shared" si="96"/>
        <v/>
      </c>
      <c r="JR35" s="30" t="str">
        <f t="shared" si="97"/>
        <v/>
      </c>
      <c r="JS35" s="30" t="str">
        <f t="shared" si="98"/>
        <v/>
      </c>
      <c r="JT35" s="30" t="str">
        <f t="shared" si="99"/>
        <v/>
      </c>
      <c r="JU35" s="30" t="str">
        <f t="shared" si="100"/>
        <v/>
      </c>
      <c r="JV35" s="30" t="str">
        <f t="shared" si="101"/>
        <v/>
      </c>
      <c r="JW35" s="30" t="str">
        <f t="shared" si="102"/>
        <v/>
      </c>
      <c r="JX35" s="30" t="str">
        <f t="shared" si="103"/>
        <v/>
      </c>
      <c r="JY35" s="30" t="str">
        <f t="shared" si="104"/>
        <v/>
      </c>
      <c r="JZ35" s="54">
        <v>27</v>
      </c>
      <c r="KA35" s="31" t="str">
        <f t="shared" si="105"/>
        <v/>
      </c>
      <c r="KB35" s="31" t="str">
        <f t="shared" si="106"/>
        <v/>
      </c>
      <c r="KC35" s="31" t="str">
        <f t="shared" si="107"/>
        <v/>
      </c>
      <c r="KD35" s="31" t="str">
        <f t="shared" si="108"/>
        <v/>
      </c>
      <c r="KE35" s="31" t="str">
        <f t="shared" si="109"/>
        <v/>
      </c>
      <c r="KF35" s="31" t="str">
        <f t="shared" si="110"/>
        <v/>
      </c>
      <c r="KG35" s="31" t="str">
        <f t="shared" si="111"/>
        <v/>
      </c>
      <c r="KH35" s="31" t="str">
        <f t="shared" si="112"/>
        <v/>
      </c>
      <c r="KI35" s="31" t="str">
        <f t="shared" si="113"/>
        <v/>
      </c>
      <c r="KJ35" s="31" t="str">
        <f t="shared" si="114"/>
        <v/>
      </c>
      <c r="KK35" s="31" t="str">
        <f t="shared" si="115"/>
        <v/>
      </c>
      <c r="KL35" s="31" t="str">
        <f t="shared" si="116"/>
        <v/>
      </c>
      <c r="KM35" s="31" t="str">
        <f t="shared" si="117"/>
        <v/>
      </c>
      <c r="KN35" s="31" t="str">
        <f t="shared" si="118"/>
        <v/>
      </c>
      <c r="KO35" s="31" t="str">
        <f t="shared" si="119"/>
        <v/>
      </c>
      <c r="KP35" s="31" t="str">
        <f t="shared" si="120"/>
        <v/>
      </c>
      <c r="KQ35" s="31" t="str">
        <f t="shared" si="121"/>
        <v/>
      </c>
      <c r="KR35" s="31" t="str">
        <f t="shared" si="122"/>
        <v/>
      </c>
      <c r="KS35" s="31" t="str">
        <f t="shared" si="123"/>
        <v/>
      </c>
      <c r="KT35" s="31" t="str">
        <f t="shared" si="124"/>
        <v/>
      </c>
      <c r="KU35" s="31" t="str">
        <f t="shared" si="125"/>
        <v/>
      </c>
      <c r="KV35" s="31" t="str">
        <f t="shared" si="126"/>
        <v/>
      </c>
      <c r="KW35" s="31" t="str">
        <f t="shared" si="127"/>
        <v/>
      </c>
      <c r="KX35" s="31" t="str">
        <f t="shared" si="128"/>
        <v/>
      </c>
      <c r="KY35" s="31" t="str">
        <f t="shared" si="129"/>
        <v/>
      </c>
      <c r="KZ35" s="31" t="str">
        <f t="shared" si="130"/>
        <v/>
      </c>
      <c r="LA35" s="54">
        <v>27</v>
      </c>
      <c r="LB35" s="32" t="str">
        <f t="shared" si="131"/>
        <v/>
      </c>
      <c r="LC35" s="32" t="str">
        <f t="shared" si="132"/>
        <v/>
      </c>
      <c r="LD35" s="32" t="str">
        <f t="shared" si="133"/>
        <v/>
      </c>
      <c r="LE35" s="32" t="str">
        <f t="shared" si="134"/>
        <v/>
      </c>
      <c r="LF35" s="32" t="str">
        <f t="shared" si="135"/>
        <v/>
      </c>
      <c r="LG35" s="32" t="str">
        <f t="shared" si="136"/>
        <v/>
      </c>
      <c r="LH35" s="32" t="str">
        <f t="shared" si="137"/>
        <v/>
      </c>
      <c r="LI35" s="32" t="str">
        <f t="shared" si="138"/>
        <v/>
      </c>
      <c r="LJ35" s="32" t="str">
        <f t="shared" si="139"/>
        <v/>
      </c>
      <c r="LK35" s="32" t="str">
        <f t="shared" si="140"/>
        <v/>
      </c>
      <c r="LL35" s="32" t="str">
        <f t="shared" si="141"/>
        <v/>
      </c>
      <c r="LM35" s="32" t="str">
        <f t="shared" si="142"/>
        <v/>
      </c>
      <c r="LN35" s="32" t="str">
        <f t="shared" si="143"/>
        <v/>
      </c>
      <c r="LO35" s="32" t="str">
        <f t="shared" si="144"/>
        <v/>
      </c>
      <c r="LP35" s="32" t="str">
        <f t="shared" si="145"/>
        <v/>
      </c>
      <c r="LQ35" s="32" t="str">
        <f t="shared" si="146"/>
        <v/>
      </c>
      <c r="LR35" s="32" t="str">
        <f t="shared" si="147"/>
        <v/>
      </c>
      <c r="LS35" s="32" t="str">
        <f t="shared" si="148"/>
        <v/>
      </c>
      <c r="LT35" s="32" t="str">
        <f t="shared" si="149"/>
        <v/>
      </c>
      <c r="LU35" s="32" t="str">
        <f t="shared" si="150"/>
        <v/>
      </c>
      <c r="LV35" s="32" t="str">
        <f t="shared" si="151"/>
        <v/>
      </c>
      <c r="LW35" s="32" t="str">
        <f t="shared" si="152"/>
        <v/>
      </c>
      <c r="LX35" s="32" t="str">
        <f t="shared" si="153"/>
        <v/>
      </c>
      <c r="LY35" s="32" t="str">
        <f t="shared" si="154"/>
        <v/>
      </c>
      <c r="LZ35" s="32" t="str">
        <f t="shared" si="155"/>
        <v/>
      </c>
      <c r="MA35" s="32" t="str">
        <f t="shared" si="156"/>
        <v/>
      </c>
      <c r="MB35" s="50">
        <f t="shared" si="157"/>
        <v>0</v>
      </c>
      <c r="MC35" s="54">
        <v>27</v>
      </c>
      <c r="MD35" s="140" t="str">
        <f t="shared" si="158"/>
        <v/>
      </c>
      <c r="ME35" s="140" t="str">
        <f t="shared" si="159"/>
        <v/>
      </c>
      <c r="MF35" s="140" t="str">
        <f t="shared" si="160"/>
        <v/>
      </c>
      <c r="MG35" s="140" t="str">
        <f t="shared" si="161"/>
        <v/>
      </c>
      <c r="MH35" s="140" t="str">
        <f t="shared" si="162"/>
        <v/>
      </c>
      <c r="MI35" s="140" t="str">
        <f t="shared" si="163"/>
        <v/>
      </c>
      <c r="MJ35" s="140" t="str">
        <f t="shared" si="164"/>
        <v/>
      </c>
      <c r="MK35" s="140" t="str">
        <f t="shared" si="165"/>
        <v/>
      </c>
      <c r="ML35" s="140" t="str">
        <f t="shared" si="166"/>
        <v/>
      </c>
      <c r="MM35" s="140" t="str">
        <f t="shared" si="167"/>
        <v/>
      </c>
      <c r="MN35" s="140" t="str">
        <f t="shared" si="168"/>
        <v/>
      </c>
      <c r="MO35" s="140" t="str">
        <f t="shared" si="169"/>
        <v/>
      </c>
      <c r="MP35" s="140" t="str">
        <f t="shared" si="170"/>
        <v/>
      </c>
      <c r="MQ35" s="140" t="str">
        <f t="shared" si="171"/>
        <v/>
      </c>
      <c r="MR35" s="140" t="str">
        <f t="shared" si="172"/>
        <v/>
      </c>
      <c r="MS35" s="140" t="str">
        <f t="shared" si="173"/>
        <v/>
      </c>
      <c r="MT35" s="140" t="str">
        <f t="shared" si="174"/>
        <v/>
      </c>
      <c r="MU35" s="140" t="str">
        <f t="shared" si="175"/>
        <v/>
      </c>
      <c r="MV35" s="140" t="str">
        <f t="shared" si="176"/>
        <v/>
      </c>
      <c r="MW35" s="140" t="str">
        <f t="shared" si="177"/>
        <v/>
      </c>
      <c r="MX35" s="140" t="str">
        <f t="shared" si="178"/>
        <v/>
      </c>
      <c r="MY35" s="140" t="str">
        <f t="shared" si="179"/>
        <v/>
      </c>
      <c r="MZ35" s="140" t="str">
        <f t="shared" si="180"/>
        <v/>
      </c>
      <c r="NA35" s="140" t="str">
        <f t="shared" si="181"/>
        <v/>
      </c>
      <c r="NB35" s="140" t="str">
        <f t="shared" si="182"/>
        <v/>
      </c>
      <c r="NC35" s="140" t="str">
        <f t="shared" si="183"/>
        <v/>
      </c>
      <c r="ND35" s="54">
        <v>27</v>
      </c>
      <c r="NE35" s="33" t="str">
        <f t="shared" si="184"/>
        <v/>
      </c>
      <c r="NF35" s="33" t="str">
        <f t="shared" si="233"/>
        <v/>
      </c>
      <c r="NG35" s="33" t="str">
        <f t="shared" si="209"/>
        <v/>
      </c>
      <c r="NH35" s="33" t="str">
        <f t="shared" si="210"/>
        <v/>
      </c>
      <c r="NI35" s="33" t="str">
        <f t="shared" si="211"/>
        <v/>
      </c>
      <c r="NJ35" s="33" t="str">
        <f t="shared" si="212"/>
        <v/>
      </c>
      <c r="NK35" s="33" t="str">
        <f t="shared" si="213"/>
        <v/>
      </c>
      <c r="NL35" s="33" t="str">
        <f t="shared" si="214"/>
        <v/>
      </c>
      <c r="NM35" s="33" t="str">
        <f t="shared" si="215"/>
        <v/>
      </c>
      <c r="NN35" s="33" t="str">
        <f t="shared" si="216"/>
        <v/>
      </c>
      <c r="NO35" s="33" t="str">
        <f t="shared" si="217"/>
        <v/>
      </c>
      <c r="NP35" s="33" t="str">
        <f t="shared" si="218"/>
        <v/>
      </c>
      <c r="NQ35" s="33" t="str">
        <f t="shared" si="219"/>
        <v/>
      </c>
      <c r="NR35" s="33" t="str">
        <f t="shared" si="220"/>
        <v/>
      </c>
      <c r="NS35" s="33" t="str">
        <f t="shared" si="221"/>
        <v/>
      </c>
      <c r="NT35" s="33" t="str">
        <f t="shared" si="222"/>
        <v/>
      </c>
      <c r="NU35" s="33" t="str">
        <f t="shared" si="223"/>
        <v/>
      </c>
      <c r="NV35" s="33" t="str">
        <f t="shared" si="224"/>
        <v/>
      </c>
      <c r="NW35" s="33" t="str">
        <f t="shared" si="225"/>
        <v/>
      </c>
      <c r="NX35" s="33" t="str">
        <f t="shared" si="226"/>
        <v/>
      </c>
      <c r="NY35" s="33" t="str">
        <f t="shared" si="227"/>
        <v/>
      </c>
      <c r="NZ35" s="33" t="str">
        <f t="shared" si="228"/>
        <v/>
      </c>
      <c r="OA35" s="33" t="str">
        <f t="shared" si="229"/>
        <v/>
      </c>
      <c r="OB35" s="33" t="str">
        <f t="shared" si="230"/>
        <v/>
      </c>
      <c r="OC35" s="33" t="str">
        <f t="shared" si="231"/>
        <v/>
      </c>
      <c r="OD35" s="33" t="str">
        <f t="shared" si="232"/>
        <v/>
      </c>
      <c r="OE35" s="33" t="e">
        <f>IF(#REF!="","",IF(#REF!=$MB35,40,(($MB35/#REF!)*40)))</f>
        <v>#REF!</v>
      </c>
      <c r="OF35" s="33" t="e">
        <f>IF(#REF!="","",IF(#REF!=$MB35,40,(($MB35/#REF!)*40)))</f>
        <v>#REF!</v>
      </c>
      <c r="OG35" s="54">
        <v>27</v>
      </c>
      <c r="OH35" s="116"/>
      <c r="OI35" s="116"/>
      <c r="OJ35" s="116"/>
      <c r="OK35" s="116"/>
      <c r="OL35" s="116"/>
      <c r="OM35" s="116"/>
      <c r="ON35" s="116"/>
      <c r="OO35" s="116"/>
      <c r="OP35" s="116"/>
      <c r="OQ35" s="116"/>
      <c r="OR35" s="116"/>
      <c r="OS35" s="116"/>
      <c r="OT35" s="116"/>
      <c r="OU35" s="116"/>
      <c r="OV35" s="116"/>
      <c r="OW35" s="116"/>
      <c r="OX35" s="116"/>
      <c r="OY35" s="116"/>
      <c r="OZ35" s="116"/>
      <c r="PA35" s="116"/>
      <c r="PB35" s="116"/>
      <c r="PC35" s="116"/>
      <c r="PD35" s="116"/>
      <c r="PE35" s="116"/>
      <c r="PF35" s="116"/>
      <c r="PG35" s="116"/>
      <c r="PH35" s="54">
        <v>27</v>
      </c>
      <c r="PI35" s="126">
        <f t="shared" si="203"/>
        <v>0</v>
      </c>
      <c r="PJ35" s="126">
        <f t="shared" si="275"/>
        <v>0</v>
      </c>
      <c r="PK35" s="126">
        <f t="shared" si="276"/>
        <v>0</v>
      </c>
      <c r="PL35" s="126">
        <f t="shared" si="277"/>
        <v>0</v>
      </c>
      <c r="PM35" s="126">
        <f t="shared" si="278"/>
        <v>0</v>
      </c>
      <c r="PN35" s="126">
        <f t="shared" si="279"/>
        <v>0</v>
      </c>
      <c r="PO35" s="126">
        <f t="shared" si="235"/>
        <v>0</v>
      </c>
      <c r="PP35" s="126">
        <f t="shared" si="236"/>
        <v>0</v>
      </c>
      <c r="PQ35" s="126">
        <f t="shared" si="237"/>
        <v>0</v>
      </c>
      <c r="PR35" s="126">
        <f t="shared" si="238"/>
        <v>0</v>
      </c>
      <c r="PS35" s="126">
        <f t="shared" si="239"/>
        <v>0</v>
      </c>
      <c r="PT35" s="126">
        <f t="shared" si="240"/>
        <v>0</v>
      </c>
      <c r="PU35" s="126">
        <f t="shared" si="241"/>
        <v>0</v>
      </c>
      <c r="PV35" s="126">
        <f t="shared" si="242"/>
        <v>0</v>
      </c>
      <c r="PW35" s="126">
        <f t="shared" si="243"/>
        <v>0</v>
      </c>
      <c r="PX35" s="126">
        <f t="shared" si="244"/>
        <v>0</v>
      </c>
      <c r="PY35" s="126">
        <f t="shared" si="245"/>
        <v>0</v>
      </c>
      <c r="PZ35" s="126">
        <f t="shared" si="246"/>
        <v>0</v>
      </c>
      <c r="QA35" s="126">
        <f t="shared" si="247"/>
        <v>0</v>
      </c>
      <c r="QB35" s="126">
        <f t="shared" si="248"/>
        <v>0</v>
      </c>
      <c r="QC35" s="126">
        <f t="shared" si="249"/>
        <v>0</v>
      </c>
      <c r="QD35" s="126">
        <f t="shared" si="250"/>
        <v>0</v>
      </c>
      <c r="QE35" s="126">
        <f t="shared" si="251"/>
        <v>0</v>
      </c>
      <c r="QF35" s="126">
        <f t="shared" si="252"/>
        <v>0</v>
      </c>
      <c r="QG35" s="126">
        <f t="shared" si="253"/>
        <v>0</v>
      </c>
      <c r="QH35" s="126">
        <f t="shared" si="254"/>
        <v>0</v>
      </c>
      <c r="QI35" s="54">
        <v>27</v>
      </c>
      <c r="QJ35" s="34" t="str">
        <f t="shared" si="204"/>
        <v/>
      </c>
      <c r="QK35" s="34" t="str">
        <f t="shared" si="280"/>
        <v/>
      </c>
      <c r="QL35" s="34" t="str">
        <f t="shared" si="281"/>
        <v/>
      </c>
      <c r="QM35" s="34" t="str">
        <f t="shared" si="282"/>
        <v/>
      </c>
      <c r="QN35" s="34" t="str">
        <f t="shared" si="283"/>
        <v/>
      </c>
      <c r="QO35" s="34" t="str">
        <f t="shared" si="284"/>
        <v/>
      </c>
      <c r="QP35" s="34" t="str">
        <f t="shared" si="255"/>
        <v/>
      </c>
      <c r="QQ35" s="34" t="str">
        <f t="shared" si="256"/>
        <v/>
      </c>
      <c r="QR35" s="34" t="str">
        <f t="shared" si="257"/>
        <v/>
      </c>
      <c r="QS35" s="34" t="str">
        <f t="shared" si="258"/>
        <v/>
      </c>
      <c r="QT35" s="34" t="str">
        <f t="shared" si="259"/>
        <v/>
      </c>
      <c r="QU35" s="34" t="str">
        <f t="shared" si="260"/>
        <v/>
      </c>
      <c r="QV35" s="34" t="str">
        <f t="shared" si="261"/>
        <v/>
      </c>
      <c r="QW35" s="34" t="str">
        <f t="shared" si="262"/>
        <v/>
      </c>
      <c r="QX35" s="34" t="str">
        <f t="shared" si="263"/>
        <v/>
      </c>
      <c r="QY35" s="34" t="str">
        <f t="shared" si="264"/>
        <v/>
      </c>
      <c r="QZ35" s="34" t="str">
        <f t="shared" si="265"/>
        <v/>
      </c>
      <c r="RA35" s="34" t="str">
        <f t="shared" si="266"/>
        <v/>
      </c>
      <c r="RB35" s="34" t="str">
        <f t="shared" si="267"/>
        <v/>
      </c>
      <c r="RC35" s="34" t="str">
        <f t="shared" si="268"/>
        <v/>
      </c>
      <c r="RD35" s="34" t="str">
        <f t="shared" si="269"/>
        <v/>
      </c>
      <c r="RE35" s="34" t="str">
        <f t="shared" si="270"/>
        <v/>
      </c>
      <c r="RF35" s="34" t="str">
        <f t="shared" si="271"/>
        <v/>
      </c>
      <c r="RG35" s="34" t="str">
        <f t="shared" si="272"/>
        <v/>
      </c>
      <c r="RH35" s="34" t="str">
        <f t="shared" si="273"/>
        <v/>
      </c>
      <c r="RI35" s="34" t="str">
        <f t="shared" si="274"/>
        <v/>
      </c>
      <c r="RJ35" s="132">
        <f t="shared" si="205"/>
        <v>0</v>
      </c>
      <c r="RK35" s="35" t="str">
        <f t="shared" si="190"/>
        <v/>
      </c>
      <c r="RL35" s="35" t="str">
        <f t="shared" si="191"/>
        <v/>
      </c>
      <c r="RM35" s="35" t="str">
        <f t="shared" si="192"/>
        <v/>
      </c>
      <c r="RN35" s="35" t="str">
        <f t="shared" si="234"/>
        <v/>
      </c>
      <c r="RO35" s="133" t="str">
        <f t="shared" si="207"/>
        <v>DESIERTO</v>
      </c>
      <c r="RP35" s="133" t="e">
        <f>IF($RJ35=QJ35,QJ$8,IF($RJ35=QK35,QK$8,IF($RJ35=QL35,QL$8,IF($RJ35=QM35,QM$8,IF($RJ35=QN35,QN$8,IF($RJ35=QO35,QO$8,IF($RJ35=QP35,QP$8,IF($RJ35=QQ35,QQ$8,IF($RJ35=QR35,QR$8,IF($RJ35=QS35,QS$8,IF($RJ35=QT35,QT$8,IF($RJ35=QU35,QU$8,IF($RJ35=QV35,QV$8,IF($RJ35=QW35,QW$8,IF($RJ35=QX35,QX$8,IF($RJ35=QY35,QY$8,IF($RJ35=QZ35,QZ$8,IF($RJ35=RA35,RA$8,IF($RJ35=RB35,RB$8,IF($RJ35=RC35,RC$8,IF($RJ35=RD35,RD$8,IF($RJ35=RE35,RE$8,IF($RJ35=RF35,RF$8,IF($RJ35=RG35,RG$8,IF($RJ35=RH35,RH$8,IF($RJ35=RI35,RI$8,IF($RJ35=#REF!,#REF!,IF($RJ35=#REF!,#REF!,""))))))))))))))))))))))))))))</f>
        <v>#REF!</v>
      </c>
      <c r="RQ35" s="36" t="e">
        <f t="shared" si="194"/>
        <v>#REF!</v>
      </c>
      <c r="RR35" s="36" t="e">
        <f t="shared" si="195"/>
        <v>#REF!</v>
      </c>
      <c r="RS35" s="36" t="e">
        <f t="shared" si="196"/>
        <v>#REF!</v>
      </c>
      <c r="RT35" s="36" t="e">
        <f>IF($RP35=$AD$8,$AD35,IF($RP35=$AE$8,$AE35,IF($RP35=$AF$8,$AF35,IF($RP35=$AG$8,$AG35,IF($RP35=$AH$8,$AH35,IF($RP35=#REF!,#REF!,IF($RP35=#REF!,#REF!,"")))))))</f>
        <v>#REF!</v>
      </c>
      <c r="RU35" s="129" t="str">
        <f t="shared" si="197"/>
        <v>DESIERTO</v>
      </c>
      <c r="RV35" s="36" t="e">
        <f t="shared" si="206"/>
        <v>#REF!</v>
      </c>
      <c r="RW35" s="54">
        <v>27</v>
      </c>
      <c r="RX35" s="129" t="str">
        <f t="shared" si="198"/>
        <v>D</v>
      </c>
      <c r="RY35" s="129">
        <f t="shared" si="199"/>
        <v>285600</v>
      </c>
    </row>
    <row r="36" spans="1:493" ht="26">
      <c r="A36" s="49"/>
      <c r="B36" s="67" t="s">
        <v>124</v>
      </c>
      <c r="C36" s="68" t="s">
        <v>125</v>
      </c>
      <c r="D36" s="67" t="s">
        <v>126</v>
      </c>
      <c r="E36" s="86" t="s">
        <v>132</v>
      </c>
      <c r="F36" s="70">
        <v>10</v>
      </c>
      <c r="G36" s="24">
        <v>1309000</v>
      </c>
      <c r="H36" s="53">
        <v>28</v>
      </c>
      <c r="I36" s="104" t="s">
        <v>37</v>
      </c>
      <c r="J36" s="104" t="s">
        <v>37</v>
      </c>
      <c r="K36" s="104" t="s">
        <v>37</v>
      </c>
      <c r="L36" s="104" t="s">
        <v>37</v>
      </c>
      <c r="M36" s="104" t="s">
        <v>37</v>
      </c>
      <c r="N36" s="104" t="s">
        <v>37</v>
      </c>
      <c r="O36" s="104" t="s">
        <v>37</v>
      </c>
      <c r="P36" s="104" t="s">
        <v>37</v>
      </c>
      <c r="Q36" s="104" t="s">
        <v>37</v>
      </c>
      <c r="R36" s="104" t="s">
        <v>37</v>
      </c>
      <c r="S36" s="104" t="s">
        <v>37</v>
      </c>
      <c r="T36" s="104" t="s">
        <v>37</v>
      </c>
      <c r="U36" s="104" t="s">
        <v>37</v>
      </c>
      <c r="V36" s="104" t="s">
        <v>37</v>
      </c>
      <c r="W36" s="104" t="s">
        <v>37</v>
      </c>
      <c r="X36" s="104" t="s">
        <v>37</v>
      </c>
      <c r="Y36" s="104" t="s">
        <v>37</v>
      </c>
      <c r="Z36" s="104" t="s">
        <v>37</v>
      </c>
      <c r="AA36" s="104" t="s">
        <v>37</v>
      </c>
      <c r="AB36" s="104" t="s">
        <v>37</v>
      </c>
      <c r="AC36" s="104" t="s">
        <v>37</v>
      </c>
      <c r="AD36" s="104" t="s">
        <v>37</v>
      </c>
      <c r="AE36" s="104" t="s">
        <v>37</v>
      </c>
      <c r="AF36" s="104" t="s">
        <v>37</v>
      </c>
      <c r="AG36" s="104" t="s">
        <v>37</v>
      </c>
      <c r="AH36" s="104" t="s">
        <v>37</v>
      </c>
      <c r="AI36" s="57">
        <v>28</v>
      </c>
      <c r="AJ36" s="25" t="str">
        <f t="shared" si="0"/>
        <v>NC</v>
      </c>
      <c r="AK36" s="25" t="str">
        <f t="shared" si="1"/>
        <v>NC</v>
      </c>
      <c r="AL36" s="25" t="str">
        <f t="shared" si="2"/>
        <v>NC</v>
      </c>
      <c r="AM36" s="25" t="str">
        <f t="shared" si="3"/>
        <v>NC</v>
      </c>
      <c r="AN36" s="25" t="str">
        <f t="shared" si="4"/>
        <v>NC</v>
      </c>
      <c r="AO36" s="25" t="str">
        <f t="shared" si="5"/>
        <v>NC</v>
      </c>
      <c r="AP36" s="25" t="str">
        <f t="shared" si="6"/>
        <v>NC</v>
      </c>
      <c r="AQ36" s="25" t="str">
        <f t="shared" si="7"/>
        <v>NC</v>
      </c>
      <c r="AR36" s="25" t="str">
        <f t="shared" si="8"/>
        <v>NC</v>
      </c>
      <c r="AS36" s="25" t="str">
        <f t="shared" si="9"/>
        <v>NC</v>
      </c>
      <c r="AT36" s="25" t="str">
        <f t="shared" si="10"/>
        <v>NC</v>
      </c>
      <c r="AU36" s="25" t="str">
        <f t="shared" si="11"/>
        <v>NC</v>
      </c>
      <c r="AV36" s="25" t="str">
        <f t="shared" si="12"/>
        <v>NC</v>
      </c>
      <c r="AW36" s="25" t="str">
        <f t="shared" si="13"/>
        <v>NC</v>
      </c>
      <c r="AX36" s="25" t="str">
        <f t="shared" si="14"/>
        <v>NC</v>
      </c>
      <c r="AY36" s="25" t="str">
        <f t="shared" si="15"/>
        <v>NC</v>
      </c>
      <c r="AZ36" s="25" t="str">
        <f t="shared" si="16"/>
        <v>NC</v>
      </c>
      <c r="BA36" s="25" t="str">
        <f t="shared" si="17"/>
        <v>NC</v>
      </c>
      <c r="BB36" s="25" t="str">
        <f t="shared" si="18"/>
        <v>NC</v>
      </c>
      <c r="BC36" s="25" t="str">
        <f t="shared" si="19"/>
        <v>NC</v>
      </c>
      <c r="BD36" s="25" t="str">
        <f t="shared" si="20"/>
        <v>NC</v>
      </c>
      <c r="BE36" s="25" t="str">
        <f t="shared" si="21"/>
        <v>NC</v>
      </c>
      <c r="BF36" s="25" t="str">
        <f t="shared" si="22"/>
        <v>NC</v>
      </c>
      <c r="BG36" s="25" t="str">
        <f t="shared" si="23"/>
        <v>NC</v>
      </c>
      <c r="BH36" s="25" t="str">
        <f t="shared" si="24"/>
        <v>NC</v>
      </c>
      <c r="BI36" s="25" t="str">
        <f t="shared" si="25"/>
        <v>NC</v>
      </c>
      <c r="BJ36" s="54">
        <v>28</v>
      </c>
      <c r="BK36" s="122" t="s">
        <v>38</v>
      </c>
      <c r="BL36" s="122" t="s">
        <v>38</v>
      </c>
      <c r="BM36" s="122" t="s">
        <v>38</v>
      </c>
      <c r="BN36" s="122" t="s">
        <v>38</v>
      </c>
      <c r="BO36" s="122" t="s">
        <v>38</v>
      </c>
      <c r="BP36" s="122" t="s">
        <v>38</v>
      </c>
      <c r="BQ36" s="122" t="s">
        <v>38</v>
      </c>
      <c r="BR36" s="122" t="s">
        <v>38</v>
      </c>
      <c r="BS36" s="122" t="s">
        <v>38</v>
      </c>
      <c r="BT36" s="122" t="s">
        <v>38</v>
      </c>
      <c r="BU36" s="122" t="s">
        <v>38</v>
      </c>
      <c r="BV36" s="122" t="s">
        <v>38</v>
      </c>
      <c r="BW36" s="122" t="s">
        <v>38</v>
      </c>
      <c r="BX36" s="122" t="s">
        <v>38</v>
      </c>
      <c r="BY36" s="122" t="s">
        <v>38</v>
      </c>
      <c r="BZ36" s="122" t="s">
        <v>38</v>
      </c>
      <c r="CA36" s="122" t="s">
        <v>38</v>
      </c>
      <c r="CB36" s="122" t="s">
        <v>38</v>
      </c>
      <c r="CC36" s="122" t="s">
        <v>38</v>
      </c>
      <c r="CD36" s="122" t="s">
        <v>38</v>
      </c>
      <c r="CE36" s="122" t="s">
        <v>38</v>
      </c>
      <c r="CF36" s="122" t="s">
        <v>38</v>
      </c>
      <c r="CG36" s="122" t="s">
        <v>38</v>
      </c>
      <c r="CH36" s="122" t="s">
        <v>38</v>
      </c>
      <c r="CI36" s="122" t="s">
        <v>38</v>
      </c>
      <c r="CJ36" s="122" t="s">
        <v>38</v>
      </c>
      <c r="CK36" s="54">
        <v>28</v>
      </c>
      <c r="CL36" s="122" t="s">
        <v>39</v>
      </c>
      <c r="CM36" s="122" t="s">
        <v>38</v>
      </c>
      <c r="CN36" s="122" t="s">
        <v>39</v>
      </c>
      <c r="CO36" s="122" t="s">
        <v>39</v>
      </c>
      <c r="CP36" s="122" t="s">
        <v>39</v>
      </c>
      <c r="CQ36" s="122" t="s">
        <v>39</v>
      </c>
      <c r="CR36" s="122" t="s">
        <v>39</v>
      </c>
      <c r="CS36" s="122" t="s">
        <v>39</v>
      </c>
      <c r="CT36" s="122" t="s">
        <v>39</v>
      </c>
      <c r="CU36" s="122" t="s">
        <v>39</v>
      </c>
      <c r="CV36" s="122" t="s">
        <v>39</v>
      </c>
      <c r="CW36" s="122" t="s">
        <v>39</v>
      </c>
      <c r="CX36" s="122" t="s">
        <v>39</v>
      </c>
      <c r="CY36" s="122" t="s">
        <v>39</v>
      </c>
      <c r="CZ36" s="122" t="s">
        <v>39</v>
      </c>
      <c r="DA36" s="122" t="s">
        <v>39</v>
      </c>
      <c r="DB36" s="122" t="s">
        <v>39</v>
      </c>
      <c r="DC36" s="122" t="s">
        <v>39</v>
      </c>
      <c r="DD36" s="122" t="s">
        <v>39</v>
      </c>
      <c r="DE36" s="122" t="s">
        <v>39</v>
      </c>
      <c r="DF36" s="122" t="s">
        <v>39</v>
      </c>
      <c r="DG36" s="122" t="s">
        <v>39</v>
      </c>
      <c r="DH36" s="122" t="s">
        <v>38</v>
      </c>
      <c r="DI36" s="122" t="s">
        <v>38</v>
      </c>
      <c r="DJ36" s="122" t="s">
        <v>38</v>
      </c>
      <c r="DK36" s="122" t="s">
        <v>39</v>
      </c>
      <c r="DL36" s="54">
        <v>28</v>
      </c>
      <c r="DM36" s="122" t="s">
        <v>39</v>
      </c>
      <c r="DN36" s="122" t="s">
        <v>38</v>
      </c>
      <c r="DO36" s="122" t="s">
        <v>39</v>
      </c>
      <c r="DP36" s="122" t="s">
        <v>39</v>
      </c>
      <c r="DQ36" s="122" t="s">
        <v>39</v>
      </c>
      <c r="DR36" s="122" t="s">
        <v>39</v>
      </c>
      <c r="DS36" s="122" t="s">
        <v>39</v>
      </c>
      <c r="DT36" s="122" t="s">
        <v>39</v>
      </c>
      <c r="DU36" s="122" t="s">
        <v>39</v>
      </c>
      <c r="DV36" s="122" t="s">
        <v>39</v>
      </c>
      <c r="DW36" s="122" t="s">
        <v>39</v>
      </c>
      <c r="DX36" s="122" t="s">
        <v>39</v>
      </c>
      <c r="DY36" s="122" t="s">
        <v>39</v>
      </c>
      <c r="DZ36" s="122" t="s">
        <v>39</v>
      </c>
      <c r="EA36" s="122" t="s">
        <v>39</v>
      </c>
      <c r="EB36" s="122" t="s">
        <v>39</v>
      </c>
      <c r="EC36" s="122" t="s">
        <v>39</v>
      </c>
      <c r="ED36" s="122" t="s">
        <v>39</v>
      </c>
      <c r="EE36" s="122" t="s">
        <v>39</v>
      </c>
      <c r="EF36" s="122" t="s">
        <v>39</v>
      </c>
      <c r="EG36" s="122" t="s">
        <v>39</v>
      </c>
      <c r="EH36" s="122" t="s">
        <v>39</v>
      </c>
      <c r="EI36" s="122" t="s">
        <v>38</v>
      </c>
      <c r="EJ36" s="122" t="s">
        <v>38</v>
      </c>
      <c r="EK36" s="122" t="s">
        <v>39</v>
      </c>
      <c r="EL36" s="122" t="s">
        <v>39</v>
      </c>
      <c r="EM36" s="54">
        <v>28</v>
      </c>
      <c r="EN36" s="26" t="str">
        <f t="shared" si="26"/>
        <v>NO CUMPLE</v>
      </c>
      <c r="EO36" s="26" t="str">
        <f t="shared" si="27"/>
        <v>NO CUMPLE</v>
      </c>
      <c r="EP36" s="26" t="str">
        <f t="shared" si="28"/>
        <v>NO CUMPLE</v>
      </c>
      <c r="EQ36" s="26" t="str">
        <f t="shared" si="29"/>
        <v>NO CUMPLE</v>
      </c>
      <c r="ER36" s="26" t="str">
        <f t="shared" si="30"/>
        <v>NO CUMPLE</v>
      </c>
      <c r="ES36" s="26" t="str">
        <f t="shared" si="31"/>
        <v>NO CUMPLE</v>
      </c>
      <c r="ET36" s="26" t="str">
        <f t="shared" si="32"/>
        <v>NO CUMPLE</v>
      </c>
      <c r="EU36" s="26" t="str">
        <f t="shared" si="33"/>
        <v>NO CUMPLE</v>
      </c>
      <c r="EV36" s="26" t="str">
        <f t="shared" si="34"/>
        <v>NO CUMPLE</v>
      </c>
      <c r="EW36" s="26" t="str">
        <f t="shared" si="35"/>
        <v>NO CUMPLE</v>
      </c>
      <c r="EX36" s="26" t="str">
        <f t="shared" si="36"/>
        <v>NO CUMPLE</v>
      </c>
      <c r="EY36" s="26" t="str">
        <f t="shared" si="37"/>
        <v>NO CUMPLE</v>
      </c>
      <c r="EZ36" s="26" t="str">
        <f t="shared" si="38"/>
        <v>NO CUMPLE</v>
      </c>
      <c r="FA36" s="26" t="str">
        <f t="shared" si="39"/>
        <v>NO CUMPLE</v>
      </c>
      <c r="FB36" s="26" t="str">
        <f t="shared" si="40"/>
        <v>NO CUMPLE</v>
      </c>
      <c r="FC36" s="26" t="str">
        <f t="shared" si="41"/>
        <v>NO CUMPLE</v>
      </c>
      <c r="FD36" s="26" t="str">
        <f t="shared" si="42"/>
        <v>NO CUMPLE</v>
      </c>
      <c r="FE36" s="26" t="str">
        <f t="shared" si="43"/>
        <v>NO CUMPLE</v>
      </c>
      <c r="FF36" s="26" t="str">
        <f t="shared" si="44"/>
        <v>NO CUMPLE</v>
      </c>
      <c r="FG36" s="26" t="str">
        <f t="shared" si="45"/>
        <v>NO CUMPLE</v>
      </c>
      <c r="FH36" s="26" t="str">
        <f t="shared" si="46"/>
        <v>NO CUMPLE</v>
      </c>
      <c r="FI36" s="26" t="str">
        <f t="shared" si="47"/>
        <v>NO CUMPLE</v>
      </c>
      <c r="FJ36" s="26" t="str">
        <f t="shared" si="48"/>
        <v>NO CUMPLE</v>
      </c>
      <c r="FK36" s="26" t="str">
        <f t="shared" si="49"/>
        <v>NO CUMPLE</v>
      </c>
      <c r="FL36" s="26" t="str">
        <f t="shared" si="50"/>
        <v>NO CUMPLE</v>
      </c>
      <c r="FM36" s="26" t="str">
        <f t="shared" si="51"/>
        <v>NO CUMPLE</v>
      </c>
      <c r="FN36" s="54">
        <v>28</v>
      </c>
      <c r="FO36" s="116" t="s">
        <v>37</v>
      </c>
      <c r="FP36" s="116" t="s">
        <v>37</v>
      </c>
      <c r="FQ36" s="116" t="s">
        <v>37</v>
      </c>
      <c r="FR36" s="116" t="s">
        <v>37</v>
      </c>
      <c r="FS36" s="116" t="s">
        <v>37</v>
      </c>
      <c r="FT36" s="116" t="s">
        <v>37</v>
      </c>
      <c r="FU36" s="116" t="s">
        <v>37</v>
      </c>
      <c r="FV36" s="116" t="s">
        <v>37</v>
      </c>
      <c r="FW36" s="116" t="s">
        <v>37</v>
      </c>
      <c r="FX36" s="116" t="s">
        <v>37</v>
      </c>
      <c r="FY36" s="116" t="s">
        <v>37</v>
      </c>
      <c r="FZ36" s="116" t="s">
        <v>37</v>
      </c>
      <c r="GA36" s="116" t="s">
        <v>37</v>
      </c>
      <c r="GB36" s="116" t="s">
        <v>37</v>
      </c>
      <c r="GC36" s="116" t="s">
        <v>37</v>
      </c>
      <c r="GD36" s="116" t="s">
        <v>37</v>
      </c>
      <c r="GE36" s="116" t="s">
        <v>37</v>
      </c>
      <c r="GF36" s="116" t="s">
        <v>37</v>
      </c>
      <c r="GG36" s="116" t="s">
        <v>37</v>
      </c>
      <c r="GH36" s="116" t="s">
        <v>37</v>
      </c>
      <c r="GI36" s="116" t="s">
        <v>37</v>
      </c>
      <c r="GJ36" s="116" t="s">
        <v>37</v>
      </c>
      <c r="GK36" s="116" t="s">
        <v>37</v>
      </c>
      <c r="GL36" s="116" t="s">
        <v>37</v>
      </c>
      <c r="GM36" s="116" t="s">
        <v>37</v>
      </c>
      <c r="GN36" s="116" t="s">
        <v>37</v>
      </c>
      <c r="GO36" s="54">
        <v>28</v>
      </c>
      <c r="GP36" s="116" t="s">
        <v>37</v>
      </c>
      <c r="GQ36" s="116" t="s">
        <v>37</v>
      </c>
      <c r="GR36" s="116" t="s">
        <v>37</v>
      </c>
      <c r="GS36" s="116" t="s">
        <v>37</v>
      </c>
      <c r="GT36" s="116" t="s">
        <v>37</v>
      </c>
      <c r="GU36" s="116" t="s">
        <v>37</v>
      </c>
      <c r="GV36" s="116" t="s">
        <v>37</v>
      </c>
      <c r="GW36" s="116" t="s">
        <v>37</v>
      </c>
      <c r="GX36" s="116" t="s">
        <v>37</v>
      </c>
      <c r="GY36" s="116" t="s">
        <v>37</v>
      </c>
      <c r="GZ36" s="116" t="s">
        <v>37</v>
      </c>
      <c r="HA36" s="116" t="s">
        <v>37</v>
      </c>
      <c r="HB36" s="116" t="s">
        <v>37</v>
      </c>
      <c r="HC36" s="116" t="s">
        <v>37</v>
      </c>
      <c r="HD36" s="116" t="s">
        <v>37</v>
      </c>
      <c r="HE36" s="116" t="s">
        <v>37</v>
      </c>
      <c r="HF36" s="116" t="s">
        <v>37</v>
      </c>
      <c r="HG36" s="116" t="s">
        <v>37</v>
      </c>
      <c r="HH36" s="116" t="s">
        <v>37</v>
      </c>
      <c r="HI36" s="116" t="s">
        <v>37</v>
      </c>
      <c r="HJ36" s="116" t="s">
        <v>37</v>
      </c>
      <c r="HK36" s="116" t="s">
        <v>37</v>
      </c>
      <c r="HL36" s="116" t="s">
        <v>37</v>
      </c>
      <c r="HM36" s="116" t="s">
        <v>37</v>
      </c>
      <c r="HN36" s="116" t="s">
        <v>37</v>
      </c>
      <c r="HO36" s="116" t="s">
        <v>37</v>
      </c>
      <c r="HP36" s="54">
        <v>28</v>
      </c>
      <c r="HQ36" s="25" t="str">
        <f t="shared" si="52"/>
        <v/>
      </c>
      <c r="HR36" s="25" t="str">
        <f t="shared" si="53"/>
        <v/>
      </c>
      <c r="HS36" s="25" t="str">
        <f t="shared" si="54"/>
        <v/>
      </c>
      <c r="HT36" s="25" t="str">
        <f t="shared" si="55"/>
        <v/>
      </c>
      <c r="HU36" s="25" t="str">
        <f t="shared" si="56"/>
        <v/>
      </c>
      <c r="HV36" s="25" t="str">
        <f t="shared" si="57"/>
        <v/>
      </c>
      <c r="HW36" s="25" t="str">
        <f t="shared" si="58"/>
        <v/>
      </c>
      <c r="HX36" s="25" t="str">
        <f t="shared" si="59"/>
        <v/>
      </c>
      <c r="HY36" s="25" t="str">
        <f t="shared" si="60"/>
        <v/>
      </c>
      <c r="HZ36" s="25" t="str">
        <f t="shared" si="61"/>
        <v/>
      </c>
      <c r="IA36" s="25" t="str">
        <f t="shared" si="62"/>
        <v/>
      </c>
      <c r="IB36" s="25" t="str">
        <f t="shared" si="63"/>
        <v/>
      </c>
      <c r="IC36" s="25" t="str">
        <f t="shared" si="64"/>
        <v/>
      </c>
      <c r="ID36" s="25" t="str">
        <f t="shared" si="65"/>
        <v/>
      </c>
      <c r="IE36" s="25" t="str">
        <f t="shared" si="66"/>
        <v/>
      </c>
      <c r="IF36" s="25" t="str">
        <f t="shared" si="67"/>
        <v/>
      </c>
      <c r="IG36" s="25" t="str">
        <f t="shared" si="68"/>
        <v/>
      </c>
      <c r="IH36" s="25" t="str">
        <f t="shared" si="69"/>
        <v/>
      </c>
      <c r="II36" s="25" t="str">
        <f t="shared" si="70"/>
        <v/>
      </c>
      <c r="IJ36" s="25" t="str">
        <f t="shared" si="71"/>
        <v/>
      </c>
      <c r="IK36" s="25" t="str">
        <f t="shared" si="72"/>
        <v/>
      </c>
      <c r="IL36" s="25" t="str">
        <f t="shared" si="73"/>
        <v/>
      </c>
      <c r="IM36" s="25" t="str">
        <f t="shared" si="74"/>
        <v/>
      </c>
      <c r="IN36" s="25" t="str">
        <f t="shared" si="75"/>
        <v/>
      </c>
      <c r="IO36" s="25" t="str">
        <f t="shared" si="76"/>
        <v/>
      </c>
      <c r="IP36" s="25" t="str">
        <f t="shared" si="77"/>
        <v/>
      </c>
      <c r="IQ36" s="25">
        <v>1309000</v>
      </c>
      <c r="IR36" s="25">
        <v>1309000</v>
      </c>
      <c r="IS36" s="27">
        <f t="shared" si="78"/>
        <v>0</v>
      </c>
      <c r="IT36" s="27" t="str">
        <f t="shared" si="200"/>
        <v/>
      </c>
      <c r="IU36" s="27">
        <f t="array" ref="IU36">IF(IT36=0,"",PRODUCT(IF(ISNUMBER(HQ36:IP36),HQ36:IP36,1)))</f>
        <v>1</v>
      </c>
      <c r="IV36" s="27" t="str">
        <f t="shared" si="201"/>
        <v/>
      </c>
      <c r="IW36" s="28" t="str">
        <f t="shared" si="208"/>
        <v/>
      </c>
      <c r="IX36" s="29" t="str">
        <f t="shared" si="285"/>
        <v/>
      </c>
      <c r="IY36" s="54">
        <v>28</v>
      </c>
      <c r="IZ36" s="30" t="str">
        <f t="shared" si="79"/>
        <v/>
      </c>
      <c r="JA36" s="30" t="str">
        <f t="shared" si="80"/>
        <v/>
      </c>
      <c r="JB36" s="30" t="str">
        <f t="shared" si="81"/>
        <v/>
      </c>
      <c r="JC36" s="30" t="str">
        <f t="shared" si="82"/>
        <v/>
      </c>
      <c r="JD36" s="30" t="str">
        <f t="shared" si="83"/>
        <v/>
      </c>
      <c r="JE36" s="30" t="str">
        <f t="shared" si="84"/>
        <v/>
      </c>
      <c r="JF36" s="30" t="str">
        <f t="shared" si="85"/>
        <v/>
      </c>
      <c r="JG36" s="30" t="str">
        <f t="shared" si="86"/>
        <v/>
      </c>
      <c r="JH36" s="30" t="str">
        <f t="shared" si="87"/>
        <v/>
      </c>
      <c r="JI36" s="30" t="str">
        <f t="shared" si="88"/>
        <v/>
      </c>
      <c r="JJ36" s="30" t="str">
        <f t="shared" si="89"/>
        <v/>
      </c>
      <c r="JK36" s="30" t="str">
        <f t="shared" si="90"/>
        <v/>
      </c>
      <c r="JL36" s="30" t="str">
        <f t="shared" si="91"/>
        <v/>
      </c>
      <c r="JM36" s="30" t="str">
        <f t="shared" si="92"/>
        <v/>
      </c>
      <c r="JN36" s="30" t="str">
        <f t="shared" si="93"/>
        <v/>
      </c>
      <c r="JO36" s="30" t="str">
        <f t="shared" si="94"/>
        <v/>
      </c>
      <c r="JP36" s="30" t="str">
        <f t="shared" si="95"/>
        <v/>
      </c>
      <c r="JQ36" s="30" t="str">
        <f t="shared" si="96"/>
        <v/>
      </c>
      <c r="JR36" s="30" t="str">
        <f t="shared" si="97"/>
        <v/>
      </c>
      <c r="JS36" s="30" t="str">
        <f t="shared" si="98"/>
        <v/>
      </c>
      <c r="JT36" s="30" t="str">
        <f t="shared" si="99"/>
        <v/>
      </c>
      <c r="JU36" s="30" t="str">
        <f t="shared" si="100"/>
        <v/>
      </c>
      <c r="JV36" s="30" t="str">
        <f t="shared" si="101"/>
        <v/>
      </c>
      <c r="JW36" s="30" t="str">
        <f t="shared" si="102"/>
        <v/>
      </c>
      <c r="JX36" s="30" t="str">
        <f t="shared" si="103"/>
        <v/>
      </c>
      <c r="JY36" s="30" t="str">
        <f t="shared" si="104"/>
        <v/>
      </c>
      <c r="JZ36" s="54">
        <v>28</v>
      </c>
      <c r="KA36" s="31" t="str">
        <f t="shared" si="105"/>
        <v/>
      </c>
      <c r="KB36" s="31" t="str">
        <f t="shared" si="106"/>
        <v/>
      </c>
      <c r="KC36" s="31" t="str">
        <f t="shared" si="107"/>
        <v/>
      </c>
      <c r="KD36" s="31" t="str">
        <f t="shared" si="108"/>
        <v/>
      </c>
      <c r="KE36" s="31" t="str">
        <f t="shared" si="109"/>
        <v/>
      </c>
      <c r="KF36" s="31" t="str">
        <f t="shared" si="110"/>
        <v/>
      </c>
      <c r="KG36" s="31" t="str">
        <f t="shared" si="111"/>
        <v/>
      </c>
      <c r="KH36" s="31" t="str">
        <f t="shared" si="112"/>
        <v/>
      </c>
      <c r="KI36" s="31" t="str">
        <f t="shared" si="113"/>
        <v/>
      </c>
      <c r="KJ36" s="31" t="str">
        <f t="shared" si="114"/>
        <v/>
      </c>
      <c r="KK36" s="31" t="str">
        <f t="shared" si="115"/>
        <v/>
      </c>
      <c r="KL36" s="31" t="str">
        <f t="shared" si="116"/>
        <v/>
      </c>
      <c r="KM36" s="31" t="str">
        <f t="shared" si="117"/>
        <v/>
      </c>
      <c r="KN36" s="31" t="str">
        <f t="shared" si="118"/>
        <v/>
      </c>
      <c r="KO36" s="31" t="str">
        <f t="shared" si="119"/>
        <v/>
      </c>
      <c r="KP36" s="31" t="str">
        <f t="shared" si="120"/>
        <v/>
      </c>
      <c r="KQ36" s="31" t="str">
        <f t="shared" si="121"/>
        <v/>
      </c>
      <c r="KR36" s="31" t="str">
        <f t="shared" si="122"/>
        <v/>
      </c>
      <c r="KS36" s="31" t="str">
        <f t="shared" si="123"/>
        <v/>
      </c>
      <c r="KT36" s="31" t="str">
        <f t="shared" si="124"/>
        <v/>
      </c>
      <c r="KU36" s="31" t="str">
        <f t="shared" si="125"/>
        <v/>
      </c>
      <c r="KV36" s="31" t="str">
        <f t="shared" si="126"/>
        <v/>
      </c>
      <c r="KW36" s="31" t="str">
        <f t="shared" si="127"/>
        <v/>
      </c>
      <c r="KX36" s="31" t="str">
        <f t="shared" si="128"/>
        <v/>
      </c>
      <c r="KY36" s="31" t="str">
        <f t="shared" si="129"/>
        <v/>
      </c>
      <c r="KZ36" s="31" t="str">
        <f t="shared" si="130"/>
        <v/>
      </c>
      <c r="LA36" s="54">
        <v>28</v>
      </c>
      <c r="LB36" s="32" t="str">
        <f t="shared" si="131"/>
        <v/>
      </c>
      <c r="LC36" s="32" t="str">
        <f t="shared" si="132"/>
        <v/>
      </c>
      <c r="LD36" s="32" t="str">
        <f t="shared" si="133"/>
        <v/>
      </c>
      <c r="LE36" s="32" t="str">
        <f t="shared" si="134"/>
        <v/>
      </c>
      <c r="LF36" s="32" t="str">
        <f t="shared" si="135"/>
        <v/>
      </c>
      <c r="LG36" s="32" t="str">
        <f t="shared" si="136"/>
        <v/>
      </c>
      <c r="LH36" s="32" t="str">
        <f t="shared" si="137"/>
        <v/>
      </c>
      <c r="LI36" s="32" t="str">
        <f t="shared" si="138"/>
        <v/>
      </c>
      <c r="LJ36" s="32" t="str">
        <f t="shared" si="139"/>
        <v/>
      </c>
      <c r="LK36" s="32" t="str">
        <f t="shared" si="140"/>
        <v/>
      </c>
      <c r="LL36" s="32" t="str">
        <f t="shared" si="141"/>
        <v/>
      </c>
      <c r="LM36" s="32" t="str">
        <f t="shared" si="142"/>
        <v/>
      </c>
      <c r="LN36" s="32" t="str">
        <f t="shared" si="143"/>
        <v/>
      </c>
      <c r="LO36" s="32" t="str">
        <f t="shared" si="144"/>
        <v/>
      </c>
      <c r="LP36" s="32" t="str">
        <f t="shared" si="145"/>
        <v/>
      </c>
      <c r="LQ36" s="32" t="str">
        <f t="shared" si="146"/>
        <v/>
      </c>
      <c r="LR36" s="32" t="str">
        <f t="shared" si="147"/>
        <v/>
      </c>
      <c r="LS36" s="32" t="str">
        <f t="shared" si="148"/>
        <v/>
      </c>
      <c r="LT36" s="32" t="str">
        <f t="shared" si="149"/>
        <v/>
      </c>
      <c r="LU36" s="32" t="str">
        <f t="shared" si="150"/>
        <v/>
      </c>
      <c r="LV36" s="32" t="str">
        <f t="shared" si="151"/>
        <v/>
      </c>
      <c r="LW36" s="32" t="str">
        <f t="shared" si="152"/>
        <v/>
      </c>
      <c r="LX36" s="32" t="str">
        <f t="shared" si="153"/>
        <v/>
      </c>
      <c r="LY36" s="32" t="str">
        <f t="shared" si="154"/>
        <v/>
      </c>
      <c r="LZ36" s="32" t="str">
        <f t="shared" si="155"/>
        <v/>
      </c>
      <c r="MA36" s="32" t="str">
        <f t="shared" si="156"/>
        <v/>
      </c>
      <c r="MB36" s="50">
        <f t="shared" si="157"/>
        <v>0</v>
      </c>
      <c r="MC36" s="54">
        <v>28</v>
      </c>
      <c r="MD36" s="140" t="str">
        <f t="shared" si="158"/>
        <v/>
      </c>
      <c r="ME36" s="140" t="str">
        <f t="shared" si="159"/>
        <v/>
      </c>
      <c r="MF36" s="140" t="str">
        <f t="shared" si="160"/>
        <v/>
      </c>
      <c r="MG36" s="140" t="str">
        <f t="shared" si="161"/>
        <v/>
      </c>
      <c r="MH36" s="140" t="str">
        <f t="shared" si="162"/>
        <v/>
      </c>
      <c r="MI36" s="140" t="str">
        <f t="shared" si="163"/>
        <v/>
      </c>
      <c r="MJ36" s="140" t="str">
        <f t="shared" si="164"/>
        <v/>
      </c>
      <c r="MK36" s="140" t="str">
        <f t="shared" si="165"/>
        <v/>
      </c>
      <c r="ML36" s="140" t="str">
        <f t="shared" si="166"/>
        <v/>
      </c>
      <c r="MM36" s="140" t="str">
        <f t="shared" si="167"/>
        <v/>
      </c>
      <c r="MN36" s="140" t="str">
        <f t="shared" si="168"/>
        <v/>
      </c>
      <c r="MO36" s="140" t="str">
        <f t="shared" si="169"/>
        <v/>
      </c>
      <c r="MP36" s="140" t="str">
        <f t="shared" si="170"/>
        <v/>
      </c>
      <c r="MQ36" s="140" t="str">
        <f t="shared" si="171"/>
        <v/>
      </c>
      <c r="MR36" s="140" t="str">
        <f t="shared" si="172"/>
        <v/>
      </c>
      <c r="MS36" s="140" t="str">
        <f t="shared" si="173"/>
        <v/>
      </c>
      <c r="MT36" s="140" t="str">
        <f t="shared" si="174"/>
        <v/>
      </c>
      <c r="MU36" s="140" t="str">
        <f t="shared" si="175"/>
        <v/>
      </c>
      <c r="MV36" s="140" t="str">
        <f t="shared" si="176"/>
        <v/>
      </c>
      <c r="MW36" s="140" t="str">
        <f t="shared" si="177"/>
        <v/>
      </c>
      <c r="MX36" s="140" t="str">
        <f t="shared" si="178"/>
        <v/>
      </c>
      <c r="MY36" s="140" t="str">
        <f t="shared" si="179"/>
        <v/>
      </c>
      <c r="MZ36" s="140" t="str">
        <f t="shared" si="180"/>
        <v/>
      </c>
      <c r="NA36" s="140" t="str">
        <f t="shared" si="181"/>
        <v/>
      </c>
      <c r="NB36" s="140" t="str">
        <f t="shared" si="182"/>
        <v/>
      </c>
      <c r="NC36" s="140" t="str">
        <f t="shared" si="183"/>
        <v/>
      </c>
      <c r="ND36" s="54">
        <v>28</v>
      </c>
      <c r="NE36" s="33" t="str">
        <f t="shared" si="184"/>
        <v/>
      </c>
      <c r="NF36" s="33" t="str">
        <f t="shared" si="233"/>
        <v/>
      </c>
      <c r="NG36" s="33" t="str">
        <f t="shared" si="209"/>
        <v/>
      </c>
      <c r="NH36" s="33" t="str">
        <f t="shared" si="210"/>
        <v/>
      </c>
      <c r="NI36" s="33" t="str">
        <f t="shared" si="211"/>
        <v/>
      </c>
      <c r="NJ36" s="33" t="str">
        <f t="shared" si="212"/>
        <v/>
      </c>
      <c r="NK36" s="33" t="str">
        <f t="shared" si="213"/>
        <v/>
      </c>
      <c r="NL36" s="33" t="str">
        <f t="shared" si="214"/>
        <v/>
      </c>
      <c r="NM36" s="33" t="str">
        <f t="shared" si="215"/>
        <v/>
      </c>
      <c r="NN36" s="33" t="str">
        <f t="shared" si="216"/>
        <v/>
      </c>
      <c r="NO36" s="33" t="str">
        <f t="shared" si="217"/>
        <v/>
      </c>
      <c r="NP36" s="33" t="str">
        <f t="shared" si="218"/>
        <v/>
      </c>
      <c r="NQ36" s="33" t="str">
        <f t="shared" si="219"/>
        <v/>
      </c>
      <c r="NR36" s="33" t="str">
        <f t="shared" si="220"/>
        <v/>
      </c>
      <c r="NS36" s="33" t="str">
        <f t="shared" si="221"/>
        <v/>
      </c>
      <c r="NT36" s="33" t="str">
        <f t="shared" si="222"/>
        <v/>
      </c>
      <c r="NU36" s="33" t="str">
        <f t="shared" si="223"/>
        <v/>
      </c>
      <c r="NV36" s="33" t="str">
        <f t="shared" si="224"/>
        <v/>
      </c>
      <c r="NW36" s="33" t="str">
        <f t="shared" si="225"/>
        <v/>
      </c>
      <c r="NX36" s="33" t="str">
        <f t="shared" si="226"/>
        <v/>
      </c>
      <c r="NY36" s="33" t="str">
        <f t="shared" si="227"/>
        <v/>
      </c>
      <c r="NZ36" s="33" t="str">
        <f t="shared" si="228"/>
        <v/>
      </c>
      <c r="OA36" s="33" t="str">
        <f t="shared" si="229"/>
        <v/>
      </c>
      <c r="OB36" s="33" t="str">
        <f t="shared" si="230"/>
        <v/>
      </c>
      <c r="OC36" s="33" t="str">
        <f t="shared" si="231"/>
        <v/>
      </c>
      <c r="OD36" s="33" t="str">
        <f t="shared" si="232"/>
        <v/>
      </c>
      <c r="OE36" s="33" t="e">
        <f>IF(#REF!="","",IF(#REF!=$MB36,40,(($MB36/#REF!)*40)))</f>
        <v>#REF!</v>
      </c>
      <c r="OF36" s="33" t="e">
        <f>IF(#REF!="","",IF(#REF!=$MB36,40,(($MB36/#REF!)*40)))</f>
        <v>#REF!</v>
      </c>
      <c r="OG36" s="54">
        <v>28</v>
      </c>
      <c r="OH36" s="116"/>
      <c r="OI36" s="116"/>
      <c r="OJ36" s="116"/>
      <c r="OK36" s="116"/>
      <c r="OL36" s="116"/>
      <c r="OM36" s="116"/>
      <c r="ON36" s="116"/>
      <c r="OO36" s="116"/>
      <c r="OP36" s="116"/>
      <c r="OQ36" s="116"/>
      <c r="OR36" s="116"/>
      <c r="OS36" s="116"/>
      <c r="OT36" s="116"/>
      <c r="OU36" s="116"/>
      <c r="OV36" s="116"/>
      <c r="OW36" s="116"/>
      <c r="OX36" s="116"/>
      <c r="OY36" s="116"/>
      <c r="OZ36" s="116"/>
      <c r="PA36" s="116"/>
      <c r="PB36" s="116"/>
      <c r="PC36" s="116"/>
      <c r="PD36" s="116"/>
      <c r="PE36" s="116"/>
      <c r="PF36" s="116"/>
      <c r="PG36" s="116"/>
      <c r="PH36" s="54">
        <v>28</v>
      </c>
      <c r="PI36" s="126">
        <f t="shared" si="203"/>
        <v>0</v>
      </c>
      <c r="PJ36" s="126">
        <f t="shared" si="275"/>
        <v>0</v>
      </c>
      <c r="PK36" s="126">
        <f t="shared" si="276"/>
        <v>0</v>
      </c>
      <c r="PL36" s="126">
        <f t="shared" si="277"/>
        <v>0</v>
      </c>
      <c r="PM36" s="126">
        <f t="shared" si="278"/>
        <v>0</v>
      </c>
      <c r="PN36" s="126">
        <f t="shared" si="279"/>
        <v>0</v>
      </c>
      <c r="PO36" s="126">
        <f t="shared" si="235"/>
        <v>0</v>
      </c>
      <c r="PP36" s="126">
        <f t="shared" si="236"/>
        <v>0</v>
      </c>
      <c r="PQ36" s="126">
        <f t="shared" si="237"/>
        <v>0</v>
      </c>
      <c r="PR36" s="126">
        <f t="shared" si="238"/>
        <v>0</v>
      </c>
      <c r="PS36" s="126">
        <f t="shared" si="239"/>
        <v>0</v>
      </c>
      <c r="PT36" s="126">
        <f t="shared" si="240"/>
        <v>0</v>
      </c>
      <c r="PU36" s="126">
        <f t="shared" si="241"/>
        <v>0</v>
      </c>
      <c r="PV36" s="126">
        <f t="shared" si="242"/>
        <v>0</v>
      </c>
      <c r="PW36" s="126">
        <f t="shared" si="243"/>
        <v>0</v>
      </c>
      <c r="PX36" s="126">
        <f t="shared" si="244"/>
        <v>0</v>
      </c>
      <c r="PY36" s="126">
        <f t="shared" si="245"/>
        <v>0</v>
      </c>
      <c r="PZ36" s="126">
        <f t="shared" si="246"/>
        <v>0</v>
      </c>
      <c r="QA36" s="126">
        <f t="shared" si="247"/>
        <v>0</v>
      </c>
      <c r="QB36" s="126">
        <f t="shared" si="248"/>
        <v>0</v>
      </c>
      <c r="QC36" s="126">
        <f t="shared" si="249"/>
        <v>0</v>
      </c>
      <c r="QD36" s="126">
        <f t="shared" si="250"/>
        <v>0</v>
      </c>
      <c r="QE36" s="126">
        <f t="shared" si="251"/>
        <v>0</v>
      </c>
      <c r="QF36" s="126">
        <f t="shared" si="252"/>
        <v>0</v>
      </c>
      <c r="QG36" s="126">
        <f t="shared" si="253"/>
        <v>0</v>
      </c>
      <c r="QH36" s="126">
        <f t="shared" si="254"/>
        <v>0</v>
      </c>
      <c r="QI36" s="54">
        <v>28</v>
      </c>
      <c r="QJ36" s="34" t="str">
        <f t="shared" si="204"/>
        <v/>
      </c>
      <c r="QK36" s="34" t="str">
        <f t="shared" si="280"/>
        <v/>
      </c>
      <c r="QL36" s="34" t="str">
        <f t="shared" si="281"/>
        <v/>
      </c>
      <c r="QM36" s="34" t="str">
        <f t="shared" si="282"/>
        <v/>
      </c>
      <c r="QN36" s="34" t="str">
        <f t="shared" si="283"/>
        <v/>
      </c>
      <c r="QO36" s="34" t="str">
        <f t="shared" si="284"/>
        <v/>
      </c>
      <c r="QP36" s="34" t="str">
        <f t="shared" si="255"/>
        <v/>
      </c>
      <c r="QQ36" s="34" t="str">
        <f t="shared" si="256"/>
        <v/>
      </c>
      <c r="QR36" s="34" t="str">
        <f t="shared" si="257"/>
        <v/>
      </c>
      <c r="QS36" s="34" t="str">
        <f t="shared" si="258"/>
        <v/>
      </c>
      <c r="QT36" s="34" t="str">
        <f t="shared" si="259"/>
        <v/>
      </c>
      <c r="QU36" s="34" t="str">
        <f t="shared" si="260"/>
        <v/>
      </c>
      <c r="QV36" s="34" t="str">
        <f t="shared" si="261"/>
        <v/>
      </c>
      <c r="QW36" s="34" t="str">
        <f t="shared" si="262"/>
        <v/>
      </c>
      <c r="QX36" s="34" t="str">
        <f t="shared" si="263"/>
        <v/>
      </c>
      <c r="QY36" s="34" t="str">
        <f t="shared" si="264"/>
        <v/>
      </c>
      <c r="QZ36" s="34" t="str">
        <f t="shared" si="265"/>
        <v/>
      </c>
      <c r="RA36" s="34" t="str">
        <f t="shared" si="266"/>
        <v/>
      </c>
      <c r="RB36" s="34" t="str">
        <f t="shared" si="267"/>
        <v/>
      </c>
      <c r="RC36" s="34" t="str">
        <f t="shared" si="268"/>
        <v/>
      </c>
      <c r="RD36" s="34" t="str">
        <f t="shared" si="269"/>
        <v/>
      </c>
      <c r="RE36" s="34" t="str">
        <f t="shared" si="270"/>
        <v/>
      </c>
      <c r="RF36" s="34" t="str">
        <f t="shared" si="271"/>
        <v/>
      </c>
      <c r="RG36" s="34" t="str">
        <f t="shared" si="272"/>
        <v/>
      </c>
      <c r="RH36" s="34" t="str">
        <f t="shared" si="273"/>
        <v/>
      </c>
      <c r="RI36" s="34" t="str">
        <f t="shared" si="274"/>
        <v/>
      </c>
      <c r="RJ36" s="132">
        <f t="shared" si="205"/>
        <v>0</v>
      </c>
      <c r="RK36" s="35" t="str">
        <f t="shared" si="190"/>
        <v/>
      </c>
      <c r="RL36" s="35" t="str">
        <f t="shared" si="191"/>
        <v/>
      </c>
      <c r="RM36" s="35" t="str">
        <f t="shared" si="192"/>
        <v/>
      </c>
      <c r="RN36" s="35" t="str">
        <f t="shared" si="234"/>
        <v/>
      </c>
      <c r="RO36" s="133" t="str">
        <f t="shared" si="207"/>
        <v>DESIERTO</v>
      </c>
      <c r="RP36" s="133" t="e">
        <f>IF($RJ36=QJ36,QJ$8,IF($RJ36=QK36,QK$8,IF($RJ36=QL36,QL$8,IF($RJ36=QM36,QM$8,IF($RJ36=QN36,QN$8,IF($RJ36=QO36,QO$8,IF($RJ36=QP36,QP$8,IF($RJ36=QQ36,QQ$8,IF($RJ36=QR36,QR$8,IF($RJ36=QS36,QS$8,IF($RJ36=QT36,QT$8,IF($RJ36=QU36,QU$8,IF($RJ36=QV36,QV$8,IF($RJ36=QW36,QW$8,IF($RJ36=QX36,QX$8,IF($RJ36=QY36,QY$8,IF($RJ36=QZ36,QZ$8,IF($RJ36=RA36,RA$8,IF($RJ36=RB36,RB$8,IF($RJ36=RC36,RC$8,IF($RJ36=RD36,RD$8,IF($RJ36=RE36,RE$8,IF($RJ36=RF36,RF$8,IF($RJ36=RG36,RG$8,IF($RJ36=RH36,RH$8,IF($RJ36=RI36,RI$8,IF($RJ36=#REF!,#REF!,IF($RJ36=#REF!,#REF!,""))))))))))))))))))))))))))))</f>
        <v>#REF!</v>
      </c>
      <c r="RQ36" s="36" t="e">
        <f t="shared" si="194"/>
        <v>#REF!</v>
      </c>
      <c r="RR36" s="36" t="e">
        <f t="shared" si="195"/>
        <v>#REF!</v>
      </c>
      <c r="RS36" s="36" t="e">
        <f t="shared" si="196"/>
        <v>#REF!</v>
      </c>
      <c r="RT36" s="36" t="e">
        <f>IF($RP36=$AD$8,$AD36,IF($RP36=$AE$8,$AE36,IF($RP36=$AF$8,$AF36,IF($RP36=$AG$8,$AG36,IF($RP36=$AH$8,$AH36,IF($RP36=#REF!,#REF!,IF($RP36=#REF!,#REF!,"")))))))</f>
        <v>#REF!</v>
      </c>
      <c r="RU36" s="129" t="str">
        <f t="shared" si="197"/>
        <v>DESIERTO</v>
      </c>
      <c r="RV36" s="36" t="e">
        <f t="shared" si="206"/>
        <v>#REF!</v>
      </c>
      <c r="RW36" s="54">
        <v>28</v>
      </c>
      <c r="RX36" s="129" t="str">
        <f t="shared" si="198"/>
        <v>D</v>
      </c>
      <c r="RY36" s="129">
        <f t="shared" si="199"/>
        <v>1309000</v>
      </c>
    </row>
    <row r="37" spans="1:493" ht="39">
      <c r="A37" s="49"/>
      <c r="B37" s="67" t="s">
        <v>124</v>
      </c>
      <c r="C37" s="68" t="s">
        <v>125</v>
      </c>
      <c r="D37" s="67" t="s">
        <v>126</v>
      </c>
      <c r="E37" s="69" t="s">
        <v>133</v>
      </c>
      <c r="F37" s="70">
        <v>1</v>
      </c>
      <c r="G37" s="24">
        <v>590974825</v>
      </c>
      <c r="H37" s="54">
        <v>29</v>
      </c>
      <c r="I37" s="104" t="s">
        <v>37</v>
      </c>
      <c r="J37" s="105">
        <v>284410000</v>
      </c>
      <c r="K37" s="104" t="s">
        <v>37</v>
      </c>
      <c r="L37" s="104" t="s">
        <v>37</v>
      </c>
      <c r="M37" s="104" t="s">
        <v>37</v>
      </c>
      <c r="N37" s="104" t="s">
        <v>37</v>
      </c>
      <c r="O37" s="104" t="s">
        <v>37</v>
      </c>
      <c r="P37" s="104" t="s">
        <v>37</v>
      </c>
      <c r="Q37" s="104" t="s">
        <v>37</v>
      </c>
      <c r="R37" s="104" t="s">
        <v>37</v>
      </c>
      <c r="S37" s="104" t="s">
        <v>37</v>
      </c>
      <c r="T37" s="113">
        <v>582112300</v>
      </c>
      <c r="U37" s="104" t="s">
        <v>37</v>
      </c>
      <c r="V37" s="104" t="s">
        <v>37</v>
      </c>
      <c r="W37" s="113">
        <v>520057846</v>
      </c>
      <c r="X37" s="113">
        <v>560776010.54999995</v>
      </c>
      <c r="Y37" s="104" t="s">
        <v>37</v>
      </c>
      <c r="Z37" s="104" t="s">
        <v>37</v>
      </c>
      <c r="AA37" s="104" t="s">
        <v>37</v>
      </c>
      <c r="AB37" s="104" t="s">
        <v>37</v>
      </c>
      <c r="AC37" s="104" t="s">
        <v>37</v>
      </c>
      <c r="AD37" s="104" t="s">
        <v>37</v>
      </c>
      <c r="AE37" s="104" t="s">
        <v>37</v>
      </c>
      <c r="AF37" s="104" t="s">
        <v>37</v>
      </c>
      <c r="AG37" s="104" t="s">
        <v>37</v>
      </c>
      <c r="AH37" s="106">
        <v>572271000</v>
      </c>
      <c r="AI37" s="57">
        <v>29</v>
      </c>
      <c r="AJ37" s="25" t="str">
        <f t="shared" si="0"/>
        <v>NC</v>
      </c>
      <c r="AK37" s="25">
        <f t="shared" si="1"/>
        <v>284410000</v>
      </c>
      <c r="AL37" s="25" t="str">
        <f t="shared" si="2"/>
        <v>NC</v>
      </c>
      <c r="AM37" s="25" t="str">
        <f t="shared" si="3"/>
        <v>NC</v>
      </c>
      <c r="AN37" s="25" t="str">
        <f t="shared" si="4"/>
        <v>NC</v>
      </c>
      <c r="AO37" s="25" t="str">
        <f t="shared" si="5"/>
        <v>NC</v>
      </c>
      <c r="AP37" s="25" t="str">
        <f t="shared" si="6"/>
        <v>NC</v>
      </c>
      <c r="AQ37" s="25" t="str">
        <f t="shared" si="7"/>
        <v>NC</v>
      </c>
      <c r="AR37" s="25" t="str">
        <f t="shared" si="8"/>
        <v>NC</v>
      </c>
      <c r="AS37" s="25" t="str">
        <f t="shared" si="9"/>
        <v>NC</v>
      </c>
      <c r="AT37" s="25" t="str">
        <f t="shared" si="10"/>
        <v>NC</v>
      </c>
      <c r="AU37" s="25">
        <f t="shared" si="11"/>
        <v>582112300</v>
      </c>
      <c r="AV37" s="25" t="str">
        <f t="shared" si="12"/>
        <v>NC</v>
      </c>
      <c r="AW37" s="25" t="str">
        <f t="shared" si="13"/>
        <v>NC</v>
      </c>
      <c r="AX37" s="25">
        <f t="shared" si="14"/>
        <v>520057846</v>
      </c>
      <c r="AY37" s="25">
        <f t="shared" si="15"/>
        <v>560776010.54999995</v>
      </c>
      <c r="AZ37" s="25" t="str">
        <f t="shared" si="16"/>
        <v>NC</v>
      </c>
      <c r="BA37" s="25" t="str">
        <f t="shared" si="17"/>
        <v>NC</v>
      </c>
      <c r="BB37" s="25" t="str">
        <f t="shared" si="18"/>
        <v>NC</v>
      </c>
      <c r="BC37" s="25" t="str">
        <f t="shared" si="19"/>
        <v>NC</v>
      </c>
      <c r="BD37" s="25" t="str">
        <f t="shared" si="20"/>
        <v>NC</v>
      </c>
      <c r="BE37" s="25" t="str">
        <f t="shared" si="21"/>
        <v>NC</v>
      </c>
      <c r="BF37" s="25" t="str">
        <f t="shared" si="22"/>
        <v>NC</v>
      </c>
      <c r="BG37" s="25" t="str">
        <f t="shared" si="23"/>
        <v>NC</v>
      </c>
      <c r="BH37" s="25" t="str">
        <f t="shared" si="24"/>
        <v>NC</v>
      </c>
      <c r="BI37" s="25">
        <f t="shared" si="25"/>
        <v>572271000</v>
      </c>
      <c r="BJ37" s="53">
        <v>29</v>
      </c>
      <c r="BK37" s="122" t="s">
        <v>38</v>
      </c>
      <c r="BL37" s="120" t="s">
        <v>38</v>
      </c>
      <c r="BM37" s="122" t="s">
        <v>38</v>
      </c>
      <c r="BN37" s="122" t="s">
        <v>38</v>
      </c>
      <c r="BO37" s="122" t="s">
        <v>38</v>
      </c>
      <c r="BP37" s="122" t="s">
        <v>38</v>
      </c>
      <c r="BQ37" s="122" t="s">
        <v>38</v>
      </c>
      <c r="BR37" s="122" t="s">
        <v>38</v>
      </c>
      <c r="BS37" s="122" t="s">
        <v>38</v>
      </c>
      <c r="BT37" s="122" t="s">
        <v>38</v>
      </c>
      <c r="BU37" s="122" t="s">
        <v>38</v>
      </c>
      <c r="BV37" s="130" t="s">
        <v>39</v>
      </c>
      <c r="BW37" s="122" t="s">
        <v>38</v>
      </c>
      <c r="BX37" s="122" t="s">
        <v>38</v>
      </c>
      <c r="BY37" s="124" t="s">
        <v>39</v>
      </c>
      <c r="BZ37" s="124" t="s">
        <v>38</v>
      </c>
      <c r="CA37" s="122" t="s">
        <v>38</v>
      </c>
      <c r="CB37" s="122" t="s">
        <v>38</v>
      </c>
      <c r="CC37" s="122" t="s">
        <v>38</v>
      </c>
      <c r="CD37" s="122" t="s">
        <v>38</v>
      </c>
      <c r="CE37" s="122" t="s">
        <v>38</v>
      </c>
      <c r="CF37" s="122" t="s">
        <v>38</v>
      </c>
      <c r="CG37" s="122" t="s">
        <v>38</v>
      </c>
      <c r="CH37" s="122" t="s">
        <v>38</v>
      </c>
      <c r="CI37" s="122" t="s">
        <v>38</v>
      </c>
      <c r="CJ37" s="124" t="s">
        <v>38</v>
      </c>
      <c r="CK37" s="53">
        <v>29</v>
      </c>
      <c r="CL37" s="122" t="s">
        <v>39</v>
      </c>
      <c r="CM37" s="120" t="s">
        <v>38</v>
      </c>
      <c r="CN37" s="122" t="s">
        <v>39</v>
      </c>
      <c r="CO37" s="122" t="s">
        <v>39</v>
      </c>
      <c r="CP37" s="122" t="s">
        <v>39</v>
      </c>
      <c r="CQ37" s="122" t="s">
        <v>39</v>
      </c>
      <c r="CR37" s="122" t="s">
        <v>39</v>
      </c>
      <c r="CS37" s="122" t="s">
        <v>39</v>
      </c>
      <c r="CT37" s="122" t="s">
        <v>39</v>
      </c>
      <c r="CU37" s="122" t="s">
        <v>39</v>
      </c>
      <c r="CV37" s="122" t="s">
        <v>39</v>
      </c>
      <c r="CW37" s="131" t="s">
        <v>39</v>
      </c>
      <c r="CX37" s="122" t="s">
        <v>39</v>
      </c>
      <c r="CY37" s="122" t="s">
        <v>39</v>
      </c>
      <c r="CZ37" s="131" t="s">
        <v>39</v>
      </c>
      <c r="DA37" s="131" t="s">
        <v>39</v>
      </c>
      <c r="DB37" s="122" t="s">
        <v>39</v>
      </c>
      <c r="DC37" s="122" t="s">
        <v>39</v>
      </c>
      <c r="DD37" s="122" t="s">
        <v>39</v>
      </c>
      <c r="DE37" s="122" t="s">
        <v>39</v>
      </c>
      <c r="DF37" s="122" t="s">
        <v>39</v>
      </c>
      <c r="DG37" s="122" t="s">
        <v>39</v>
      </c>
      <c r="DH37" s="122" t="s">
        <v>38</v>
      </c>
      <c r="DI37" s="122" t="s">
        <v>38</v>
      </c>
      <c r="DJ37" s="122" t="s">
        <v>38</v>
      </c>
      <c r="DK37" s="124" t="s">
        <v>39</v>
      </c>
      <c r="DL37" s="53">
        <v>29</v>
      </c>
      <c r="DM37" s="122" t="s">
        <v>39</v>
      </c>
      <c r="DN37" s="120" t="s">
        <v>38</v>
      </c>
      <c r="DO37" s="122" t="s">
        <v>39</v>
      </c>
      <c r="DP37" s="122" t="s">
        <v>39</v>
      </c>
      <c r="DQ37" s="122" t="s">
        <v>39</v>
      </c>
      <c r="DR37" s="122" t="s">
        <v>39</v>
      </c>
      <c r="DS37" s="122" t="s">
        <v>39</v>
      </c>
      <c r="DT37" s="122" t="s">
        <v>39</v>
      </c>
      <c r="DU37" s="122" t="s">
        <v>39</v>
      </c>
      <c r="DV37" s="122" t="s">
        <v>39</v>
      </c>
      <c r="DW37" s="122" t="s">
        <v>39</v>
      </c>
      <c r="DX37" s="117" t="s">
        <v>39</v>
      </c>
      <c r="DY37" s="122" t="s">
        <v>39</v>
      </c>
      <c r="DZ37" s="122" t="s">
        <v>39</v>
      </c>
      <c r="EA37" s="117" t="s">
        <v>39</v>
      </c>
      <c r="EB37" s="117" t="s">
        <v>39</v>
      </c>
      <c r="EC37" s="122" t="s">
        <v>39</v>
      </c>
      <c r="ED37" s="122" t="s">
        <v>39</v>
      </c>
      <c r="EE37" s="122" t="s">
        <v>39</v>
      </c>
      <c r="EF37" s="122" t="s">
        <v>39</v>
      </c>
      <c r="EG37" s="122" t="s">
        <v>39</v>
      </c>
      <c r="EH37" s="122" t="s">
        <v>39</v>
      </c>
      <c r="EI37" s="122" t="s">
        <v>38</v>
      </c>
      <c r="EJ37" s="122" t="s">
        <v>38</v>
      </c>
      <c r="EK37" s="122" t="s">
        <v>39</v>
      </c>
      <c r="EL37" s="118" t="s">
        <v>39</v>
      </c>
      <c r="EM37" s="53">
        <v>29</v>
      </c>
      <c r="EN37" s="26" t="str">
        <f t="shared" si="26"/>
        <v>NO CUMPLE</v>
      </c>
      <c r="EO37" s="26" t="str">
        <f t="shared" si="27"/>
        <v>NO CUMPLE</v>
      </c>
      <c r="EP37" s="26" t="str">
        <f t="shared" si="28"/>
        <v>NO CUMPLE</v>
      </c>
      <c r="EQ37" s="26" t="str">
        <f t="shared" si="29"/>
        <v>NO CUMPLE</v>
      </c>
      <c r="ER37" s="26" t="str">
        <f t="shared" si="30"/>
        <v>NO CUMPLE</v>
      </c>
      <c r="ES37" s="26" t="str">
        <f t="shared" si="31"/>
        <v>NO CUMPLE</v>
      </c>
      <c r="ET37" s="26" t="str">
        <f t="shared" si="32"/>
        <v>NO CUMPLE</v>
      </c>
      <c r="EU37" s="26" t="str">
        <f t="shared" si="33"/>
        <v>NO CUMPLE</v>
      </c>
      <c r="EV37" s="26" t="str">
        <f t="shared" si="34"/>
        <v>NO CUMPLE</v>
      </c>
      <c r="EW37" s="26" t="str">
        <f t="shared" si="35"/>
        <v>NO CUMPLE</v>
      </c>
      <c r="EX37" s="26" t="str">
        <f t="shared" si="36"/>
        <v>NO CUMPLE</v>
      </c>
      <c r="EY37" s="26" t="str">
        <f t="shared" si="37"/>
        <v>CUMPLE</v>
      </c>
      <c r="EZ37" s="26" t="str">
        <f t="shared" si="38"/>
        <v>NO CUMPLE</v>
      </c>
      <c r="FA37" s="26" t="str">
        <f t="shared" si="39"/>
        <v>NO CUMPLE</v>
      </c>
      <c r="FB37" s="26" t="str">
        <f t="shared" si="40"/>
        <v>CUMPLE</v>
      </c>
      <c r="FC37" s="26" t="str">
        <f t="shared" si="41"/>
        <v>NO CUMPLE</v>
      </c>
      <c r="FD37" s="26" t="str">
        <f t="shared" si="42"/>
        <v>NO CUMPLE</v>
      </c>
      <c r="FE37" s="26" t="str">
        <f t="shared" si="43"/>
        <v>NO CUMPLE</v>
      </c>
      <c r="FF37" s="26" t="str">
        <f t="shared" si="44"/>
        <v>NO CUMPLE</v>
      </c>
      <c r="FG37" s="26" t="str">
        <f t="shared" si="45"/>
        <v>NO CUMPLE</v>
      </c>
      <c r="FH37" s="26" t="str">
        <f t="shared" si="46"/>
        <v>NO CUMPLE</v>
      </c>
      <c r="FI37" s="26" t="str">
        <f t="shared" si="47"/>
        <v>NO CUMPLE</v>
      </c>
      <c r="FJ37" s="26" t="str">
        <f t="shared" si="48"/>
        <v>NO CUMPLE</v>
      </c>
      <c r="FK37" s="26" t="str">
        <f t="shared" si="49"/>
        <v>NO CUMPLE</v>
      </c>
      <c r="FL37" s="26" t="str">
        <f t="shared" si="50"/>
        <v>NO CUMPLE</v>
      </c>
      <c r="FM37" s="26" t="str">
        <f t="shared" si="51"/>
        <v>NO CUMPLE</v>
      </c>
      <c r="FN37" s="53">
        <v>29</v>
      </c>
      <c r="FO37" s="116" t="s">
        <v>37</v>
      </c>
      <c r="FP37" s="120" t="s">
        <v>38</v>
      </c>
      <c r="FQ37" s="116" t="s">
        <v>37</v>
      </c>
      <c r="FR37" s="116" t="s">
        <v>37</v>
      </c>
      <c r="FS37" s="116" t="s">
        <v>37</v>
      </c>
      <c r="FT37" s="116" t="s">
        <v>37</v>
      </c>
      <c r="FU37" s="116" t="s">
        <v>37</v>
      </c>
      <c r="FV37" s="116" t="s">
        <v>37</v>
      </c>
      <c r="FW37" s="116" t="s">
        <v>37</v>
      </c>
      <c r="FX37" s="116" t="s">
        <v>37</v>
      </c>
      <c r="FY37" s="116" t="s">
        <v>37</v>
      </c>
      <c r="FZ37" s="124" t="s">
        <v>39</v>
      </c>
      <c r="GA37" s="116" t="s">
        <v>37</v>
      </c>
      <c r="GB37" s="116" t="s">
        <v>37</v>
      </c>
      <c r="GC37" s="120" t="s">
        <v>39</v>
      </c>
      <c r="GD37" s="124" t="s">
        <v>38</v>
      </c>
      <c r="GE37" s="116" t="s">
        <v>37</v>
      </c>
      <c r="GF37" s="116" t="s">
        <v>37</v>
      </c>
      <c r="GG37" s="116" t="s">
        <v>37</v>
      </c>
      <c r="GH37" s="116" t="s">
        <v>37</v>
      </c>
      <c r="GI37" s="116" t="s">
        <v>37</v>
      </c>
      <c r="GJ37" s="116" t="s">
        <v>37</v>
      </c>
      <c r="GK37" s="116" t="s">
        <v>37</v>
      </c>
      <c r="GL37" s="116" t="s">
        <v>37</v>
      </c>
      <c r="GM37" s="116" t="s">
        <v>37</v>
      </c>
      <c r="GN37" s="124" t="s">
        <v>39</v>
      </c>
      <c r="GO37" s="53">
        <v>29</v>
      </c>
      <c r="GP37" s="116" t="s">
        <v>37</v>
      </c>
      <c r="GQ37" s="120" t="s">
        <v>38</v>
      </c>
      <c r="GR37" s="116" t="s">
        <v>37</v>
      </c>
      <c r="GS37" s="116" t="s">
        <v>37</v>
      </c>
      <c r="GT37" s="116" t="s">
        <v>37</v>
      </c>
      <c r="GU37" s="116" t="s">
        <v>37</v>
      </c>
      <c r="GV37" s="116" t="s">
        <v>37</v>
      </c>
      <c r="GW37" s="116" t="s">
        <v>37</v>
      </c>
      <c r="GX37" s="116" t="s">
        <v>37</v>
      </c>
      <c r="GY37" s="116" t="s">
        <v>37</v>
      </c>
      <c r="GZ37" s="116" t="s">
        <v>37</v>
      </c>
      <c r="HA37" s="131" t="s">
        <v>39</v>
      </c>
      <c r="HB37" s="116" t="s">
        <v>37</v>
      </c>
      <c r="HC37" s="116" t="s">
        <v>37</v>
      </c>
      <c r="HD37" s="131" t="s">
        <v>38</v>
      </c>
      <c r="HE37" s="131" t="s">
        <v>38</v>
      </c>
      <c r="HF37" s="116" t="s">
        <v>37</v>
      </c>
      <c r="HG37" s="116" t="s">
        <v>37</v>
      </c>
      <c r="HH37" s="116" t="s">
        <v>37</v>
      </c>
      <c r="HI37" s="116" t="s">
        <v>37</v>
      </c>
      <c r="HJ37" s="116" t="s">
        <v>37</v>
      </c>
      <c r="HK37" s="116" t="s">
        <v>37</v>
      </c>
      <c r="HL37" s="116" t="s">
        <v>37</v>
      </c>
      <c r="HM37" s="116" t="s">
        <v>37</v>
      </c>
      <c r="HN37" s="116" t="s">
        <v>37</v>
      </c>
      <c r="HO37" s="124" t="s">
        <v>39</v>
      </c>
      <c r="HP37" s="53">
        <v>29</v>
      </c>
      <c r="HQ37" s="25" t="str">
        <f t="shared" si="52"/>
        <v/>
      </c>
      <c r="HR37" s="25" t="str">
        <f t="shared" si="53"/>
        <v/>
      </c>
      <c r="HS37" s="25" t="str">
        <f t="shared" si="54"/>
        <v/>
      </c>
      <c r="HT37" s="25" t="str">
        <f t="shared" si="55"/>
        <v/>
      </c>
      <c r="HU37" s="25" t="str">
        <f t="shared" si="56"/>
        <v/>
      </c>
      <c r="HV37" s="25" t="str">
        <f t="shared" si="57"/>
        <v/>
      </c>
      <c r="HW37" s="25" t="str">
        <f t="shared" si="58"/>
        <v/>
      </c>
      <c r="HX37" s="25" t="str">
        <f t="shared" si="59"/>
        <v/>
      </c>
      <c r="HY37" s="25" t="str">
        <f t="shared" si="60"/>
        <v/>
      </c>
      <c r="HZ37" s="25" t="str">
        <f t="shared" si="61"/>
        <v/>
      </c>
      <c r="IA37" s="25" t="str">
        <f t="shared" si="62"/>
        <v/>
      </c>
      <c r="IB37" s="25">
        <f t="shared" si="63"/>
        <v>582112300</v>
      </c>
      <c r="IC37" s="25" t="str">
        <f t="shared" si="64"/>
        <v/>
      </c>
      <c r="ID37" s="25" t="str">
        <f t="shared" si="65"/>
        <v/>
      </c>
      <c r="IE37" s="25" t="str">
        <f t="shared" si="66"/>
        <v/>
      </c>
      <c r="IF37" s="25" t="str">
        <f t="shared" si="67"/>
        <v/>
      </c>
      <c r="IG37" s="25" t="str">
        <f t="shared" si="68"/>
        <v/>
      </c>
      <c r="IH37" s="25" t="str">
        <f t="shared" si="69"/>
        <v/>
      </c>
      <c r="II37" s="25" t="str">
        <f t="shared" si="70"/>
        <v/>
      </c>
      <c r="IJ37" s="25" t="str">
        <f t="shared" si="71"/>
        <v/>
      </c>
      <c r="IK37" s="25" t="str">
        <f t="shared" si="72"/>
        <v/>
      </c>
      <c r="IL37" s="25" t="str">
        <f t="shared" si="73"/>
        <v/>
      </c>
      <c r="IM37" s="25" t="str">
        <f t="shared" si="74"/>
        <v/>
      </c>
      <c r="IN37" s="25" t="str">
        <f t="shared" si="75"/>
        <v/>
      </c>
      <c r="IO37" s="25" t="str">
        <f t="shared" si="76"/>
        <v/>
      </c>
      <c r="IP37" s="25" t="str">
        <f t="shared" si="77"/>
        <v/>
      </c>
      <c r="IQ37" s="25">
        <v>590974825</v>
      </c>
      <c r="IR37" s="25">
        <v>590974825</v>
      </c>
      <c r="IS37" s="27">
        <f t="shared" si="78"/>
        <v>1</v>
      </c>
      <c r="IT37" s="27">
        <f t="shared" si="200"/>
        <v>1</v>
      </c>
      <c r="IU37" s="27">
        <f t="array" ref="IU37">IF(IT37=0,"",PRODUCT(IF(ISNUMBER(HQ37:IP37),HQ37:IP37,1)))</f>
        <v>582112300</v>
      </c>
      <c r="IV37" s="27">
        <f t="shared" si="201"/>
        <v>3.4401371462284749E+17</v>
      </c>
      <c r="IW37" s="28">
        <f t="shared" si="208"/>
        <v>586526823.44701636</v>
      </c>
      <c r="IX37" s="29">
        <f t="shared" si="285"/>
        <v>2199475.5879263114</v>
      </c>
      <c r="IY37" s="53">
        <v>29</v>
      </c>
      <c r="IZ37" s="30" t="str">
        <f t="shared" si="79"/>
        <v/>
      </c>
      <c r="JA37" s="30" t="str">
        <f t="shared" si="80"/>
        <v/>
      </c>
      <c r="JB37" s="30" t="str">
        <f t="shared" si="81"/>
        <v/>
      </c>
      <c r="JC37" s="30" t="str">
        <f t="shared" si="82"/>
        <v/>
      </c>
      <c r="JD37" s="30" t="str">
        <f t="shared" si="83"/>
        <v/>
      </c>
      <c r="JE37" s="30" t="str">
        <f t="shared" si="84"/>
        <v/>
      </c>
      <c r="JF37" s="30" t="str">
        <f t="shared" si="85"/>
        <v/>
      </c>
      <c r="JG37" s="30" t="str">
        <f t="shared" si="86"/>
        <v/>
      </c>
      <c r="JH37" s="30" t="str">
        <f t="shared" si="87"/>
        <v/>
      </c>
      <c r="JI37" s="30" t="str">
        <f t="shared" si="88"/>
        <v/>
      </c>
      <c r="JJ37" s="30" t="str">
        <f t="shared" si="89"/>
        <v/>
      </c>
      <c r="JK37" s="30">
        <f t="shared" si="90"/>
        <v>26465.958667394058</v>
      </c>
      <c r="JL37" s="30" t="str">
        <f t="shared" si="91"/>
        <v/>
      </c>
      <c r="JM37" s="30" t="str">
        <f t="shared" si="92"/>
        <v/>
      </c>
      <c r="JN37" s="30" t="str">
        <f t="shared" si="93"/>
        <v/>
      </c>
      <c r="JO37" s="30" t="str">
        <f t="shared" si="94"/>
        <v/>
      </c>
      <c r="JP37" s="30" t="str">
        <f t="shared" si="95"/>
        <v/>
      </c>
      <c r="JQ37" s="30" t="str">
        <f t="shared" si="96"/>
        <v/>
      </c>
      <c r="JR37" s="30" t="str">
        <f t="shared" si="97"/>
        <v/>
      </c>
      <c r="JS37" s="30" t="str">
        <f t="shared" si="98"/>
        <v/>
      </c>
      <c r="JT37" s="30" t="str">
        <f t="shared" si="99"/>
        <v/>
      </c>
      <c r="JU37" s="30" t="str">
        <f t="shared" si="100"/>
        <v/>
      </c>
      <c r="JV37" s="30" t="str">
        <f t="shared" si="101"/>
        <v/>
      </c>
      <c r="JW37" s="30" t="str">
        <f t="shared" si="102"/>
        <v/>
      </c>
      <c r="JX37" s="30" t="str">
        <f t="shared" si="103"/>
        <v/>
      </c>
      <c r="JY37" s="30" t="str">
        <f t="shared" si="104"/>
        <v/>
      </c>
      <c r="JZ37" s="53">
        <v>29</v>
      </c>
      <c r="KA37" s="31" t="str">
        <f t="shared" si="105"/>
        <v/>
      </c>
      <c r="KB37" s="31" t="str">
        <f t="shared" si="106"/>
        <v/>
      </c>
      <c r="KC37" s="31" t="str">
        <f t="shared" si="107"/>
        <v/>
      </c>
      <c r="KD37" s="31" t="str">
        <f t="shared" si="108"/>
        <v/>
      </c>
      <c r="KE37" s="31" t="str">
        <f t="shared" si="109"/>
        <v/>
      </c>
      <c r="KF37" s="31" t="str">
        <f t="shared" si="110"/>
        <v/>
      </c>
      <c r="KG37" s="31" t="str">
        <f t="shared" si="111"/>
        <v/>
      </c>
      <c r="KH37" s="31" t="str">
        <f t="shared" si="112"/>
        <v/>
      </c>
      <c r="KI37" s="31" t="str">
        <f t="shared" si="113"/>
        <v/>
      </c>
      <c r="KJ37" s="31" t="str">
        <f t="shared" si="114"/>
        <v/>
      </c>
      <c r="KK37" s="31" t="str">
        <f t="shared" si="115"/>
        <v/>
      </c>
      <c r="KL37" s="31">
        <f t="shared" si="116"/>
        <v>4414523.4470163584</v>
      </c>
      <c r="KM37" s="31" t="str">
        <f t="shared" si="117"/>
        <v/>
      </c>
      <c r="KN37" s="31" t="str">
        <f t="shared" si="118"/>
        <v/>
      </c>
      <c r="KO37" s="31" t="str">
        <f t="shared" si="119"/>
        <v/>
      </c>
      <c r="KP37" s="31" t="str">
        <f t="shared" si="120"/>
        <v/>
      </c>
      <c r="KQ37" s="31" t="str">
        <f t="shared" si="121"/>
        <v/>
      </c>
      <c r="KR37" s="31" t="str">
        <f t="shared" si="122"/>
        <v/>
      </c>
      <c r="KS37" s="31" t="str">
        <f t="shared" si="123"/>
        <v/>
      </c>
      <c r="KT37" s="31" t="str">
        <f t="shared" si="124"/>
        <v/>
      </c>
      <c r="KU37" s="31" t="str">
        <f t="shared" si="125"/>
        <v/>
      </c>
      <c r="KV37" s="31" t="str">
        <f t="shared" si="126"/>
        <v/>
      </c>
      <c r="KW37" s="31" t="str">
        <f t="shared" si="127"/>
        <v/>
      </c>
      <c r="KX37" s="31" t="str">
        <f t="shared" si="128"/>
        <v/>
      </c>
      <c r="KY37" s="31" t="str">
        <f t="shared" si="129"/>
        <v/>
      </c>
      <c r="KZ37" s="31" t="str">
        <f t="shared" si="130"/>
        <v/>
      </c>
      <c r="LA37" s="53">
        <v>29</v>
      </c>
      <c r="LB37" s="32" t="str">
        <f t="shared" si="131"/>
        <v/>
      </c>
      <c r="LC37" s="32" t="str">
        <f t="shared" si="132"/>
        <v/>
      </c>
      <c r="LD37" s="32" t="str">
        <f t="shared" si="133"/>
        <v/>
      </c>
      <c r="LE37" s="32" t="str">
        <f t="shared" si="134"/>
        <v/>
      </c>
      <c r="LF37" s="32" t="str">
        <f t="shared" si="135"/>
        <v/>
      </c>
      <c r="LG37" s="32" t="str">
        <f t="shared" si="136"/>
        <v/>
      </c>
      <c r="LH37" s="32" t="str">
        <f t="shared" si="137"/>
        <v/>
      </c>
      <c r="LI37" s="32" t="str">
        <f t="shared" si="138"/>
        <v/>
      </c>
      <c r="LJ37" s="32" t="str">
        <f t="shared" si="139"/>
        <v/>
      </c>
      <c r="LK37" s="32" t="str">
        <f t="shared" si="140"/>
        <v/>
      </c>
      <c r="LL37" s="32" t="str">
        <f t="shared" si="141"/>
        <v/>
      </c>
      <c r="LM37" s="32">
        <f t="shared" si="142"/>
        <v>200.70799927260921</v>
      </c>
      <c r="LN37" s="32" t="str">
        <f t="shared" si="143"/>
        <v/>
      </c>
      <c r="LO37" s="32" t="str">
        <f t="shared" si="144"/>
        <v/>
      </c>
      <c r="LP37" s="32" t="str">
        <f t="shared" si="145"/>
        <v/>
      </c>
      <c r="LQ37" s="32" t="str">
        <f t="shared" si="146"/>
        <v/>
      </c>
      <c r="LR37" s="32" t="str">
        <f t="shared" si="147"/>
        <v/>
      </c>
      <c r="LS37" s="32" t="str">
        <f t="shared" si="148"/>
        <v/>
      </c>
      <c r="LT37" s="32" t="str">
        <f t="shared" si="149"/>
        <v/>
      </c>
      <c r="LU37" s="32" t="str">
        <f t="shared" si="150"/>
        <v/>
      </c>
      <c r="LV37" s="32" t="str">
        <f t="shared" si="151"/>
        <v/>
      </c>
      <c r="LW37" s="32" t="str">
        <f t="shared" si="152"/>
        <v/>
      </c>
      <c r="LX37" s="32" t="str">
        <f t="shared" si="153"/>
        <v/>
      </c>
      <c r="LY37" s="32" t="str">
        <f t="shared" si="154"/>
        <v/>
      </c>
      <c r="LZ37" s="32" t="str">
        <f t="shared" si="155"/>
        <v/>
      </c>
      <c r="MA37" s="32" t="str">
        <f t="shared" si="156"/>
        <v/>
      </c>
      <c r="MB37" s="50">
        <f t="shared" si="157"/>
        <v>200.70799927260921</v>
      </c>
      <c r="MC37" s="53">
        <v>29</v>
      </c>
      <c r="MD37" s="140" t="str">
        <f t="shared" si="158"/>
        <v/>
      </c>
      <c r="ME37" s="140" t="str">
        <f t="shared" si="159"/>
        <v/>
      </c>
      <c r="MF37" s="140" t="str">
        <f t="shared" si="160"/>
        <v/>
      </c>
      <c r="MG37" s="140" t="str">
        <f t="shared" si="161"/>
        <v/>
      </c>
      <c r="MH37" s="140" t="str">
        <f t="shared" si="162"/>
        <v/>
      </c>
      <c r="MI37" s="140" t="str">
        <f t="shared" si="163"/>
        <v/>
      </c>
      <c r="MJ37" s="140" t="str">
        <f t="shared" si="164"/>
        <v/>
      </c>
      <c r="MK37" s="140" t="str">
        <f t="shared" si="165"/>
        <v/>
      </c>
      <c r="ML37" s="140" t="str">
        <f t="shared" si="166"/>
        <v/>
      </c>
      <c r="MM37" s="140" t="str">
        <f t="shared" si="167"/>
        <v/>
      </c>
      <c r="MN37" s="140" t="str">
        <f t="shared" si="168"/>
        <v/>
      </c>
      <c r="MO37" s="140">
        <f t="shared" si="169"/>
        <v>39.698938001091086</v>
      </c>
      <c r="MP37" s="140" t="str">
        <f t="shared" si="170"/>
        <v/>
      </c>
      <c r="MQ37" s="140" t="str">
        <f t="shared" si="171"/>
        <v/>
      </c>
      <c r="MR37" s="140" t="str">
        <f t="shared" si="172"/>
        <v/>
      </c>
      <c r="MS37" s="140" t="str">
        <f t="shared" si="173"/>
        <v/>
      </c>
      <c r="MT37" s="140" t="str">
        <f t="shared" si="174"/>
        <v/>
      </c>
      <c r="MU37" s="140" t="str">
        <f t="shared" si="175"/>
        <v/>
      </c>
      <c r="MV37" s="140" t="str">
        <f t="shared" si="176"/>
        <v/>
      </c>
      <c r="MW37" s="140" t="str">
        <f t="shared" si="177"/>
        <v/>
      </c>
      <c r="MX37" s="140" t="str">
        <f t="shared" si="178"/>
        <v/>
      </c>
      <c r="MY37" s="140" t="str">
        <f t="shared" si="179"/>
        <v/>
      </c>
      <c r="MZ37" s="140" t="str">
        <f t="shared" si="180"/>
        <v/>
      </c>
      <c r="NA37" s="140" t="str">
        <f t="shared" si="181"/>
        <v/>
      </c>
      <c r="NB37" s="140" t="str">
        <f t="shared" si="182"/>
        <v/>
      </c>
      <c r="NC37" s="140" t="str">
        <f t="shared" si="183"/>
        <v/>
      </c>
      <c r="ND37" s="53">
        <v>29</v>
      </c>
      <c r="NE37" s="33" t="str">
        <f t="shared" si="184"/>
        <v/>
      </c>
      <c r="NF37" s="33" t="str">
        <f t="shared" si="233"/>
        <v/>
      </c>
      <c r="NG37" s="33" t="str">
        <f t="shared" si="209"/>
        <v/>
      </c>
      <c r="NH37" s="33" t="str">
        <f t="shared" si="210"/>
        <v/>
      </c>
      <c r="NI37" s="33" t="str">
        <f t="shared" si="211"/>
        <v/>
      </c>
      <c r="NJ37" s="33" t="str">
        <f t="shared" si="212"/>
        <v/>
      </c>
      <c r="NK37" s="33" t="str">
        <f t="shared" si="213"/>
        <v/>
      </c>
      <c r="NL37" s="33" t="str">
        <f t="shared" si="214"/>
        <v/>
      </c>
      <c r="NM37" s="33" t="str">
        <f t="shared" si="215"/>
        <v/>
      </c>
      <c r="NN37" s="33" t="str">
        <f t="shared" si="216"/>
        <v/>
      </c>
      <c r="NO37" s="33" t="str">
        <f t="shared" si="217"/>
        <v/>
      </c>
      <c r="NP37" s="33">
        <f t="shared" si="218"/>
        <v>40</v>
      </c>
      <c r="NQ37" s="33" t="str">
        <f t="shared" si="219"/>
        <v/>
      </c>
      <c r="NR37" s="33" t="str">
        <f t="shared" si="220"/>
        <v/>
      </c>
      <c r="NS37" s="33" t="str">
        <f t="shared" si="221"/>
        <v/>
      </c>
      <c r="NT37" s="33" t="str">
        <f t="shared" si="222"/>
        <v/>
      </c>
      <c r="NU37" s="33" t="str">
        <f t="shared" si="223"/>
        <v/>
      </c>
      <c r="NV37" s="33" t="str">
        <f t="shared" si="224"/>
        <v/>
      </c>
      <c r="NW37" s="33" t="str">
        <f t="shared" si="225"/>
        <v/>
      </c>
      <c r="NX37" s="33" t="str">
        <f t="shared" si="226"/>
        <v/>
      </c>
      <c r="NY37" s="33" t="str">
        <f t="shared" si="227"/>
        <v/>
      </c>
      <c r="NZ37" s="33" t="str">
        <f t="shared" si="228"/>
        <v/>
      </c>
      <c r="OA37" s="33" t="str">
        <f t="shared" si="229"/>
        <v/>
      </c>
      <c r="OB37" s="33" t="str">
        <f t="shared" si="230"/>
        <v/>
      </c>
      <c r="OC37" s="33" t="str">
        <f t="shared" si="231"/>
        <v/>
      </c>
      <c r="OD37" s="33" t="str">
        <f t="shared" si="232"/>
        <v/>
      </c>
      <c r="OE37" s="33" t="e">
        <f>IF(#REF!="","",IF(#REF!=$MB37,40,(($MB37/#REF!)*40)))</f>
        <v>#REF!</v>
      </c>
      <c r="OF37" s="33" t="e">
        <f>IF(#REF!="","",IF(#REF!=$MB37,40,(($MB37/#REF!)*40)))</f>
        <v>#REF!</v>
      </c>
      <c r="OG37" s="53">
        <v>29</v>
      </c>
      <c r="OH37" s="116"/>
      <c r="OI37" s="120">
        <v>24</v>
      </c>
      <c r="OJ37" s="116"/>
      <c r="OK37" s="116"/>
      <c r="OL37" s="116"/>
      <c r="OM37" s="116"/>
      <c r="ON37" s="116"/>
      <c r="OO37" s="116"/>
      <c r="OP37" s="116"/>
      <c r="OQ37" s="116"/>
      <c r="OR37" s="116"/>
      <c r="OS37" s="124">
        <v>24</v>
      </c>
      <c r="OT37" s="116"/>
      <c r="OU37" s="116"/>
      <c r="OV37" s="124">
        <v>72</v>
      </c>
      <c r="OW37" s="128">
        <v>48</v>
      </c>
      <c r="OX37" s="116"/>
      <c r="OY37" s="116"/>
      <c r="OZ37" s="116"/>
      <c r="PA37" s="116"/>
      <c r="PB37" s="116"/>
      <c r="PC37" s="116"/>
      <c r="PD37" s="116"/>
      <c r="PE37" s="116"/>
      <c r="PF37" s="116"/>
      <c r="PG37" s="118">
        <v>72</v>
      </c>
      <c r="PH37" s="53">
        <v>29</v>
      </c>
      <c r="PI37" s="126">
        <f t="shared" si="203"/>
        <v>0</v>
      </c>
      <c r="PJ37" s="126">
        <f t="shared" si="275"/>
        <v>0</v>
      </c>
      <c r="PK37" s="126">
        <f t="shared" si="276"/>
        <v>0</v>
      </c>
      <c r="PL37" s="126">
        <f t="shared" si="277"/>
        <v>0</v>
      </c>
      <c r="PM37" s="126">
        <f t="shared" si="278"/>
        <v>0</v>
      </c>
      <c r="PN37" s="126">
        <f t="shared" si="279"/>
        <v>0</v>
      </c>
      <c r="PO37" s="126">
        <f t="shared" si="235"/>
        <v>0</v>
      </c>
      <c r="PP37" s="126">
        <f t="shared" si="236"/>
        <v>0</v>
      </c>
      <c r="PQ37" s="126">
        <f t="shared" si="237"/>
        <v>0</v>
      </c>
      <c r="PR37" s="126">
        <f t="shared" si="238"/>
        <v>0</v>
      </c>
      <c r="PS37" s="126">
        <f t="shared" si="239"/>
        <v>0</v>
      </c>
      <c r="PT37" s="126">
        <f t="shared" si="240"/>
        <v>0</v>
      </c>
      <c r="PU37" s="126">
        <f t="shared" si="241"/>
        <v>0</v>
      </c>
      <c r="PV37" s="126">
        <f t="shared" si="242"/>
        <v>0</v>
      </c>
      <c r="PW37" s="126">
        <f t="shared" si="243"/>
        <v>60</v>
      </c>
      <c r="PX37" s="126">
        <f t="shared" si="244"/>
        <v>20</v>
      </c>
      <c r="PY37" s="126">
        <f t="shared" si="245"/>
        <v>0</v>
      </c>
      <c r="PZ37" s="126">
        <f t="shared" si="246"/>
        <v>0</v>
      </c>
      <c r="QA37" s="126">
        <f t="shared" si="247"/>
        <v>0</v>
      </c>
      <c r="QB37" s="126">
        <f t="shared" si="248"/>
        <v>0</v>
      </c>
      <c r="QC37" s="126">
        <f t="shared" si="249"/>
        <v>0</v>
      </c>
      <c r="QD37" s="126">
        <f t="shared" si="250"/>
        <v>0</v>
      </c>
      <c r="QE37" s="126">
        <f t="shared" si="251"/>
        <v>0</v>
      </c>
      <c r="QF37" s="126">
        <f t="shared" si="252"/>
        <v>0</v>
      </c>
      <c r="QG37" s="126">
        <f t="shared" si="253"/>
        <v>0</v>
      </c>
      <c r="QH37" s="126">
        <f t="shared" si="254"/>
        <v>60</v>
      </c>
      <c r="QI37" s="53">
        <v>29</v>
      </c>
      <c r="QJ37" s="34" t="str">
        <f t="shared" si="204"/>
        <v/>
      </c>
      <c r="QK37" s="34" t="str">
        <f t="shared" si="280"/>
        <v/>
      </c>
      <c r="QL37" s="34" t="str">
        <f t="shared" si="281"/>
        <v/>
      </c>
      <c r="QM37" s="34" t="str">
        <f t="shared" si="282"/>
        <v/>
      </c>
      <c r="QN37" s="34" t="str">
        <f t="shared" si="283"/>
        <v/>
      </c>
      <c r="QO37" s="34" t="str">
        <f t="shared" si="284"/>
        <v/>
      </c>
      <c r="QP37" s="34" t="str">
        <f t="shared" si="255"/>
        <v/>
      </c>
      <c r="QQ37" s="34" t="str">
        <f t="shared" si="256"/>
        <v/>
      </c>
      <c r="QR37" s="34" t="str">
        <f t="shared" si="257"/>
        <v/>
      </c>
      <c r="QS37" s="34" t="str">
        <f t="shared" si="258"/>
        <v/>
      </c>
      <c r="QT37" s="34" t="str">
        <f t="shared" si="259"/>
        <v/>
      </c>
      <c r="QU37" s="34">
        <f t="shared" si="260"/>
        <v>39.698938001091086</v>
      </c>
      <c r="QV37" s="34" t="str">
        <f t="shared" si="261"/>
        <v/>
      </c>
      <c r="QW37" s="34" t="str">
        <f t="shared" si="262"/>
        <v/>
      </c>
      <c r="QX37" s="34" t="str">
        <f t="shared" si="263"/>
        <v/>
      </c>
      <c r="QY37" s="34" t="str">
        <f t="shared" si="264"/>
        <v/>
      </c>
      <c r="QZ37" s="34" t="str">
        <f t="shared" si="265"/>
        <v/>
      </c>
      <c r="RA37" s="34" t="str">
        <f t="shared" si="266"/>
        <v/>
      </c>
      <c r="RB37" s="34" t="str">
        <f t="shared" si="267"/>
        <v/>
      </c>
      <c r="RC37" s="34" t="str">
        <f t="shared" si="268"/>
        <v/>
      </c>
      <c r="RD37" s="34" t="str">
        <f t="shared" si="269"/>
        <v/>
      </c>
      <c r="RE37" s="34" t="str">
        <f t="shared" si="270"/>
        <v/>
      </c>
      <c r="RF37" s="34" t="str">
        <f t="shared" si="271"/>
        <v/>
      </c>
      <c r="RG37" s="34" t="str">
        <f t="shared" si="272"/>
        <v/>
      </c>
      <c r="RH37" s="34" t="str">
        <f t="shared" si="273"/>
        <v/>
      </c>
      <c r="RI37" s="34" t="str">
        <f t="shared" si="274"/>
        <v/>
      </c>
      <c r="RJ37" s="132">
        <f t="shared" si="205"/>
        <v>39.698938001091086</v>
      </c>
      <c r="RK37" s="35" t="str">
        <f t="shared" si="190"/>
        <v/>
      </c>
      <c r="RL37" s="35" t="str">
        <f t="shared" si="191"/>
        <v>12. DIDACLIBROS LTDA NIT 800036678-0</v>
      </c>
      <c r="RM37" s="35" t="str">
        <f t="shared" si="192"/>
        <v/>
      </c>
      <c r="RN37" s="35" t="str">
        <f t="shared" si="234"/>
        <v/>
      </c>
      <c r="RO37" s="133" t="str">
        <f t="shared" si="207"/>
        <v>12. DIDACLIBROS LTDA NIT 800036678-0</v>
      </c>
      <c r="RP37" s="133" t="str">
        <f>IF($RJ37=QJ37,QJ$8,IF($RJ37=QK37,QK$8,IF($RJ37=QL37,QL$8,IF($RJ37=QM37,QM$8,IF($RJ37=QN37,QN$8,IF($RJ37=QO37,QO$8,IF($RJ37=QP37,QP$8,IF($RJ37=QQ37,QQ$8,IF($RJ37=QR37,QR$8,IF($RJ37=QS37,QS$8,IF($RJ37=QT37,QT$8,IF($RJ37=QU37,QU$8,IF($RJ37=QV37,QV$8,IF($RJ37=QW37,QW$8,IF($RJ37=QX37,QX$8,IF($RJ37=QY37,QY$8,IF($RJ37=QZ37,QZ$8,IF($RJ37=RA37,RA$8,IF($RJ37=RB37,RB$8,IF($RJ37=RC37,RC$8,IF($RJ37=RD37,RD$8,IF($RJ37=RE37,RE$8,IF($RJ37=RF37,RF$8,IF($RJ37=RG37,RG$8,IF($RJ37=RH37,RH$8,IF($RJ37=RI37,RI$8,IF($RJ37=#REF!,#REF!,IF($RJ37=#REF!,#REF!,""))))))))))))))))))))))))))))</f>
        <v>12. DIDACLIBROS LTDA NIT 800036678-0</v>
      </c>
      <c r="RQ37" s="36" t="str">
        <f t="shared" si="194"/>
        <v/>
      </c>
      <c r="RR37" s="36">
        <f t="shared" si="195"/>
        <v>582112300</v>
      </c>
      <c r="RS37" s="36" t="str">
        <f t="shared" si="196"/>
        <v/>
      </c>
      <c r="RT37" s="36" t="e">
        <f>IF($RP37=$AD$8,$AD37,IF($RP37=$AE$8,$AE37,IF($RP37=$AF$8,$AF37,IF($RP37=$AG$8,$AG37,IF($RP37=$AH$8,$AH37,IF($RP37=#REF!,#REF!,IF($RP37=#REF!,#REF!,"")))))))</f>
        <v>#REF!</v>
      </c>
      <c r="RU37" s="129">
        <f t="shared" si="197"/>
        <v>582112300</v>
      </c>
      <c r="RV37" s="36" t="e">
        <f t="shared" si="206"/>
        <v>#REF!</v>
      </c>
      <c r="RW37" s="53">
        <v>29</v>
      </c>
      <c r="RX37" s="129">
        <f t="shared" si="198"/>
        <v>8862525</v>
      </c>
      <c r="RY37" s="129" t="str">
        <f t="shared" si="199"/>
        <v>ADJUDICADO</v>
      </c>
    </row>
    <row r="38" spans="1:493" ht="24">
      <c r="A38" s="49"/>
      <c r="B38" s="67" t="s">
        <v>124</v>
      </c>
      <c r="C38" s="68" t="s">
        <v>125</v>
      </c>
      <c r="D38" s="67" t="s">
        <v>126</v>
      </c>
      <c r="E38" s="86" t="s">
        <v>134</v>
      </c>
      <c r="F38" s="70">
        <v>2</v>
      </c>
      <c r="G38" s="24">
        <v>19873000</v>
      </c>
      <c r="H38" s="54">
        <v>30</v>
      </c>
      <c r="I38" s="104" t="s">
        <v>37</v>
      </c>
      <c r="J38" s="104" t="s">
        <v>37</v>
      </c>
      <c r="K38" s="104" t="s">
        <v>37</v>
      </c>
      <c r="L38" s="104" t="s">
        <v>37</v>
      </c>
      <c r="M38" s="104" t="s">
        <v>37</v>
      </c>
      <c r="N38" s="104" t="s">
        <v>37</v>
      </c>
      <c r="O38" s="104" t="s">
        <v>37</v>
      </c>
      <c r="P38" s="104" t="s">
        <v>37</v>
      </c>
      <c r="Q38" s="104" t="s">
        <v>37</v>
      </c>
      <c r="R38" s="104" t="s">
        <v>37</v>
      </c>
      <c r="S38" s="104" t="s">
        <v>37</v>
      </c>
      <c r="T38" s="113">
        <v>19575500</v>
      </c>
      <c r="U38" s="104" t="s">
        <v>37</v>
      </c>
      <c r="V38" s="104" t="s">
        <v>37</v>
      </c>
      <c r="W38" s="113">
        <v>17488240</v>
      </c>
      <c r="X38" s="104" t="s">
        <v>37</v>
      </c>
      <c r="Y38" s="104" t="s">
        <v>37</v>
      </c>
      <c r="Z38" s="104" t="s">
        <v>37</v>
      </c>
      <c r="AA38" s="104" t="s">
        <v>37</v>
      </c>
      <c r="AB38" s="104" t="s">
        <v>37</v>
      </c>
      <c r="AC38" s="104" t="s">
        <v>37</v>
      </c>
      <c r="AD38" s="104" t="s">
        <v>37</v>
      </c>
      <c r="AE38" s="104" t="s">
        <v>37</v>
      </c>
      <c r="AF38" s="104" t="s">
        <v>37</v>
      </c>
      <c r="AG38" s="104" t="s">
        <v>37</v>
      </c>
      <c r="AH38" s="106">
        <v>19361300</v>
      </c>
      <c r="AI38" s="57">
        <v>30</v>
      </c>
      <c r="AJ38" s="25" t="str">
        <f t="shared" si="0"/>
        <v>NC</v>
      </c>
      <c r="AK38" s="25" t="str">
        <f t="shared" si="1"/>
        <v>NC</v>
      </c>
      <c r="AL38" s="25" t="str">
        <f t="shared" si="2"/>
        <v>NC</v>
      </c>
      <c r="AM38" s="25" t="str">
        <f t="shared" si="3"/>
        <v>NC</v>
      </c>
      <c r="AN38" s="25" t="str">
        <f t="shared" si="4"/>
        <v>NC</v>
      </c>
      <c r="AO38" s="25" t="str">
        <f t="shared" si="5"/>
        <v>NC</v>
      </c>
      <c r="AP38" s="25" t="str">
        <f t="shared" si="6"/>
        <v>NC</v>
      </c>
      <c r="AQ38" s="25" t="str">
        <f t="shared" si="7"/>
        <v>NC</v>
      </c>
      <c r="AR38" s="25" t="str">
        <f t="shared" si="8"/>
        <v>NC</v>
      </c>
      <c r="AS38" s="25" t="str">
        <f t="shared" si="9"/>
        <v>NC</v>
      </c>
      <c r="AT38" s="25" t="str">
        <f t="shared" si="10"/>
        <v>NC</v>
      </c>
      <c r="AU38" s="25">
        <f t="shared" si="11"/>
        <v>19575500</v>
      </c>
      <c r="AV38" s="25" t="str">
        <f t="shared" si="12"/>
        <v>NC</v>
      </c>
      <c r="AW38" s="25" t="str">
        <f t="shared" si="13"/>
        <v>NC</v>
      </c>
      <c r="AX38" s="25">
        <f t="shared" si="14"/>
        <v>17488240</v>
      </c>
      <c r="AY38" s="25" t="str">
        <f t="shared" si="15"/>
        <v>NC</v>
      </c>
      <c r="AZ38" s="25" t="str">
        <f t="shared" si="16"/>
        <v>NC</v>
      </c>
      <c r="BA38" s="25" t="str">
        <f t="shared" si="17"/>
        <v>NC</v>
      </c>
      <c r="BB38" s="25" t="str">
        <f t="shared" si="18"/>
        <v>NC</v>
      </c>
      <c r="BC38" s="25" t="str">
        <f t="shared" si="19"/>
        <v>NC</v>
      </c>
      <c r="BD38" s="25" t="str">
        <f t="shared" si="20"/>
        <v>NC</v>
      </c>
      <c r="BE38" s="25" t="str">
        <f t="shared" si="21"/>
        <v>NC</v>
      </c>
      <c r="BF38" s="25" t="str">
        <f t="shared" si="22"/>
        <v>NC</v>
      </c>
      <c r="BG38" s="25" t="str">
        <f t="shared" si="23"/>
        <v>NC</v>
      </c>
      <c r="BH38" s="25" t="str">
        <f t="shared" si="24"/>
        <v>NC</v>
      </c>
      <c r="BI38" s="25">
        <f t="shared" si="25"/>
        <v>19361300</v>
      </c>
      <c r="BJ38" s="53">
        <v>30</v>
      </c>
      <c r="BK38" s="122" t="s">
        <v>38</v>
      </c>
      <c r="BL38" s="122" t="s">
        <v>38</v>
      </c>
      <c r="BM38" s="122" t="s">
        <v>38</v>
      </c>
      <c r="BN38" s="122" t="s">
        <v>38</v>
      </c>
      <c r="BO38" s="122" t="s">
        <v>38</v>
      </c>
      <c r="BP38" s="122" t="s">
        <v>38</v>
      </c>
      <c r="BQ38" s="122" t="s">
        <v>38</v>
      </c>
      <c r="BR38" s="122" t="s">
        <v>38</v>
      </c>
      <c r="BS38" s="122" t="s">
        <v>38</v>
      </c>
      <c r="BT38" s="122" t="s">
        <v>38</v>
      </c>
      <c r="BU38" s="122" t="s">
        <v>38</v>
      </c>
      <c r="BV38" s="124" t="s">
        <v>39</v>
      </c>
      <c r="BW38" s="122" t="s">
        <v>38</v>
      </c>
      <c r="BX38" s="122" t="s">
        <v>38</v>
      </c>
      <c r="BY38" s="124" t="s">
        <v>39</v>
      </c>
      <c r="BZ38" s="122" t="s">
        <v>38</v>
      </c>
      <c r="CA38" s="122" t="s">
        <v>38</v>
      </c>
      <c r="CB38" s="122" t="s">
        <v>38</v>
      </c>
      <c r="CC38" s="122" t="s">
        <v>38</v>
      </c>
      <c r="CD38" s="122" t="s">
        <v>38</v>
      </c>
      <c r="CE38" s="122" t="s">
        <v>38</v>
      </c>
      <c r="CF38" s="122" t="s">
        <v>38</v>
      </c>
      <c r="CG38" s="122" t="s">
        <v>38</v>
      </c>
      <c r="CH38" s="122" t="s">
        <v>38</v>
      </c>
      <c r="CI38" s="122" t="s">
        <v>38</v>
      </c>
      <c r="CJ38" s="124" t="s">
        <v>39</v>
      </c>
      <c r="CK38" s="53">
        <v>30</v>
      </c>
      <c r="CL38" s="122" t="s">
        <v>39</v>
      </c>
      <c r="CM38" s="122" t="s">
        <v>38</v>
      </c>
      <c r="CN38" s="122" t="s">
        <v>39</v>
      </c>
      <c r="CO38" s="122" t="s">
        <v>39</v>
      </c>
      <c r="CP38" s="122" t="s">
        <v>39</v>
      </c>
      <c r="CQ38" s="122" t="s">
        <v>39</v>
      </c>
      <c r="CR38" s="122" t="s">
        <v>39</v>
      </c>
      <c r="CS38" s="122" t="s">
        <v>39</v>
      </c>
      <c r="CT38" s="122" t="s">
        <v>39</v>
      </c>
      <c r="CU38" s="122" t="s">
        <v>39</v>
      </c>
      <c r="CV38" s="122" t="s">
        <v>39</v>
      </c>
      <c r="CW38" s="131" t="s">
        <v>39</v>
      </c>
      <c r="CX38" s="122" t="s">
        <v>39</v>
      </c>
      <c r="CY38" s="122" t="s">
        <v>39</v>
      </c>
      <c r="CZ38" s="131" t="s">
        <v>39</v>
      </c>
      <c r="DA38" s="122" t="s">
        <v>39</v>
      </c>
      <c r="DB38" s="122" t="s">
        <v>39</v>
      </c>
      <c r="DC38" s="122" t="s">
        <v>39</v>
      </c>
      <c r="DD38" s="122" t="s">
        <v>39</v>
      </c>
      <c r="DE38" s="122" t="s">
        <v>39</v>
      </c>
      <c r="DF38" s="122" t="s">
        <v>39</v>
      </c>
      <c r="DG38" s="122" t="s">
        <v>39</v>
      </c>
      <c r="DH38" s="122" t="s">
        <v>38</v>
      </c>
      <c r="DI38" s="122" t="s">
        <v>38</v>
      </c>
      <c r="DJ38" s="122" t="s">
        <v>38</v>
      </c>
      <c r="DK38" s="124" t="s">
        <v>39</v>
      </c>
      <c r="DL38" s="53">
        <v>30</v>
      </c>
      <c r="DM38" s="122" t="s">
        <v>39</v>
      </c>
      <c r="DN38" s="122" t="s">
        <v>38</v>
      </c>
      <c r="DO38" s="122" t="s">
        <v>39</v>
      </c>
      <c r="DP38" s="122" t="s">
        <v>39</v>
      </c>
      <c r="DQ38" s="122" t="s">
        <v>39</v>
      </c>
      <c r="DR38" s="122" t="s">
        <v>39</v>
      </c>
      <c r="DS38" s="122" t="s">
        <v>39</v>
      </c>
      <c r="DT38" s="122" t="s">
        <v>39</v>
      </c>
      <c r="DU38" s="122" t="s">
        <v>39</v>
      </c>
      <c r="DV38" s="122" t="s">
        <v>39</v>
      </c>
      <c r="DW38" s="122" t="s">
        <v>39</v>
      </c>
      <c r="DX38" s="117" t="s">
        <v>39</v>
      </c>
      <c r="DY38" s="122" t="s">
        <v>39</v>
      </c>
      <c r="DZ38" s="122" t="s">
        <v>39</v>
      </c>
      <c r="EA38" s="117" t="s">
        <v>39</v>
      </c>
      <c r="EB38" s="122" t="s">
        <v>39</v>
      </c>
      <c r="EC38" s="122" t="s">
        <v>39</v>
      </c>
      <c r="ED38" s="122" t="s">
        <v>39</v>
      </c>
      <c r="EE38" s="122" t="s">
        <v>39</v>
      </c>
      <c r="EF38" s="122" t="s">
        <v>39</v>
      </c>
      <c r="EG38" s="122" t="s">
        <v>39</v>
      </c>
      <c r="EH38" s="122" t="s">
        <v>39</v>
      </c>
      <c r="EI38" s="122" t="s">
        <v>38</v>
      </c>
      <c r="EJ38" s="122" t="s">
        <v>38</v>
      </c>
      <c r="EK38" s="122" t="s">
        <v>39</v>
      </c>
      <c r="EL38" s="118" t="s">
        <v>39</v>
      </c>
      <c r="EM38" s="53">
        <v>30</v>
      </c>
      <c r="EN38" s="26" t="str">
        <f t="shared" si="26"/>
        <v>NO CUMPLE</v>
      </c>
      <c r="EO38" s="26" t="str">
        <f t="shared" si="27"/>
        <v>NO CUMPLE</v>
      </c>
      <c r="EP38" s="26" t="str">
        <f t="shared" si="28"/>
        <v>NO CUMPLE</v>
      </c>
      <c r="EQ38" s="26" t="str">
        <f t="shared" si="29"/>
        <v>NO CUMPLE</v>
      </c>
      <c r="ER38" s="26" t="str">
        <f t="shared" si="30"/>
        <v>NO CUMPLE</v>
      </c>
      <c r="ES38" s="26" t="str">
        <f t="shared" si="31"/>
        <v>NO CUMPLE</v>
      </c>
      <c r="ET38" s="26" t="str">
        <f t="shared" si="32"/>
        <v>NO CUMPLE</v>
      </c>
      <c r="EU38" s="26" t="str">
        <f t="shared" si="33"/>
        <v>NO CUMPLE</v>
      </c>
      <c r="EV38" s="26" t="str">
        <f t="shared" si="34"/>
        <v>NO CUMPLE</v>
      </c>
      <c r="EW38" s="26" t="str">
        <f t="shared" si="35"/>
        <v>NO CUMPLE</v>
      </c>
      <c r="EX38" s="26" t="str">
        <f t="shared" si="36"/>
        <v>NO CUMPLE</v>
      </c>
      <c r="EY38" s="26" t="str">
        <f t="shared" si="37"/>
        <v>CUMPLE</v>
      </c>
      <c r="EZ38" s="26" t="str">
        <f t="shared" si="38"/>
        <v>NO CUMPLE</v>
      </c>
      <c r="FA38" s="26" t="str">
        <f t="shared" si="39"/>
        <v>NO CUMPLE</v>
      </c>
      <c r="FB38" s="26" t="str">
        <f t="shared" si="40"/>
        <v>CUMPLE</v>
      </c>
      <c r="FC38" s="26" t="str">
        <f t="shared" si="41"/>
        <v>NO CUMPLE</v>
      </c>
      <c r="FD38" s="26" t="str">
        <f t="shared" si="42"/>
        <v>NO CUMPLE</v>
      </c>
      <c r="FE38" s="26" t="str">
        <f t="shared" si="43"/>
        <v>NO CUMPLE</v>
      </c>
      <c r="FF38" s="26" t="str">
        <f t="shared" si="44"/>
        <v>NO CUMPLE</v>
      </c>
      <c r="FG38" s="26" t="str">
        <f t="shared" si="45"/>
        <v>NO CUMPLE</v>
      </c>
      <c r="FH38" s="26" t="str">
        <f t="shared" si="46"/>
        <v>NO CUMPLE</v>
      </c>
      <c r="FI38" s="26" t="str">
        <f t="shared" si="47"/>
        <v>NO CUMPLE</v>
      </c>
      <c r="FJ38" s="26" t="str">
        <f t="shared" si="48"/>
        <v>NO CUMPLE</v>
      </c>
      <c r="FK38" s="26" t="str">
        <f t="shared" si="49"/>
        <v>NO CUMPLE</v>
      </c>
      <c r="FL38" s="26" t="str">
        <f t="shared" si="50"/>
        <v>NO CUMPLE</v>
      </c>
      <c r="FM38" s="26" t="str">
        <f t="shared" si="51"/>
        <v>CUMPLE</v>
      </c>
      <c r="FN38" s="53">
        <v>30</v>
      </c>
      <c r="FO38" s="116" t="s">
        <v>37</v>
      </c>
      <c r="FP38" s="116" t="s">
        <v>37</v>
      </c>
      <c r="FQ38" s="116" t="s">
        <v>37</v>
      </c>
      <c r="FR38" s="116" t="s">
        <v>37</v>
      </c>
      <c r="FS38" s="116" t="s">
        <v>37</v>
      </c>
      <c r="FT38" s="116" t="s">
        <v>37</v>
      </c>
      <c r="FU38" s="116" t="s">
        <v>37</v>
      </c>
      <c r="FV38" s="116" t="s">
        <v>37</v>
      </c>
      <c r="FW38" s="116" t="s">
        <v>37</v>
      </c>
      <c r="FX38" s="116" t="s">
        <v>37</v>
      </c>
      <c r="FY38" s="116" t="s">
        <v>37</v>
      </c>
      <c r="FZ38" s="124" t="s">
        <v>39</v>
      </c>
      <c r="GA38" s="116" t="s">
        <v>37</v>
      </c>
      <c r="GB38" s="116" t="s">
        <v>37</v>
      </c>
      <c r="GC38" s="120" t="s">
        <v>39</v>
      </c>
      <c r="GD38" s="116" t="s">
        <v>37</v>
      </c>
      <c r="GE38" s="116" t="s">
        <v>37</v>
      </c>
      <c r="GF38" s="116" t="s">
        <v>37</v>
      </c>
      <c r="GG38" s="116" t="s">
        <v>37</v>
      </c>
      <c r="GH38" s="116" t="s">
        <v>37</v>
      </c>
      <c r="GI38" s="116" t="s">
        <v>37</v>
      </c>
      <c r="GJ38" s="116" t="s">
        <v>37</v>
      </c>
      <c r="GK38" s="116" t="s">
        <v>37</v>
      </c>
      <c r="GL38" s="116" t="s">
        <v>37</v>
      </c>
      <c r="GM38" s="116" t="s">
        <v>37</v>
      </c>
      <c r="GN38" s="124" t="s">
        <v>39</v>
      </c>
      <c r="GO38" s="53">
        <v>30</v>
      </c>
      <c r="GP38" s="116" t="s">
        <v>37</v>
      </c>
      <c r="GQ38" s="116" t="s">
        <v>37</v>
      </c>
      <c r="GR38" s="116" t="s">
        <v>37</v>
      </c>
      <c r="GS38" s="116" t="s">
        <v>37</v>
      </c>
      <c r="GT38" s="116" t="s">
        <v>37</v>
      </c>
      <c r="GU38" s="116" t="s">
        <v>37</v>
      </c>
      <c r="GV38" s="116" t="s">
        <v>37</v>
      </c>
      <c r="GW38" s="116" t="s">
        <v>37</v>
      </c>
      <c r="GX38" s="116" t="s">
        <v>37</v>
      </c>
      <c r="GY38" s="116" t="s">
        <v>37</v>
      </c>
      <c r="GZ38" s="116" t="s">
        <v>37</v>
      </c>
      <c r="HA38" s="131" t="s">
        <v>39</v>
      </c>
      <c r="HB38" s="116" t="s">
        <v>37</v>
      </c>
      <c r="HC38" s="116" t="s">
        <v>37</v>
      </c>
      <c r="HD38" s="131" t="s">
        <v>38</v>
      </c>
      <c r="HE38" s="116" t="s">
        <v>37</v>
      </c>
      <c r="HF38" s="116" t="s">
        <v>37</v>
      </c>
      <c r="HG38" s="116" t="s">
        <v>37</v>
      </c>
      <c r="HH38" s="116" t="s">
        <v>37</v>
      </c>
      <c r="HI38" s="116" t="s">
        <v>37</v>
      </c>
      <c r="HJ38" s="116" t="s">
        <v>37</v>
      </c>
      <c r="HK38" s="116" t="s">
        <v>37</v>
      </c>
      <c r="HL38" s="116" t="s">
        <v>37</v>
      </c>
      <c r="HM38" s="116" t="s">
        <v>37</v>
      </c>
      <c r="HN38" s="116" t="s">
        <v>37</v>
      </c>
      <c r="HO38" s="124" t="s">
        <v>39</v>
      </c>
      <c r="HP38" s="53">
        <v>30</v>
      </c>
      <c r="HQ38" s="25" t="str">
        <f t="shared" si="52"/>
        <v/>
      </c>
      <c r="HR38" s="25" t="str">
        <f t="shared" si="53"/>
        <v/>
      </c>
      <c r="HS38" s="25" t="str">
        <f t="shared" si="54"/>
        <v/>
      </c>
      <c r="HT38" s="25" t="str">
        <f t="shared" si="55"/>
        <v/>
      </c>
      <c r="HU38" s="25" t="str">
        <f t="shared" si="56"/>
        <v/>
      </c>
      <c r="HV38" s="25" t="str">
        <f t="shared" si="57"/>
        <v/>
      </c>
      <c r="HW38" s="25" t="str">
        <f t="shared" si="58"/>
        <v/>
      </c>
      <c r="HX38" s="25" t="str">
        <f t="shared" si="59"/>
        <v/>
      </c>
      <c r="HY38" s="25" t="str">
        <f t="shared" si="60"/>
        <v/>
      </c>
      <c r="HZ38" s="25" t="str">
        <f t="shared" si="61"/>
        <v/>
      </c>
      <c r="IA38" s="25" t="str">
        <f t="shared" si="62"/>
        <v/>
      </c>
      <c r="IB38" s="25">
        <f t="shared" si="63"/>
        <v>19575500</v>
      </c>
      <c r="IC38" s="25" t="str">
        <f t="shared" si="64"/>
        <v/>
      </c>
      <c r="ID38" s="25" t="str">
        <f t="shared" si="65"/>
        <v/>
      </c>
      <c r="IE38" s="25" t="str">
        <f t="shared" si="66"/>
        <v/>
      </c>
      <c r="IF38" s="25" t="str">
        <f t="shared" si="67"/>
        <v/>
      </c>
      <c r="IG38" s="25" t="str">
        <f t="shared" si="68"/>
        <v/>
      </c>
      <c r="IH38" s="25" t="str">
        <f t="shared" si="69"/>
        <v/>
      </c>
      <c r="II38" s="25" t="str">
        <f t="shared" si="70"/>
        <v/>
      </c>
      <c r="IJ38" s="25" t="str">
        <f t="shared" si="71"/>
        <v/>
      </c>
      <c r="IK38" s="25" t="str">
        <f t="shared" si="72"/>
        <v/>
      </c>
      <c r="IL38" s="25" t="str">
        <f t="shared" si="73"/>
        <v/>
      </c>
      <c r="IM38" s="25" t="str">
        <f t="shared" si="74"/>
        <v/>
      </c>
      <c r="IN38" s="25" t="str">
        <f t="shared" si="75"/>
        <v/>
      </c>
      <c r="IO38" s="25" t="str">
        <f t="shared" si="76"/>
        <v/>
      </c>
      <c r="IP38" s="25">
        <f t="shared" si="77"/>
        <v>19361300</v>
      </c>
      <c r="IQ38" s="25">
        <v>19873000</v>
      </c>
      <c r="IR38" s="25">
        <v>19873000</v>
      </c>
      <c r="IS38" s="27">
        <f t="shared" si="78"/>
        <v>2</v>
      </c>
      <c r="IT38" s="27">
        <f t="shared" si="200"/>
        <v>1</v>
      </c>
      <c r="IU38" s="27">
        <f t="array" ref="IU38">IF(IT38=0,"",PRODUCT(IF(ISNUMBER(HQ38:IP38),HQ38:IP38,1)))</f>
        <v>379007128150000</v>
      </c>
      <c r="IV38" s="27">
        <f t="shared" si="201"/>
        <v>7.5320086577249497E+21</v>
      </c>
      <c r="IW38" s="28">
        <f t="shared" si="208"/>
        <v>19602145.275497433</v>
      </c>
      <c r="IX38" s="29">
        <f t="shared" si="285"/>
        <v>73508.044783115372</v>
      </c>
      <c r="IY38" s="53">
        <v>30</v>
      </c>
      <c r="IZ38" s="30" t="str">
        <f t="shared" si="79"/>
        <v/>
      </c>
      <c r="JA38" s="30" t="str">
        <f t="shared" si="80"/>
        <v/>
      </c>
      <c r="JB38" s="30" t="str">
        <f t="shared" si="81"/>
        <v/>
      </c>
      <c r="JC38" s="30" t="str">
        <f t="shared" si="82"/>
        <v/>
      </c>
      <c r="JD38" s="30" t="str">
        <f t="shared" si="83"/>
        <v/>
      </c>
      <c r="JE38" s="30" t="str">
        <f t="shared" si="84"/>
        <v/>
      </c>
      <c r="JF38" s="30" t="str">
        <f t="shared" si="85"/>
        <v/>
      </c>
      <c r="JG38" s="30" t="str">
        <f t="shared" si="86"/>
        <v/>
      </c>
      <c r="JH38" s="30" t="str">
        <f t="shared" si="87"/>
        <v/>
      </c>
      <c r="JI38" s="30" t="str">
        <f t="shared" si="88"/>
        <v/>
      </c>
      <c r="JJ38" s="30" t="str">
        <f t="shared" si="89"/>
        <v/>
      </c>
      <c r="JK38" s="30">
        <f t="shared" si="90"/>
        <v>26630.418558618017</v>
      </c>
      <c r="JL38" s="30" t="str">
        <f t="shared" si="91"/>
        <v/>
      </c>
      <c r="JM38" s="30" t="str">
        <f t="shared" si="92"/>
        <v/>
      </c>
      <c r="JN38" s="30" t="str">
        <f t="shared" si="93"/>
        <v/>
      </c>
      <c r="JO38" s="30" t="str">
        <f t="shared" si="94"/>
        <v/>
      </c>
      <c r="JP38" s="30" t="str">
        <f t="shared" si="95"/>
        <v/>
      </c>
      <c r="JQ38" s="30" t="str">
        <f t="shared" si="96"/>
        <v/>
      </c>
      <c r="JR38" s="30" t="str">
        <f t="shared" si="97"/>
        <v/>
      </c>
      <c r="JS38" s="30" t="str">
        <f t="shared" si="98"/>
        <v/>
      </c>
      <c r="JT38" s="30" t="str">
        <f t="shared" si="99"/>
        <v/>
      </c>
      <c r="JU38" s="30" t="str">
        <f t="shared" si="100"/>
        <v/>
      </c>
      <c r="JV38" s="30" t="str">
        <f t="shared" si="101"/>
        <v/>
      </c>
      <c r="JW38" s="30" t="str">
        <f t="shared" si="102"/>
        <v/>
      </c>
      <c r="JX38" s="30" t="str">
        <f t="shared" si="103"/>
        <v/>
      </c>
      <c r="JY38" s="30">
        <f t="shared" si="104"/>
        <v>26339.021881380861</v>
      </c>
      <c r="JZ38" s="53">
        <v>30</v>
      </c>
      <c r="KA38" s="31" t="str">
        <f t="shared" si="105"/>
        <v/>
      </c>
      <c r="KB38" s="31" t="str">
        <f t="shared" si="106"/>
        <v/>
      </c>
      <c r="KC38" s="31" t="str">
        <f t="shared" si="107"/>
        <v/>
      </c>
      <c r="KD38" s="31" t="str">
        <f t="shared" si="108"/>
        <v/>
      </c>
      <c r="KE38" s="31" t="str">
        <f t="shared" si="109"/>
        <v/>
      </c>
      <c r="KF38" s="31" t="str">
        <f t="shared" si="110"/>
        <v/>
      </c>
      <c r="KG38" s="31" t="str">
        <f t="shared" si="111"/>
        <v/>
      </c>
      <c r="KH38" s="31" t="str">
        <f t="shared" si="112"/>
        <v/>
      </c>
      <c r="KI38" s="31" t="str">
        <f t="shared" si="113"/>
        <v/>
      </c>
      <c r="KJ38" s="31" t="str">
        <f t="shared" si="114"/>
        <v/>
      </c>
      <c r="KK38" s="31" t="str">
        <f t="shared" si="115"/>
        <v/>
      </c>
      <c r="KL38" s="31">
        <f t="shared" si="116"/>
        <v>26645.275497432798</v>
      </c>
      <c r="KM38" s="31" t="str">
        <f t="shared" si="117"/>
        <v/>
      </c>
      <c r="KN38" s="31" t="str">
        <f t="shared" si="118"/>
        <v/>
      </c>
      <c r="KO38" s="31" t="str">
        <f t="shared" si="119"/>
        <v/>
      </c>
      <c r="KP38" s="31" t="str">
        <f t="shared" si="120"/>
        <v/>
      </c>
      <c r="KQ38" s="31" t="str">
        <f t="shared" si="121"/>
        <v/>
      </c>
      <c r="KR38" s="31" t="str">
        <f t="shared" si="122"/>
        <v/>
      </c>
      <c r="KS38" s="31" t="str">
        <f t="shared" si="123"/>
        <v/>
      </c>
      <c r="KT38" s="31" t="str">
        <f t="shared" si="124"/>
        <v/>
      </c>
      <c r="KU38" s="31" t="str">
        <f t="shared" si="125"/>
        <v/>
      </c>
      <c r="KV38" s="31" t="str">
        <f t="shared" si="126"/>
        <v/>
      </c>
      <c r="KW38" s="31" t="str">
        <f t="shared" si="127"/>
        <v/>
      </c>
      <c r="KX38" s="31" t="str">
        <f t="shared" si="128"/>
        <v/>
      </c>
      <c r="KY38" s="31" t="str">
        <f t="shared" si="129"/>
        <v/>
      </c>
      <c r="KZ38" s="31">
        <f t="shared" si="130"/>
        <v>240845.2754974328</v>
      </c>
      <c r="LA38" s="53">
        <v>30</v>
      </c>
      <c r="LB38" s="32" t="str">
        <f t="shared" si="131"/>
        <v/>
      </c>
      <c r="LC38" s="32" t="str">
        <f t="shared" si="132"/>
        <v/>
      </c>
      <c r="LD38" s="32" t="str">
        <f t="shared" si="133"/>
        <v/>
      </c>
      <c r="LE38" s="32" t="str">
        <f t="shared" si="134"/>
        <v/>
      </c>
      <c r="LF38" s="32" t="str">
        <f t="shared" si="135"/>
        <v/>
      </c>
      <c r="LG38" s="32" t="str">
        <f t="shared" si="136"/>
        <v/>
      </c>
      <c r="LH38" s="32" t="str">
        <f t="shared" si="137"/>
        <v/>
      </c>
      <c r="LI38" s="32" t="str">
        <f t="shared" si="138"/>
        <v/>
      </c>
      <c r="LJ38" s="32" t="str">
        <f t="shared" si="139"/>
        <v/>
      </c>
      <c r="LK38" s="32" t="str">
        <f t="shared" si="140"/>
        <v/>
      </c>
      <c r="LL38" s="32" t="str">
        <f t="shared" si="141"/>
        <v/>
      </c>
      <c r="LM38" s="32">
        <f t="shared" si="142"/>
        <v>36.248108048648788</v>
      </c>
      <c r="LN38" s="32" t="str">
        <f t="shared" si="143"/>
        <v/>
      </c>
      <c r="LO38" s="32" t="str">
        <f t="shared" si="144"/>
        <v/>
      </c>
      <c r="LP38" s="32" t="str">
        <f t="shared" si="145"/>
        <v/>
      </c>
      <c r="LQ38" s="32" t="str">
        <f t="shared" si="146"/>
        <v/>
      </c>
      <c r="LR38" s="32" t="str">
        <f t="shared" si="147"/>
        <v/>
      </c>
      <c r="LS38" s="32" t="str">
        <f t="shared" si="148"/>
        <v/>
      </c>
      <c r="LT38" s="32" t="str">
        <f t="shared" si="149"/>
        <v/>
      </c>
      <c r="LU38" s="32" t="str">
        <f t="shared" si="150"/>
        <v/>
      </c>
      <c r="LV38" s="32" t="str">
        <f t="shared" si="151"/>
        <v/>
      </c>
      <c r="LW38" s="32" t="str">
        <f t="shared" si="152"/>
        <v/>
      </c>
      <c r="LX38" s="32" t="str">
        <f t="shared" si="153"/>
        <v/>
      </c>
      <c r="LY38" s="32" t="str">
        <f t="shared" si="154"/>
        <v/>
      </c>
      <c r="LZ38" s="32" t="str">
        <f t="shared" si="155"/>
        <v/>
      </c>
      <c r="MA38" s="32">
        <f t="shared" si="156"/>
        <v>327.64478528580645</v>
      </c>
      <c r="MB38" s="50">
        <f t="shared" si="157"/>
        <v>36.248108048648788</v>
      </c>
      <c r="MC38" s="53">
        <v>30</v>
      </c>
      <c r="MD38" s="140" t="str">
        <f t="shared" si="158"/>
        <v/>
      </c>
      <c r="ME38" s="140" t="str">
        <f t="shared" si="159"/>
        <v/>
      </c>
      <c r="MF38" s="140" t="str">
        <f t="shared" si="160"/>
        <v/>
      </c>
      <c r="MG38" s="140" t="str">
        <f t="shared" si="161"/>
        <v/>
      </c>
      <c r="MH38" s="140" t="str">
        <f t="shared" si="162"/>
        <v/>
      </c>
      <c r="MI38" s="140" t="str">
        <f t="shared" si="163"/>
        <v/>
      </c>
      <c r="MJ38" s="140" t="str">
        <f t="shared" si="164"/>
        <v/>
      </c>
      <c r="MK38" s="140" t="str">
        <f t="shared" si="165"/>
        <v/>
      </c>
      <c r="ML38" s="140" t="str">
        <f t="shared" si="166"/>
        <v/>
      </c>
      <c r="MM38" s="140" t="str">
        <f t="shared" si="167"/>
        <v/>
      </c>
      <c r="MN38" s="140" t="str">
        <f t="shared" si="168"/>
        <v/>
      </c>
      <c r="MO38" s="140">
        <f t="shared" si="169"/>
        <v>39.945627837927027</v>
      </c>
      <c r="MP38" s="140" t="str">
        <f t="shared" si="170"/>
        <v/>
      </c>
      <c r="MQ38" s="140" t="str">
        <f t="shared" si="171"/>
        <v/>
      </c>
      <c r="MR38" s="140" t="str">
        <f t="shared" si="172"/>
        <v/>
      </c>
      <c r="MS38" s="140" t="str">
        <f t="shared" si="173"/>
        <v/>
      </c>
      <c r="MT38" s="140" t="str">
        <f t="shared" si="174"/>
        <v/>
      </c>
      <c r="MU38" s="140" t="str">
        <f t="shared" si="175"/>
        <v/>
      </c>
      <c r="MV38" s="140" t="str">
        <f t="shared" si="176"/>
        <v/>
      </c>
      <c r="MW38" s="140" t="str">
        <f t="shared" si="177"/>
        <v/>
      </c>
      <c r="MX38" s="140" t="str">
        <f t="shared" si="178"/>
        <v/>
      </c>
      <c r="MY38" s="140" t="str">
        <f t="shared" si="179"/>
        <v/>
      </c>
      <c r="MZ38" s="140" t="str">
        <f t="shared" si="180"/>
        <v/>
      </c>
      <c r="NA38" s="140" t="str">
        <f t="shared" si="181"/>
        <v/>
      </c>
      <c r="NB38" s="140" t="str">
        <f t="shared" si="182"/>
        <v/>
      </c>
      <c r="NC38" s="140">
        <f t="shared" si="183"/>
        <v>39.508532822071288</v>
      </c>
      <c r="ND38" s="53">
        <v>30</v>
      </c>
      <c r="NE38" s="33" t="str">
        <f t="shared" si="184"/>
        <v/>
      </c>
      <c r="NF38" s="33" t="str">
        <f t="shared" si="233"/>
        <v/>
      </c>
      <c r="NG38" s="33" t="str">
        <f t="shared" si="209"/>
        <v/>
      </c>
      <c r="NH38" s="33" t="str">
        <f t="shared" si="210"/>
        <v/>
      </c>
      <c r="NI38" s="33" t="str">
        <f t="shared" si="211"/>
        <v/>
      </c>
      <c r="NJ38" s="33" t="str">
        <f t="shared" si="212"/>
        <v/>
      </c>
      <c r="NK38" s="33" t="str">
        <f t="shared" si="213"/>
        <v/>
      </c>
      <c r="NL38" s="33" t="str">
        <f t="shared" si="214"/>
        <v/>
      </c>
      <c r="NM38" s="33" t="str">
        <f t="shared" si="215"/>
        <v/>
      </c>
      <c r="NN38" s="33" t="str">
        <f t="shared" si="216"/>
        <v/>
      </c>
      <c r="NO38" s="33" t="str">
        <f t="shared" si="217"/>
        <v/>
      </c>
      <c r="NP38" s="33">
        <f t="shared" si="218"/>
        <v>40</v>
      </c>
      <c r="NQ38" s="33" t="str">
        <f t="shared" si="219"/>
        <v/>
      </c>
      <c r="NR38" s="33" t="str">
        <f t="shared" si="220"/>
        <v/>
      </c>
      <c r="NS38" s="33" t="str">
        <f t="shared" si="221"/>
        <v/>
      </c>
      <c r="NT38" s="33" t="str">
        <f t="shared" si="222"/>
        <v/>
      </c>
      <c r="NU38" s="33" t="str">
        <f t="shared" si="223"/>
        <v/>
      </c>
      <c r="NV38" s="33" t="str">
        <f t="shared" si="224"/>
        <v/>
      </c>
      <c r="NW38" s="33" t="str">
        <f t="shared" si="225"/>
        <v/>
      </c>
      <c r="NX38" s="33" t="str">
        <f t="shared" si="226"/>
        <v/>
      </c>
      <c r="NY38" s="33" t="str">
        <f t="shared" si="227"/>
        <v/>
      </c>
      <c r="NZ38" s="33" t="str">
        <f t="shared" si="228"/>
        <v/>
      </c>
      <c r="OA38" s="33" t="str">
        <f t="shared" si="229"/>
        <v/>
      </c>
      <c r="OB38" s="33" t="str">
        <f t="shared" si="230"/>
        <v/>
      </c>
      <c r="OC38" s="33" t="str">
        <f t="shared" si="231"/>
        <v/>
      </c>
      <c r="OD38" s="33">
        <f t="shared" si="232"/>
        <v>4.4252934490661104</v>
      </c>
      <c r="OE38" s="33" t="e">
        <f>IF(#REF!="","",IF(#REF!=$MB38,40,(($MB38/#REF!)*40)))</f>
        <v>#REF!</v>
      </c>
      <c r="OF38" s="33" t="e">
        <f>IF(#REF!="","",IF(#REF!=$MB38,40,(($MB38/#REF!)*40)))</f>
        <v>#REF!</v>
      </c>
      <c r="OG38" s="53">
        <v>30</v>
      </c>
      <c r="OH38" s="116"/>
      <c r="OI38" s="116"/>
      <c r="OJ38" s="116"/>
      <c r="OK38" s="116"/>
      <c r="OL38" s="116"/>
      <c r="OM38" s="116"/>
      <c r="ON38" s="116"/>
      <c r="OO38" s="116"/>
      <c r="OP38" s="116"/>
      <c r="OQ38" s="116"/>
      <c r="OR38" s="116"/>
      <c r="OS38" s="124">
        <v>72</v>
      </c>
      <c r="OT38" s="116"/>
      <c r="OU38" s="116"/>
      <c r="OV38" s="124">
        <v>72</v>
      </c>
      <c r="OW38" s="116"/>
      <c r="OX38" s="116"/>
      <c r="OY38" s="116"/>
      <c r="OZ38" s="116"/>
      <c r="PA38" s="116"/>
      <c r="PB38" s="116"/>
      <c r="PC38" s="116"/>
      <c r="PD38" s="116"/>
      <c r="PE38" s="116"/>
      <c r="PF38" s="116"/>
      <c r="PG38" s="118">
        <v>72</v>
      </c>
      <c r="PH38" s="53">
        <v>30</v>
      </c>
      <c r="PI38" s="126">
        <f t="shared" si="203"/>
        <v>0</v>
      </c>
      <c r="PJ38" s="126">
        <f t="shared" si="275"/>
        <v>0</v>
      </c>
      <c r="PK38" s="126">
        <f t="shared" si="276"/>
        <v>0</v>
      </c>
      <c r="PL38" s="126">
        <f t="shared" si="277"/>
        <v>0</v>
      </c>
      <c r="PM38" s="126">
        <f t="shared" si="278"/>
        <v>0</v>
      </c>
      <c r="PN38" s="126">
        <f t="shared" si="279"/>
        <v>0</v>
      </c>
      <c r="PO38" s="126">
        <f t="shared" si="235"/>
        <v>0</v>
      </c>
      <c r="PP38" s="126">
        <f t="shared" si="236"/>
        <v>0</v>
      </c>
      <c r="PQ38" s="126">
        <f t="shared" si="237"/>
        <v>0</v>
      </c>
      <c r="PR38" s="126">
        <f t="shared" si="238"/>
        <v>0</v>
      </c>
      <c r="PS38" s="126">
        <f t="shared" si="239"/>
        <v>0</v>
      </c>
      <c r="PT38" s="126">
        <f t="shared" si="240"/>
        <v>60</v>
      </c>
      <c r="PU38" s="126">
        <f t="shared" si="241"/>
        <v>0</v>
      </c>
      <c r="PV38" s="126">
        <f t="shared" si="242"/>
        <v>0</v>
      </c>
      <c r="PW38" s="126">
        <f t="shared" si="243"/>
        <v>60</v>
      </c>
      <c r="PX38" s="126">
        <f t="shared" si="244"/>
        <v>0</v>
      </c>
      <c r="PY38" s="126">
        <f t="shared" si="245"/>
        <v>0</v>
      </c>
      <c r="PZ38" s="126">
        <f t="shared" si="246"/>
        <v>0</v>
      </c>
      <c r="QA38" s="126">
        <f t="shared" si="247"/>
        <v>0</v>
      </c>
      <c r="QB38" s="126">
        <f t="shared" si="248"/>
        <v>0</v>
      </c>
      <c r="QC38" s="126">
        <f t="shared" si="249"/>
        <v>0</v>
      </c>
      <c r="QD38" s="126">
        <f t="shared" si="250"/>
        <v>0</v>
      </c>
      <c r="QE38" s="126">
        <f t="shared" si="251"/>
        <v>0</v>
      </c>
      <c r="QF38" s="126">
        <f t="shared" si="252"/>
        <v>0</v>
      </c>
      <c r="QG38" s="126">
        <f t="shared" si="253"/>
        <v>0</v>
      </c>
      <c r="QH38" s="126">
        <f t="shared" si="254"/>
        <v>60</v>
      </c>
      <c r="QI38" s="53">
        <v>30</v>
      </c>
      <c r="QJ38" s="34" t="str">
        <f t="shared" si="204"/>
        <v/>
      </c>
      <c r="QK38" s="34" t="str">
        <f t="shared" si="280"/>
        <v/>
      </c>
      <c r="QL38" s="34" t="str">
        <f t="shared" si="281"/>
        <v/>
      </c>
      <c r="QM38" s="34" t="str">
        <f t="shared" si="282"/>
        <v/>
      </c>
      <c r="QN38" s="34" t="str">
        <f t="shared" si="283"/>
        <v/>
      </c>
      <c r="QO38" s="34" t="str">
        <f t="shared" si="284"/>
        <v/>
      </c>
      <c r="QP38" s="34" t="str">
        <f t="shared" si="255"/>
        <v/>
      </c>
      <c r="QQ38" s="34" t="str">
        <f t="shared" si="256"/>
        <v/>
      </c>
      <c r="QR38" s="34" t="str">
        <f t="shared" si="257"/>
        <v/>
      </c>
      <c r="QS38" s="34" t="str">
        <f t="shared" si="258"/>
        <v/>
      </c>
      <c r="QT38" s="34" t="str">
        <f t="shared" si="259"/>
        <v/>
      </c>
      <c r="QU38" s="34">
        <f t="shared" si="260"/>
        <v>99.94562783792702</v>
      </c>
      <c r="QV38" s="34" t="str">
        <f t="shared" si="261"/>
        <v/>
      </c>
      <c r="QW38" s="34" t="str">
        <f t="shared" si="262"/>
        <v/>
      </c>
      <c r="QX38" s="34" t="str">
        <f t="shared" si="263"/>
        <v/>
      </c>
      <c r="QY38" s="34" t="str">
        <f t="shared" si="264"/>
        <v/>
      </c>
      <c r="QZ38" s="34" t="str">
        <f t="shared" si="265"/>
        <v/>
      </c>
      <c r="RA38" s="34" t="str">
        <f t="shared" si="266"/>
        <v/>
      </c>
      <c r="RB38" s="34" t="str">
        <f t="shared" si="267"/>
        <v/>
      </c>
      <c r="RC38" s="34" t="str">
        <f t="shared" si="268"/>
        <v/>
      </c>
      <c r="RD38" s="34" t="str">
        <f t="shared" si="269"/>
        <v/>
      </c>
      <c r="RE38" s="34" t="str">
        <f t="shared" si="270"/>
        <v/>
      </c>
      <c r="RF38" s="34" t="str">
        <f t="shared" si="271"/>
        <v/>
      </c>
      <c r="RG38" s="34" t="str">
        <f t="shared" si="272"/>
        <v/>
      </c>
      <c r="RH38" s="34" t="str">
        <f t="shared" si="273"/>
        <v/>
      </c>
      <c r="RI38" s="34">
        <f t="shared" si="274"/>
        <v>99.508532822071288</v>
      </c>
      <c r="RJ38" s="132">
        <f t="shared" si="205"/>
        <v>99.94562783792702</v>
      </c>
      <c r="RK38" s="35" t="str">
        <f t="shared" si="190"/>
        <v/>
      </c>
      <c r="RL38" s="35" t="str">
        <f t="shared" si="191"/>
        <v>12. DIDACLIBROS LTDA NIT 800036678-0</v>
      </c>
      <c r="RM38" s="35" t="str">
        <f t="shared" si="192"/>
        <v/>
      </c>
      <c r="RN38" s="35" t="str">
        <f t="shared" si="234"/>
        <v/>
      </c>
      <c r="RO38" s="133" t="str">
        <f t="shared" si="207"/>
        <v>12. DIDACLIBROS LTDA NIT 800036678-0</v>
      </c>
      <c r="RP38" s="133" t="str">
        <f>IF($RJ38=QJ38,QJ$8,IF($RJ38=QK38,QK$8,IF($RJ38=QL38,QL$8,IF($RJ38=QM38,QM$8,IF($RJ38=QN38,QN$8,IF($RJ38=QO38,QO$8,IF($RJ38=QP38,QP$8,IF($RJ38=QQ38,QQ$8,IF($RJ38=QR38,QR$8,IF($RJ38=QS38,QS$8,IF($RJ38=QT38,QT$8,IF($RJ38=QU38,QU$8,IF($RJ38=QV38,QV$8,IF($RJ38=QW38,QW$8,IF($RJ38=QX38,QX$8,IF($RJ38=QY38,QY$8,IF($RJ38=QZ38,QZ$8,IF($RJ38=RA38,RA$8,IF($RJ38=RB38,RB$8,IF($RJ38=RC38,RC$8,IF($RJ38=RD38,RD$8,IF($RJ38=RE38,RE$8,IF($RJ38=RF38,RF$8,IF($RJ38=RG38,RG$8,IF($RJ38=RH38,RH$8,IF($RJ38=RI38,RI$8,IF($RJ38=#REF!,#REF!,IF($RJ38=#REF!,#REF!,""))))))))))))))))))))))))))))</f>
        <v>12. DIDACLIBROS LTDA NIT 800036678-0</v>
      </c>
      <c r="RQ38" s="36" t="str">
        <f t="shared" si="194"/>
        <v/>
      </c>
      <c r="RR38" s="36">
        <f t="shared" si="195"/>
        <v>19575500</v>
      </c>
      <c r="RS38" s="36" t="str">
        <f t="shared" si="196"/>
        <v/>
      </c>
      <c r="RT38" s="36" t="e">
        <f>IF($RP38=$AD$8,$AD38,IF($RP38=$AE$8,$AE38,IF($RP38=$AF$8,$AF38,IF($RP38=$AG$8,$AG38,IF($RP38=$AH$8,$AH38,IF($RP38=#REF!,#REF!,IF($RP38=#REF!,#REF!,"")))))))</f>
        <v>#REF!</v>
      </c>
      <c r="RU38" s="129">
        <f t="shared" si="197"/>
        <v>19575500</v>
      </c>
      <c r="RV38" s="36" t="e">
        <f t="shared" si="206"/>
        <v>#REF!</v>
      </c>
      <c r="RW38" s="53">
        <v>30</v>
      </c>
      <c r="RX38" s="129">
        <f t="shared" si="198"/>
        <v>297500</v>
      </c>
      <c r="RY38" s="129" t="str">
        <f t="shared" si="199"/>
        <v>ADJUDICADO</v>
      </c>
    </row>
    <row r="39" spans="1:493" ht="24">
      <c r="A39" s="49"/>
      <c r="B39" s="67" t="s">
        <v>124</v>
      </c>
      <c r="C39" s="68" t="s">
        <v>125</v>
      </c>
      <c r="D39" s="67" t="s">
        <v>126</v>
      </c>
      <c r="E39" s="69" t="s">
        <v>135</v>
      </c>
      <c r="F39" s="70">
        <v>1</v>
      </c>
      <c r="G39" s="24">
        <v>2451400</v>
      </c>
      <c r="H39" s="53">
        <v>31</v>
      </c>
      <c r="I39" s="104" t="s">
        <v>37</v>
      </c>
      <c r="J39" s="104" t="s">
        <v>37</v>
      </c>
      <c r="K39" s="104" t="s">
        <v>37</v>
      </c>
      <c r="L39" s="104" t="s">
        <v>37</v>
      </c>
      <c r="M39" s="104" t="s">
        <v>37</v>
      </c>
      <c r="N39" s="104" t="s">
        <v>37</v>
      </c>
      <c r="O39" s="104" t="s">
        <v>37</v>
      </c>
      <c r="P39" s="104" t="s">
        <v>37</v>
      </c>
      <c r="Q39" s="104" t="s">
        <v>37</v>
      </c>
      <c r="R39" s="104" t="s">
        <v>37</v>
      </c>
      <c r="S39" s="104" t="s">
        <v>37</v>
      </c>
      <c r="T39" s="113">
        <v>2415700</v>
      </c>
      <c r="U39" s="104" t="s">
        <v>37</v>
      </c>
      <c r="V39" s="104" t="s">
        <v>37</v>
      </c>
      <c r="W39" s="113">
        <v>2157232</v>
      </c>
      <c r="X39" s="104" t="s">
        <v>37</v>
      </c>
      <c r="Y39" s="104" t="s">
        <v>37</v>
      </c>
      <c r="Z39" s="104" t="s">
        <v>37</v>
      </c>
      <c r="AA39" s="104" t="s">
        <v>37</v>
      </c>
      <c r="AB39" s="104" t="s">
        <v>37</v>
      </c>
      <c r="AC39" s="104" t="s">
        <v>37</v>
      </c>
      <c r="AD39" s="104" t="s">
        <v>37</v>
      </c>
      <c r="AE39" s="104" t="s">
        <v>37</v>
      </c>
      <c r="AF39" s="104" t="s">
        <v>37</v>
      </c>
      <c r="AG39" s="104" t="s">
        <v>37</v>
      </c>
      <c r="AH39" s="106">
        <v>2356200</v>
      </c>
      <c r="AI39" s="57">
        <v>31</v>
      </c>
      <c r="AJ39" s="25" t="str">
        <f t="shared" si="0"/>
        <v>NC</v>
      </c>
      <c r="AK39" s="25" t="str">
        <f t="shared" si="1"/>
        <v>NC</v>
      </c>
      <c r="AL39" s="25" t="str">
        <f t="shared" si="2"/>
        <v>NC</v>
      </c>
      <c r="AM39" s="25" t="str">
        <f t="shared" si="3"/>
        <v>NC</v>
      </c>
      <c r="AN39" s="25" t="str">
        <f t="shared" si="4"/>
        <v>NC</v>
      </c>
      <c r="AO39" s="25" t="str">
        <f t="shared" si="5"/>
        <v>NC</v>
      </c>
      <c r="AP39" s="25" t="str">
        <f t="shared" si="6"/>
        <v>NC</v>
      </c>
      <c r="AQ39" s="25" t="str">
        <f t="shared" si="7"/>
        <v>NC</v>
      </c>
      <c r="AR39" s="25" t="str">
        <f t="shared" si="8"/>
        <v>NC</v>
      </c>
      <c r="AS39" s="25" t="str">
        <f t="shared" si="9"/>
        <v>NC</v>
      </c>
      <c r="AT39" s="25" t="str">
        <f t="shared" si="10"/>
        <v>NC</v>
      </c>
      <c r="AU39" s="25">
        <f t="shared" si="11"/>
        <v>2415700</v>
      </c>
      <c r="AV39" s="25" t="str">
        <f t="shared" si="12"/>
        <v>NC</v>
      </c>
      <c r="AW39" s="25" t="str">
        <f t="shared" si="13"/>
        <v>NC</v>
      </c>
      <c r="AX39" s="25">
        <f t="shared" si="14"/>
        <v>2157232</v>
      </c>
      <c r="AY39" s="25" t="str">
        <f t="shared" si="15"/>
        <v>NC</v>
      </c>
      <c r="AZ39" s="25" t="str">
        <f t="shared" si="16"/>
        <v>NC</v>
      </c>
      <c r="BA39" s="25" t="str">
        <f t="shared" si="17"/>
        <v>NC</v>
      </c>
      <c r="BB39" s="25" t="str">
        <f t="shared" si="18"/>
        <v>NC</v>
      </c>
      <c r="BC39" s="25" t="str">
        <f t="shared" si="19"/>
        <v>NC</v>
      </c>
      <c r="BD39" s="25" t="str">
        <f t="shared" si="20"/>
        <v>NC</v>
      </c>
      <c r="BE39" s="25" t="str">
        <f t="shared" si="21"/>
        <v>NC</v>
      </c>
      <c r="BF39" s="25" t="str">
        <f t="shared" si="22"/>
        <v>NC</v>
      </c>
      <c r="BG39" s="25" t="str">
        <f t="shared" si="23"/>
        <v>NC</v>
      </c>
      <c r="BH39" s="25" t="str">
        <f t="shared" si="24"/>
        <v>NC</v>
      </c>
      <c r="BI39" s="25">
        <f t="shared" si="25"/>
        <v>2356200</v>
      </c>
      <c r="BJ39" s="53">
        <v>31</v>
      </c>
      <c r="BK39" s="122" t="s">
        <v>38</v>
      </c>
      <c r="BL39" s="122" t="s">
        <v>38</v>
      </c>
      <c r="BM39" s="122" t="s">
        <v>38</v>
      </c>
      <c r="BN39" s="122" t="s">
        <v>38</v>
      </c>
      <c r="BO39" s="122" t="s">
        <v>38</v>
      </c>
      <c r="BP39" s="122" t="s">
        <v>38</v>
      </c>
      <c r="BQ39" s="122" t="s">
        <v>38</v>
      </c>
      <c r="BR39" s="122" t="s">
        <v>38</v>
      </c>
      <c r="BS39" s="122" t="s">
        <v>38</v>
      </c>
      <c r="BT39" s="122" t="s">
        <v>38</v>
      </c>
      <c r="BU39" s="122" t="s">
        <v>38</v>
      </c>
      <c r="BV39" s="124" t="s">
        <v>39</v>
      </c>
      <c r="BW39" s="122" t="s">
        <v>38</v>
      </c>
      <c r="BX39" s="122" t="s">
        <v>38</v>
      </c>
      <c r="BY39" s="124" t="s">
        <v>39</v>
      </c>
      <c r="BZ39" s="122" t="s">
        <v>38</v>
      </c>
      <c r="CA39" s="122" t="s">
        <v>38</v>
      </c>
      <c r="CB39" s="122" t="s">
        <v>38</v>
      </c>
      <c r="CC39" s="122" t="s">
        <v>38</v>
      </c>
      <c r="CD39" s="122" t="s">
        <v>38</v>
      </c>
      <c r="CE39" s="122" t="s">
        <v>38</v>
      </c>
      <c r="CF39" s="122" t="s">
        <v>38</v>
      </c>
      <c r="CG39" s="122" t="s">
        <v>38</v>
      </c>
      <c r="CH39" s="122" t="s">
        <v>38</v>
      </c>
      <c r="CI39" s="122" t="s">
        <v>38</v>
      </c>
      <c r="CJ39" s="124" t="s">
        <v>39</v>
      </c>
      <c r="CK39" s="53">
        <v>31</v>
      </c>
      <c r="CL39" s="122" t="s">
        <v>39</v>
      </c>
      <c r="CM39" s="122" t="s">
        <v>38</v>
      </c>
      <c r="CN39" s="122" t="s">
        <v>39</v>
      </c>
      <c r="CO39" s="122" t="s">
        <v>39</v>
      </c>
      <c r="CP39" s="122" t="s">
        <v>39</v>
      </c>
      <c r="CQ39" s="122" t="s">
        <v>39</v>
      </c>
      <c r="CR39" s="122" t="s">
        <v>39</v>
      </c>
      <c r="CS39" s="122" t="s">
        <v>39</v>
      </c>
      <c r="CT39" s="122" t="s">
        <v>39</v>
      </c>
      <c r="CU39" s="122" t="s">
        <v>39</v>
      </c>
      <c r="CV39" s="122" t="s">
        <v>39</v>
      </c>
      <c r="CW39" s="131" t="s">
        <v>39</v>
      </c>
      <c r="CX39" s="122" t="s">
        <v>39</v>
      </c>
      <c r="CY39" s="122" t="s">
        <v>39</v>
      </c>
      <c r="CZ39" s="131" t="s">
        <v>39</v>
      </c>
      <c r="DA39" s="122" t="s">
        <v>39</v>
      </c>
      <c r="DB39" s="122" t="s">
        <v>39</v>
      </c>
      <c r="DC39" s="122" t="s">
        <v>39</v>
      </c>
      <c r="DD39" s="122" t="s">
        <v>39</v>
      </c>
      <c r="DE39" s="122" t="s">
        <v>39</v>
      </c>
      <c r="DF39" s="122" t="s">
        <v>39</v>
      </c>
      <c r="DG39" s="122" t="s">
        <v>39</v>
      </c>
      <c r="DH39" s="122" t="s">
        <v>38</v>
      </c>
      <c r="DI39" s="122" t="s">
        <v>38</v>
      </c>
      <c r="DJ39" s="122" t="s">
        <v>38</v>
      </c>
      <c r="DK39" s="124" t="s">
        <v>39</v>
      </c>
      <c r="DL39" s="53">
        <v>31</v>
      </c>
      <c r="DM39" s="122" t="s">
        <v>39</v>
      </c>
      <c r="DN39" s="122" t="s">
        <v>38</v>
      </c>
      <c r="DO39" s="122" t="s">
        <v>39</v>
      </c>
      <c r="DP39" s="122" t="s">
        <v>39</v>
      </c>
      <c r="DQ39" s="122" t="s">
        <v>39</v>
      </c>
      <c r="DR39" s="122" t="s">
        <v>39</v>
      </c>
      <c r="DS39" s="122" t="s">
        <v>39</v>
      </c>
      <c r="DT39" s="122" t="s">
        <v>39</v>
      </c>
      <c r="DU39" s="122" t="s">
        <v>39</v>
      </c>
      <c r="DV39" s="122" t="s">
        <v>39</v>
      </c>
      <c r="DW39" s="122" t="s">
        <v>39</v>
      </c>
      <c r="DX39" s="117" t="s">
        <v>39</v>
      </c>
      <c r="DY39" s="122" t="s">
        <v>39</v>
      </c>
      <c r="DZ39" s="122" t="s">
        <v>39</v>
      </c>
      <c r="EA39" s="117" t="s">
        <v>39</v>
      </c>
      <c r="EB39" s="122" t="s">
        <v>39</v>
      </c>
      <c r="EC39" s="122" t="s">
        <v>39</v>
      </c>
      <c r="ED39" s="122" t="s">
        <v>39</v>
      </c>
      <c r="EE39" s="122" t="s">
        <v>39</v>
      </c>
      <c r="EF39" s="122" t="s">
        <v>39</v>
      </c>
      <c r="EG39" s="122" t="s">
        <v>39</v>
      </c>
      <c r="EH39" s="122" t="s">
        <v>39</v>
      </c>
      <c r="EI39" s="122" t="s">
        <v>38</v>
      </c>
      <c r="EJ39" s="122" t="s">
        <v>38</v>
      </c>
      <c r="EK39" s="122" t="s">
        <v>39</v>
      </c>
      <c r="EL39" s="118" t="s">
        <v>39</v>
      </c>
      <c r="EM39" s="53">
        <v>31</v>
      </c>
      <c r="EN39" s="26" t="str">
        <f t="shared" si="26"/>
        <v>NO CUMPLE</v>
      </c>
      <c r="EO39" s="26" t="str">
        <f t="shared" si="27"/>
        <v>NO CUMPLE</v>
      </c>
      <c r="EP39" s="26" t="str">
        <f t="shared" si="28"/>
        <v>NO CUMPLE</v>
      </c>
      <c r="EQ39" s="26" t="str">
        <f t="shared" si="29"/>
        <v>NO CUMPLE</v>
      </c>
      <c r="ER39" s="26" t="str">
        <f t="shared" si="30"/>
        <v>NO CUMPLE</v>
      </c>
      <c r="ES39" s="26" t="str">
        <f t="shared" si="31"/>
        <v>NO CUMPLE</v>
      </c>
      <c r="ET39" s="26" t="str">
        <f t="shared" si="32"/>
        <v>NO CUMPLE</v>
      </c>
      <c r="EU39" s="26" t="str">
        <f t="shared" si="33"/>
        <v>NO CUMPLE</v>
      </c>
      <c r="EV39" s="26" t="str">
        <f t="shared" si="34"/>
        <v>NO CUMPLE</v>
      </c>
      <c r="EW39" s="26" t="str">
        <f t="shared" si="35"/>
        <v>NO CUMPLE</v>
      </c>
      <c r="EX39" s="26" t="str">
        <f t="shared" si="36"/>
        <v>NO CUMPLE</v>
      </c>
      <c r="EY39" s="26" t="str">
        <f t="shared" si="37"/>
        <v>CUMPLE</v>
      </c>
      <c r="EZ39" s="26" t="str">
        <f t="shared" si="38"/>
        <v>NO CUMPLE</v>
      </c>
      <c r="FA39" s="26" t="str">
        <f t="shared" si="39"/>
        <v>NO CUMPLE</v>
      </c>
      <c r="FB39" s="26" t="str">
        <f t="shared" si="40"/>
        <v>CUMPLE</v>
      </c>
      <c r="FC39" s="26" t="str">
        <f t="shared" si="41"/>
        <v>NO CUMPLE</v>
      </c>
      <c r="FD39" s="26" t="str">
        <f t="shared" si="42"/>
        <v>NO CUMPLE</v>
      </c>
      <c r="FE39" s="26" t="str">
        <f t="shared" si="43"/>
        <v>NO CUMPLE</v>
      </c>
      <c r="FF39" s="26" t="str">
        <f t="shared" si="44"/>
        <v>NO CUMPLE</v>
      </c>
      <c r="FG39" s="26" t="str">
        <f t="shared" si="45"/>
        <v>NO CUMPLE</v>
      </c>
      <c r="FH39" s="26" t="str">
        <f t="shared" si="46"/>
        <v>NO CUMPLE</v>
      </c>
      <c r="FI39" s="26" t="str">
        <f t="shared" si="47"/>
        <v>NO CUMPLE</v>
      </c>
      <c r="FJ39" s="26" t="str">
        <f t="shared" si="48"/>
        <v>NO CUMPLE</v>
      </c>
      <c r="FK39" s="26" t="str">
        <f t="shared" si="49"/>
        <v>NO CUMPLE</v>
      </c>
      <c r="FL39" s="26" t="str">
        <f t="shared" si="50"/>
        <v>NO CUMPLE</v>
      </c>
      <c r="FM39" s="26" t="str">
        <f t="shared" si="51"/>
        <v>CUMPLE</v>
      </c>
      <c r="FN39" s="53">
        <v>31</v>
      </c>
      <c r="FO39" s="116" t="s">
        <v>37</v>
      </c>
      <c r="FP39" s="116" t="s">
        <v>37</v>
      </c>
      <c r="FQ39" s="116" t="s">
        <v>37</v>
      </c>
      <c r="FR39" s="116" t="s">
        <v>37</v>
      </c>
      <c r="FS39" s="116" t="s">
        <v>37</v>
      </c>
      <c r="FT39" s="116" t="s">
        <v>37</v>
      </c>
      <c r="FU39" s="116" t="s">
        <v>37</v>
      </c>
      <c r="FV39" s="116" t="s">
        <v>37</v>
      </c>
      <c r="FW39" s="116" t="s">
        <v>37</v>
      </c>
      <c r="FX39" s="116" t="s">
        <v>37</v>
      </c>
      <c r="FY39" s="116" t="s">
        <v>37</v>
      </c>
      <c r="FZ39" s="124" t="s">
        <v>39</v>
      </c>
      <c r="GA39" s="116" t="s">
        <v>37</v>
      </c>
      <c r="GB39" s="116" t="s">
        <v>37</v>
      </c>
      <c r="GC39" s="120" t="s">
        <v>39</v>
      </c>
      <c r="GD39" s="116" t="s">
        <v>37</v>
      </c>
      <c r="GE39" s="116" t="s">
        <v>37</v>
      </c>
      <c r="GF39" s="116" t="s">
        <v>37</v>
      </c>
      <c r="GG39" s="116" t="s">
        <v>37</v>
      </c>
      <c r="GH39" s="116" t="s">
        <v>37</v>
      </c>
      <c r="GI39" s="116" t="s">
        <v>37</v>
      </c>
      <c r="GJ39" s="116" t="s">
        <v>37</v>
      </c>
      <c r="GK39" s="116" t="s">
        <v>37</v>
      </c>
      <c r="GL39" s="116" t="s">
        <v>37</v>
      </c>
      <c r="GM39" s="116" t="s">
        <v>37</v>
      </c>
      <c r="GN39" s="124" t="s">
        <v>39</v>
      </c>
      <c r="GO39" s="53">
        <v>31</v>
      </c>
      <c r="GP39" s="116" t="s">
        <v>37</v>
      </c>
      <c r="GQ39" s="116" t="s">
        <v>37</v>
      </c>
      <c r="GR39" s="116" t="s">
        <v>37</v>
      </c>
      <c r="GS39" s="116" t="s">
        <v>37</v>
      </c>
      <c r="GT39" s="116" t="s">
        <v>37</v>
      </c>
      <c r="GU39" s="116" t="s">
        <v>37</v>
      </c>
      <c r="GV39" s="116" t="s">
        <v>37</v>
      </c>
      <c r="GW39" s="116" t="s">
        <v>37</v>
      </c>
      <c r="GX39" s="116" t="s">
        <v>37</v>
      </c>
      <c r="GY39" s="116" t="s">
        <v>37</v>
      </c>
      <c r="GZ39" s="116" t="s">
        <v>37</v>
      </c>
      <c r="HA39" s="131" t="s">
        <v>39</v>
      </c>
      <c r="HB39" s="116" t="s">
        <v>37</v>
      </c>
      <c r="HC39" s="116" t="s">
        <v>37</v>
      </c>
      <c r="HD39" s="131" t="s">
        <v>39</v>
      </c>
      <c r="HE39" s="116" t="s">
        <v>37</v>
      </c>
      <c r="HF39" s="116" t="s">
        <v>37</v>
      </c>
      <c r="HG39" s="116" t="s">
        <v>37</v>
      </c>
      <c r="HH39" s="116" t="s">
        <v>37</v>
      </c>
      <c r="HI39" s="116" t="s">
        <v>37</v>
      </c>
      <c r="HJ39" s="116" t="s">
        <v>37</v>
      </c>
      <c r="HK39" s="116" t="s">
        <v>37</v>
      </c>
      <c r="HL39" s="116" t="s">
        <v>37</v>
      </c>
      <c r="HM39" s="116" t="s">
        <v>37</v>
      </c>
      <c r="HN39" s="116" t="s">
        <v>37</v>
      </c>
      <c r="HO39" s="124" t="s">
        <v>39</v>
      </c>
      <c r="HP39" s="53">
        <v>31</v>
      </c>
      <c r="HQ39" s="25" t="str">
        <f t="shared" si="52"/>
        <v/>
      </c>
      <c r="HR39" s="25" t="str">
        <f t="shared" si="53"/>
        <v/>
      </c>
      <c r="HS39" s="25" t="str">
        <f t="shared" si="54"/>
        <v/>
      </c>
      <c r="HT39" s="25" t="str">
        <f t="shared" si="55"/>
        <v/>
      </c>
      <c r="HU39" s="25" t="str">
        <f t="shared" si="56"/>
        <v/>
      </c>
      <c r="HV39" s="25" t="str">
        <f t="shared" si="57"/>
        <v/>
      </c>
      <c r="HW39" s="25" t="str">
        <f t="shared" si="58"/>
        <v/>
      </c>
      <c r="HX39" s="25" t="str">
        <f t="shared" si="59"/>
        <v/>
      </c>
      <c r="HY39" s="25" t="str">
        <f t="shared" si="60"/>
        <v/>
      </c>
      <c r="HZ39" s="25" t="str">
        <f t="shared" si="61"/>
        <v/>
      </c>
      <c r="IA39" s="25" t="str">
        <f t="shared" si="62"/>
        <v/>
      </c>
      <c r="IB39" s="25">
        <f t="shared" si="63"/>
        <v>2415700</v>
      </c>
      <c r="IC39" s="25" t="str">
        <f t="shared" si="64"/>
        <v/>
      </c>
      <c r="ID39" s="25" t="str">
        <f t="shared" si="65"/>
        <v/>
      </c>
      <c r="IE39" s="25">
        <f t="shared" si="66"/>
        <v>2157232</v>
      </c>
      <c r="IF39" s="25" t="str">
        <f t="shared" si="67"/>
        <v/>
      </c>
      <c r="IG39" s="25" t="str">
        <f t="shared" si="68"/>
        <v/>
      </c>
      <c r="IH39" s="25" t="str">
        <f t="shared" si="69"/>
        <v/>
      </c>
      <c r="II39" s="25" t="str">
        <f t="shared" si="70"/>
        <v/>
      </c>
      <c r="IJ39" s="25" t="str">
        <f t="shared" si="71"/>
        <v/>
      </c>
      <c r="IK39" s="25" t="str">
        <f t="shared" si="72"/>
        <v/>
      </c>
      <c r="IL39" s="25" t="str">
        <f t="shared" si="73"/>
        <v/>
      </c>
      <c r="IM39" s="25" t="str">
        <f t="shared" si="74"/>
        <v/>
      </c>
      <c r="IN39" s="25" t="str">
        <f t="shared" si="75"/>
        <v/>
      </c>
      <c r="IO39" s="25" t="str">
        <f t="shared" si="76"/>
        <v/>
      </c>
      <c r="IP39" s="25">
        <f t="shared" si="77"/>
        <v>2356200</v>
      </c>
      <c r="IQ39" s="25">
        <v>2451400</v>
      </c>
      <c r="IR39" s="25">
        <v>2451400</v>
      </c>
      <c r="IS39" s="27">
        <f t="shared" si="78"/>
        <v>3</v>
      </c>
      <c r="IT39" s="27">
        <f t="shared" si="200"/>
        <v>1</v>
      </c>
      <c r="IU39" s="27">
        <f t="array" ref="IU39">IF(IT39=0,"",PRODUCT(IF(ISNUMBER(HQ39:IP39),HQ39:IP39,1)))</f>
        <v>1.2278689151762881E+19</v>
      </c>
      <c r="IV39" s="27">
        <f t="shared" si="201"/>
        <v>3.0099978586631525E+25</v>
      </c>
      <c r="IW39" s="28">
        <f t="shared" si="208"/>
        <v>2342294.7590393918</v>
      </c>
      <c r="IX39" s="29">
        <f t="shared" si="285"/>
        <v>8783.6053463977187</v>
      </c>
      <c r="IY39" s="53">
        <v>31</v>
      </c>
      <c r="IZ39" s="30" t="str">
        <f t="shared" si="79"/>
        <v/>
      </c>
      <c r="JA39" s="30" t="str">
        <f t="shared" si="80"/>
        <v/>
      </c>
      <c r="JB39" s="30" t="str">
        <f t="shared" si="81"/>
        <v/>
      </c>
      <c r="JC39" s="30" t="str">
        <f t="shared" si="82"/>
        <v/>
      </c>
      <c r="JD39" s="30" t="str">
        <f t="shared" si="83"/>
        <v/>
      </c>
      <c r="JE39" s="30" t="str">
        <f t="shared" si="84"/>
        <v/>
      </c>
      <c r="JF39" s="30" t="str">
        <f t="shared" si="85"/>
        <v/>
      </c>
      <c r="JG39" s="30" t="str">
        <f t="shared" si="86"/>
        <v/>
      </c>
      <c r="JH39" s="30" t="str">
        <f t="shared" si="87"/>
        <v/>
      </c>
      <c r="JI39" s="30" t="str">
        <f t="shared" si="88"/>
        <v/>
      </c>
      <c r="JJ39" s="30" t="str">
        <f t="shared" si="89"/>
        <v/>
      </c>
      <c r="JK39" s="30">
        <f t="shared" si="90"/>
        <v>27502.374079121313</v>
      </c>
      <c r="JL39" s="30" t="str">
        <f t="shared" si="91"/>
        <v/>
      </c>
      <c r="JM39" s="30" t="str">
        <f t="shared" si="92"/>
        <v/>
      </c>
      <c r="JN39" s="30">
        <f t="shared" si="93"/>
        <v>24559.755532330601</v>
      </c>
      <c r="JO39" s="30" t="str">
        <f t="shared" si="94"/>
        <v/>
      </c>
      <c r="JP39" s="30" t="str">
        <f t="shared" si="95"/>
        <v/>
      </c>
      <c r="JQ39" s="30" t="str">
        <f t="shared" si="96"/>
        <v/>
      </c>
      <c r="JR39" s="30" t="str">
        <f t="shared" si="97"/>
        <v/>
      </c>
      <c r="JS39" s="30" t="str">
        <f t="shared" si="98"/>
        <v/>
      </c>
      <c r="JT39" s="30" t="str">
        <f t="shared" si="99"/>
        <v/>
      </c>
      <c r="JU39" s="30" t="str">
        <f t="shared" si="100"/>
        <v/>
      </c>
      <c r="JV39" s="30" t="str">
        <f t="shared" si="101"/>
        <v/>
      </c>
      <c r="JW39" s="30" t="str">
        <f t="shared" si="102"/>
        <v/>
      </c>
      <c r="JX39" s="30" t="str">
        <f t="shared" si="103"/>
        <v/>
      </c>
      <c r="JY39" s="30">
        <f t="shared" si="104"/>
        <v>26824.975702788277</v>
      </c>
      <c r="JZ39" s="53">
        <v>31</v>
      </c>
      <c r="KA39" s="31" t="str">
        <f t="shared" si="105"/>
        <v/>
      </c>
      <c r="KB39" s="31" t="str">
        <f t="shared" si="106"/>
        <v/>
      </c>
      <c r="KC39" s="31" t="str">
        <f t="shared" si="107"/>
        <v/>
      </c>
      <c r="KD39" s="31" t="str">
        <f t="shared" si="108"/>
        <v/>
      </c>
      <c r="KE39" s="31" t="str">
        <f t="shared" si="109"/>
        <v/>
      </c>
      <c r="KF39" s="31" t="str">
        <f t="shared" si="110"/>
        <v/>
      </c>
      <c r="KG39" s="31" t="str">
        <f t="shared" si="111"/>
        <v/>
      </c>
      <c r="KH39" s="31" t="str">
        <f t="shared" si="112"/>
        <v/>
      </c>
      <c r="KI39" s="31" t="str">
        <f t="shared" si="113"/>
        <v/>
      </c>
      <c r="KJ39" s="31" t="str">
        <f t="shared" si="114"/>
        <v/>
      </c>
      <c r="KK39" s="31" t="str">
        <f t="shared" si="115"/>
        <v/>
      </c>
      <c r="KL39" s="31">
        <f t="shared" si="116"/>
        <v>73405.240960608236</v>
      </c>
      <c r="KM39" s="31" t="str">
        <f t="shared" si="117"/>
        <v/>
      </c>
      <c r="KN39" s="31" t="str">
        <f t="shared" si="118"/>
        <v/>
      </c>
      <c r="KO39" s="31">
        <f t="shared" si="119"/>
        <v>185062.75903939176</v>
      </c>
      <c r="KP39" s="31" t="str">
        <f t="shared" si="120"/>
        <v/>
      </c>
      <c r="KQ39" s="31" t="str">
        <f t="shared" si="121"/>
        <v/>
      </c>
      <c r="KR39" s="31" t="str">
        <f t="shared" si="122"/>
        <v/>
      </c>
      <c r="KS39" s="31" t="str">
        <f t="shared" si="123"/>
        <v/>
      </c>
      <c r="KT39" s="31" t="str">
        <f t="shared" si="124"/>
        <v/>
      </c>
      <c r="KU39" s="31" t="str">
        <f t="shared" si="125"/>
        <v/>
      </c>
      <c r="KV39" s="31" t="str">
        <f t="shared" si="126"/>
        <v/>
      </c>
      <c r="KW39" s="31" t="str">
        <f t="shared" si="127"/>
        <v/>
      </c>
      <c r="KX39" s="31" t="str">
        <f t="shared" si="128"/>
        <v/>
      </c>
      <c r="KY39" s="31" t="str">
        <f t="shared" si="129"/>
        <v/>
      </c>
      <c r="KZ39" s="31">
        <f t="shared" si="130"/>
        <v>13905.240960608236</v>
      </c>
      <c r="LA39" s="53">
        <v>31</v>
      </c>
      <c r="LB39" s="32" t="str">
        <f t="shared" si="131"/>
        <v/>
      </c>
      <c r="LC39" s="32" t="str">
        <f t="shared" si="132"/>
        <v/>
      </c>
      <c r="LD39" s="32" t="str">
        <f t="shared" si="133"/>
        <v/>
      </c>
      <c r="LE39" s="32" t="str">
        <f t="shared" si="134"/>
        <v/>
      </c>
      <c r="LF39" s="32" t="str">
        <f t="shared" si="135"/>
        <v/>
      </c>
      <c r="LG39" s="32" t="str">
        <f t="shared" si="136"/>
        <v/>
      </c>
      <c r="LH39" s="32" t="str">
        <f t="shared" si="137"/>
        <v/>
      </c>
      <c r="LI39" s="32" t="str">
        <f t="shared" si="138"/>
        <v/>
      </c>
      <c r="LJ39" s="32" t="str">
        <f t="shared" si="139"/>
        <v/>
      </c>
      <c r="LK39" s="32" t="str">
        <f t="shared" si="140"/>
        <v/>
      </c>
      <c r="LL39" s="32" t="str">
        <f t="shared" si="141"/>
        <v/>
      </c>
      <c r="LM39" s="32">
        <f t="shared" si="142"/>
        <v>835.70741245464501</v>
      </c>
      <c r="LN39" s="32" t="str">
        <f t="shared" si="143"/>
        <v/>
      </c>
      <c r="LO39" s="32" t="str">
        <f t="shared" si="144"/>
        <v/>
      </c>
      <c r="LP39" s="32">
        <f t="shared" si="145"/>
        <v>2106.9111343360687</v>
      </c>
      <c r="LQ39" s="32" t="str">
        <f t="shared" si="146"/>
        <v/>
      </c>
      <c r="LR39" s="32" t="str">
        <f t="shared" si="147"/>
        <v/>
      </c>
      <c r="LS39" s="32" t="str">
        <f t="shared" si="148"/>
        <v/>
      </c>
      <c r="LT39" s="32" t="str">
        <f t="shared" si="149"/>
        <v/>
      </c>
      <c r="LU39" s="32" t="str">
        <f t="shared" si="150"/>
        <v/>
      </c>
      <c r="LV39" s="32" t="str">
        <f t="shared" si="151"/>
        <v/>
      </c>
      <c r="LW39" s="32" t="str">
        <f t="shared" si="152"/>
        <v/>
      </c>
      <c r="LX39" s="32" t="str">
        <f t="shared" si="153"/>
        <v/>
      </c>
      <c r="LY39" s="32" t="str">
        <f t="shared" si="154"/>
        <v/>
      </c>
      <c r="LZ39" s="32" t="str">
        <f t="shared" si="155"/>
        <v/>
      </c>
      <c r="MA39" s="32">
        <f t="shared" si="156"/>
        <v>158.30903612160779</v>
      </c>
      <c r="MB39" s="50">
        <f t="shared" si="157"/>
        <v>158.30903612160779</v>
      </c>
      <c r="MC39" s="53">
        <v>31</v>
      </c>
      <c r="MD39" s="140" t="str">
        <f t="shared" si="158"/>
        <v/>
      </c>
      <c r="ME39" s="140" t="str">
        <f t="shared" si="159"/>
        <v/>
      </c>
      <c r="MF39" s="140" t="str">
        <f t="shared" si="160"/>
        <v/>
      </c>
      <c r="MG39" s="140" t="str">
        <f t="shared" si="161"/>
        <v/>
      </c>
      <c r="MH39" s="140" t="str">
        <f t="shared" si="162"/>
        <v/>
      </c>
      <c r="MI39" s="140" t="str">
        <f t="shared" si="163"/>
        <v/>
      </c>
      <c r="MJ39" s="140" t="str">
        <f t="shared" si="164"/>
        <v/>
      </c>
      <c r="MK39" s="140" t="str">
        <f t="shared" si="165"/>
        <v/>
      </c>
      <c r="ML39" s="140" t="str">
        <f t="shared" si="166"/>
        <v/>
      </c>
      <c r="MM39" s="140" t="str">
        <f t="shared" si="167"/>
        <v/>
      </c>
      <c r="MN39" s="140" t="str">
        <f t="shared" si="168"/>
        <v/>
      </c>
      <c r="MO39" s="140">
        <f t="shared" si="169"/>
        <v>38.746438881318028</v>
      </c>
      <c r="MP39" s="140" t="str">
        <f t="shared" si="170"/>
        <v/>
      </c>
      <c r="MQ39" s="140" t="str">
        <f t="shared" si="171"/>
        <v/>
      </c>
      <c r="MR39" s="140">
        <f t="shared" si="172"/>
        <v>36.839633298495897</v>
      </c>
      <c r="MS39" s="140" t="str">
        <f t="shared" si="173"/>
        <v/>
      </c>
      <c r="MT39" s="140" t="str">
        <f t="shared" si="174"/>
        <v/>
      </c>
      <c r="MU39" s="140" t="str">
        <f t="shared" si="175"/>
        <v/>
      </c>
      <c r="MV39" s="140" t="str">
        <f t="shared" si="176"/>
        <v/>
      </c>
      <c r="MW39" s="140" t="str">
        <f t="shared" si="177"/>
        <v/>
      </c>
      <c r="MX39" s="140" t="str">
        <f t="shared" si="178"/>
        <v/>
      </c>
      <c r="MY39" s="140" t="str">
        <f t="shared" si="179"/>
        <v/>
      </c>
      <c r="MZ39" s="140" t="str">
        <f t="shared" si="180"/>
        <v/>
      </c>
      <c r="NA39" s="140" t="str">
        <f t="shared" si="181"/>
        <v/>
      </c>
      <c r="NB39" s="140" t="str">
        <f t="shared" si="182"/>
        <v/>
      </c>
      <c r="NC39" s="140">
        <f t="shared" si="183"/>
        <v>39.762536445817588</v>
      </c>
      <c r="ND39" s="53">
        <v>31</v>
      </c>
      <c r="NE39" s="33" t="str">
        <f t="shared" si="184"/>
        <v/>
      </c>
      <c r="NF39" s="33" t="str">
        <f t="shared" si="233"/>
        <v/>
      </c>
      <c r="NG39" s="33" t="str">
        <f t="shared" si="209"/>
        <v/>
      </c>
      <c r="NH39" s="33" t="str">
        <f t="shared" si="210"/>
        <v/>
      </c>
      <c r="NI39" s="33" t="str">
        <f t="shared" si="211"/>
        <v/>
      </c>
      <c r="NJ39" s="33" t="str">
        <f t="shared" si="212"/>
        <v/>
      </c>
      <c r="NK39" s="33" t="str">
        <f t="shared" si="213"/>
        <v/>
      </c>
      <c r="NL39" s="33" t="str">
        <f t="shared" si="214"/>
        <v/>
      </c>
      <c r="NM39" s="33" t="str">
        <f t="shared" si="215"/>
        <v/>
      </c>
      <c r="NN39" s="33" t="str">
        <f t="shared" si="216"/>
        <v/>
      </c>
      <c r="NO39" s="33" t="str">
        <f t="shared" si="217"/>
        <v/>
      </c>
      <c r="NP39" s="33">
        <f t="shared" si="218"/>
        <v>7.5772469532905786</v>
      </c>
      <c r="NQ39" s="33" t="str">
        <f t="shared" si="219"/>
        <v/>
      </c>
      <c r="NR39" s="33" t="str">
        <f t="shared" si="220"/>
        <v/>
      </c>
      <c r="NS39" s="33">
        <f t="shared" si="221"/>
        <v>3.0055189996704677</v>
      </c>
      <c r="NT39" s="33" t="str">
        <f t="shared" si="222"/>
        <v/>
      </c>
      <c r="NU39" s="33" t="str">
        <f t="shared" si="223"/>
        <v/>
      </c>
      <c r="NV39" s="33" t="str">
        <f t="shared" si="224"/>
        <v/>
      </c>
      <c r="NW39" s="33" t="str">
        <f t="shared" si="225"/>
        <v/>
      </c>
      <c r="NX39" s="33" t="str">
        <f t="shared" si="226"/>
        <v/>
      </c>
      <c r="NY39" s="33" t="str">
        <f t="shared" si="227"/>
        <v/>
      </c>
      <c r="NZ39" s="33" t="str">
        <f t="shared" si="228"/>
        <v/>
      </c>
      <c r="OA39" s="33" t="str">
        <f t="shared" si="229"/>
        <v/>
      </c>
      <c r="OB39" s="33" t="str">
        <f t="shared" si="230"/>
        <v/>
      </c>
      <c r="OC39" s="33" t="str">
        <f t="shared" si="231"/>
        <v/>
      </c>
      <c r="OD39" s="33">
        <f t="shared" si="232"/>
        <v>40</v>
      </c>
      <c r="OE39" s="33" t="e">
        <f>IF(#REF!="","",IF(#REF!=$MB39,40,(($MB39/#REF!)*40)))</f>
        <v>#REF!</v>
      </c>
      <c r="OF39" s="33" t="e">
        <f>IF(#REF!="","",IF(#REF!=$MB39,40,(($MB39/#REF!)*40)))</f>
        <v>#REF!</v>
      </c>
      <c r="OG39" s="53">
        <v>31</v>
      </c>
      <c r="OH39" s="116"/>
      <c r="OI39" s="116"/>
      <c r="OJ39" s="116"/>
      <c r="OK39" s="116"/>
      <c r="OL39" s="116"/>
      <c r="OM39" s="116"/>
      <c r="ON39" s="116"/>
      <c r="OO39" s="116"/>
      <c r="OP39" s="116"/>
      <c r="OQ39" s="116"/>
      <c r="OR39" s="116"/>
      <c r="OS39" s="124">
        <v>72</v>
      </c>
      <c r="OT39" s="116"/>
      <c r="OU39" s="116"/>
      <c r="OV39" s="124">
        <v>72</v>
      </c>
      <c r="OW39" s="116"/>
      <c r="OX39" s="116"/>
      <c r="OY39" s="116"/>
      <c r="OZ39" s="116"/>
      <c r="PA39" s="116"/>
      <c r="PB39" s="116"/>
      <c r="PC39" s="116"/>
      <c r="PD39" s="116"/>
      <c r="PE39" s="116"/>
      <c r="PF39" s="116"/>
      <c r="PG39" s="118">
        <v>72</v>
      </c>
      <c r="PH39" s="53">
        <v>31</v>
      </c>
      <c r="PI39" s="126">
        <f t="shared" si="203"/>
        <v>0</v>
      </c>
      <c r="PJ39" s="126">
        <f t="shared" si="275"/>
        <v>0</v>
      </c>
      <c r="PK39" s="126">
        <f t="shared" si="276"/>
        <v>0</v>
      </c>
      <c r="PL39" s="126">
        <f t="shared" si="277"/>
        <v>0</v>
      </c>
      <c r="PM39" s="126">
        <f t="shared" si="278"/>
        <v>0</v>
      </c>
      <c r="PN39" s="126">
        <f t="shared" si="279"/>
        <v>0</v>
      </c>
      <c r="PO39" s="126">
        <f t="shared" si="235"/>
        <v>0</v>
      </c>
      <c r="PP39" s="126">
        <f t="shared" si="236"/>
        <v>0</v>
      </c>
      <c r="PQ39" s="126">
        <f t="shared" si="237"/>
        <v>0</v>
      </c>
      <c r="PR39" s="126">
        <f t="shared" si="238"/>
        <v>0</v>
      </c>
      <c r="PS39" s="126">
        <f t="shared" si="239"/>
        <v>0</v>
      </c>
      <c r="PT39" s="126">
        <f t="shared" si="240"/>
        <v>60</v>
      </c>
      <c r="PU39" s="126">
        <f t="shared" si="241"/>
        <v>0</v>
      </c>
      <c r="PV39" s="126">
        <f t="shared" si="242"/>
        <v>0</v>
      </c>
      <c r="PW39" s="126">
        <f t="shared" si="243"/>
        <v>60</v>
      </c>
      <c r="PX39" s="126">
        <f t="shared" si="244"/>
        <v>0</v>
      </c>
      <c r="PY39" s="126">
        <f t="shared" si="245"/>
        <v>0</v>
      </c>
      <c r="PZ39" s="126">
        <f t="shared" si="246"/>
        <v>0</v>
      </c>
      <c r="QA39" s="126">
        <f t="shared" si="247"/>
        <v>0</v>
      </c>
      <c r="QB39" s="126">
        <f t="shared" si="248"/>
        <v>0</v>
      </c>
      <c r="QC39" s="126">
        <f t="shared" si="249"/>
        <v>0</v>
      </c>
      <c r="QD39" s="126">
        <f t="shared" si="250"/>
        <v>0</v>
      </c>
      <c r="QE39" s="126">
        <f t="shared" si="251"/>
        <v>0</v>
      </c>
      <c r="QF39" s="126">
        <f t="shared" si="252"/>
        <v>0</v>
      </c>
      <c r="QG39" s="126">
        <f t="shared" si="253"/>
        <v>0</v>
      </c>
      <c r="QH39" s="126">
        <f t="shared" si="254"/>
        <v>60</v>
      </c>
      <c r="QI39" s="53">
        <v>31</v>
      </c>
      <c r="QJ39" s="34" t="str">
        <f t="shared" si="204"/>
        <v/>
      </c>
      <c r="QK39" s="34" t="str">
        <f t="shared" si="280"/>
        <v/>
      </c>
      <c r="QL39" s="34" t="str">
        <f t="shared" si="281"/>
        <v/>
      </c>
      <c r="QM39" s="34" t="str">
        <f t="shared" si="282"/>
        <v/>
      </c>
      <c r="QN39" s="34" t="str">
        <f t="shared" si="283"/>
        <v/>
      </c>
      <c r="QO39" s="34" t="str">
        <f t="shared" si="284"/>
        <v/>
      </c>
      <c r="QP39" s="34" t="str">
        <f t="shared" si="255"/>
        <v/>
      </c>
      <c r="QQ39" s="34" t="str">
        <f t="shared" si="256"/>
        <v/>
      </c>
      <c r="QR39" s="34" t="str">
        <f t="shared" si="257"/>
        <v/>
      </c>
      <c r="QS39" s="34" t="str">
        <f t="shared" si="258"/>
        <v/>
      </c>
      <c r="QT39" s="34" t="str">
        <f t="shared" si="259"/>
        <v/>
      </c>
      <c r="QU39" s="34">
        <f t="shared" si="260"/>
        <v>98.746438881318028</v>
      </c>
      <c r="QV39" s="34" t="str">
        <f t="shared" si="261"/>
        <v/>
      </c>
      <c r="QW39" s="34" t="str">
        <f t="shared" si="262"/>
        <v/>
      </c>
      <c r="QX39" s="34">
        <f t="shared" si="263"/>
        <v>96.839633298495897</v>
      </c>
      <c r="QY39" s="34" t="str">
        <f t="shared" si="264"/>
        <v/>
      </c>
      <c r="QZ39" s="34" t="str">
        <f t="shared" si="265"/>
        <v/>
      </c>
      <c r="RA39" s="34" t="str">
        <f t="shared" si="266"/>
        <v/>
      </c>
      <c r="RB39" s="34" t="str">
        <f t="shared" si="267"/>
        <v/>
      </c>
      <c r="RC39" s="34" t="str">
        <f t="shared" si="268"/>
        <v/>
      </c>
      <c r="RD39" s="34" t="str">
        <f t="shared" si="269"/>
        <v/>
      </c>
      <c r="RE39" s="34" t="str">
        <f t="shared" si="270"/>
        <v/>
      </c>
      <c r="RF39" s="34" t="str">
        <f t="shared" si="271"/>
        <v/>
      </c>
      <c r="RG39" s="34" t="str">
        <f t="shared" si="272"/>
        <v/>
      </c>
      <c r="RH39" s="34" t="str">
        <f t="shared" si="273"/>
        <v/>
      </c>
      <c r="RI39" s="34">
        <f t="shared" si="274"/>
        <v>99.762536445817588</v>
      </c>
      <c r="RJ39" s="132">
        <f t="shared" si="205"/>
        <v>99.762536445817588</v>
      </c>
      <c r="RK39" s="35" t="str">
        <f t="shared" si="190"/>
        <v/>
      </c>
      <c r="RL39" s="35" t="str">
        <f t="shared" si="191"/>
        <v/>
      </c>
      <c r="RM39" s="35" t="str">
        <f t="shared" si="192"/>
        <v/>
      </c>
      <c r="RN39" s="35" t="str">
        <f t="shared" si="234"/>
        <v>26. ANDINA DE TECNOLOGIAS S.A.S NIT 800240039-8</v>
      </c>
      <c r="RO39" s="133" t="str">
        <f t="shared" si="207"/>
        <v>26. ANDINA DE TECNOLOGIAS S.A.S NIT 800240039-8</v>
      </c>
      <c r="RP39" s="133" t="str">
        <f>IF($RJ39=QJ39,QJ$8,IF($RJ39=QK39,QK$8,IF($RJ39=QL39,QL$8,IF($RJ39=QM39,QM$8,IF($RJ39=QN39,QN$8,IF($RJ39=QO39,QO$8,IF($RJ39=QP39,QP$8,IF($RJ39=QQ39,QQ$8,IF($RJ39=QR39,QR$8,IF($RJ39=QS39,QS$8,IF($RJ39=QT39,QT$8,IF($RJ39=QU39,QU$8,IF($RJ39=QV39,QV$8,IF($RJ39=QW39,QW$8,IF($RJ39=QX39,QX$8,IF($RJ39=QY39,QY$8,IF($RJ39=QZ39,QZ$8,IF($RJ39=RA39,RA$8,IF($RJ39=RB39,RB$8,IF($RJ39=RC39,RC$8,IF($RJ39=RD39,RD$8,IF($RJ39=RE39,RE$8,IF($RJ39=RF39,RF$8,IF($RJ39=RG39,RG$8,IF($RJ39=RH39,RH$8,IF($RJ39=RI39,RI$8,IF($RJ39=#REF!,#REF!,IF($RJ39=#REF!,#REF!,""))))))))))))))))))))))))))))</f>
        <v>26. ANDINA DE TECNOLOGIAS S.A.S NIT 800240039-8</v>
      </c>
      <c r="RQ39" s="36" t="str">
        <f t="shared" si="194"/>
        <v/>
      </c>
      <c r="RR39" s="36" t="str">
        <f t="shared" si="195"/>
        <v/>
      </c>
      <c r="RS39" s="36" t="str">
        <f t="shared" si="196"/>
        <v/>
      </c>
      <c r="RT39" s="36">
        <f>IF($RP39=$AD$8,$AD39,IF($RP39=$AE$8,$AE39,IF($RP39=$AF$8,$AF39,IF($RP39=$AG$8,$AG39,IF($RP39=$AH$8,$AH39,IF($RP39=#REF!,#REF!,IF($RP39=#REF!,#REF!,"")))))))</f>
        <v>2356200</v>
      </c>
      <c r="RU39" s="129">
        <f t="shared" si="197"/>
        <v>2356200</v>
      </c>
      <c r="RV39" s="36">
        <f t="shared" si="206"/>
        <v>2356200</v>
      </c>
      <c r="RW39" s="53">
        <v>31</v>
      </c>
      <c r="RX39" s="129">
        <f t="shared" si="198"/>
        <v>95200</v>
      </c>
      <c r="RY39" s="129" t="str">
        <f t="shared" si="199"/>
        <v>ADJUDICADO</v>
      </c>
    </row>
    <row r="40" spans="1:493" ht="24">
      <c r="A40" s="49"/>
      <c r="B40" s="67" t="s">
        <v>124</v>
      </c>
      <c r="C40" s="68" t="s">
        <v>125</v>
      </c>
      <c r="D40" s="67" t="s">
        <v>126</v>
      </c>
      <c r="E40" s="85" t="s">
        <v>136</v>
      </c>
      <c r="F40" s="70">
        <v>2</v>
      </c>
      <c r="G40" s="24">
        <v>1773100</v>
      </c>
      <c r="H40" s="54">
        <v>32</v>
      </c>
      <c r="I40" s="104" t="s">
        <v>37</v>
      </c>
      <c r="J40" s="104" t="s">
        <v>37</v>
      </c>
      <c r="K40" s="104" t="s">
        <v>37</v>
      </c>
      <c r="L40" s="104" t="s">
        <v>37</v>
      </c>
      <c r="M40" s="104" t="s">
        <v>37</v>
      </c>
      <c r="N40" s="104" t="s">
        <v>37</v>
      </c>
      <c r="O40" s="104" t="s">
        <v>37</v>
      </c>
      <c r="P40" s="104" t="s">
        <v>37</v>
      </c>
      <c r="Q40" s="104" t="s">
        <v>37</v>
      </c>
      <c r="R40" s="104" t="s">
        <v>37</v>
      </c>
      <c r="S40" s="104" t="s">
        <v>37</v>
      </c>
      <c r="T40" s="113">
        <v>1749300</v>
      </c>
      <c r="U40" s="104" t="s">
        <v>37</v>
      </c>
      <c r="V40" s="104" t="s">
        <v>37</v>
      </c>
      <c r="W40" s="104" t="s">
        <v>37</v>
      </c>
      <c r="X40" s="104" t="s">
        <v>37</v>
      </c>
      <c r="Y40" s="104" t="s">
        <v>37</v>
      </c>
      <c r="Z40" s="104" t="s">
        <v>37</v>
      </c>
      <c r="AA40" s="104" t="s">
        <v>37</v>
      </c>
      <c r="AB40" s="104" t="s">
        <v>37</v>
      </c>
      <c r="AC40" s="104" t="s">
        <v>37</v>
      </c>
      <c r="AD40" s="104" t="s">
        <v>37</v>
      </c>
      <c r="AE40" s="104" t="s">
        <v>37</v>
      </c>
      <c r="AF40" s="104" t="s">
        <v>37</v>
      </c>
      <c r="AG40" s="104" t="s">
        <v>37</v>
      </c>
      <c r="AH40" s="106">
        <v>1713600</v>
      </c>
      <c r="AI40" s="57">
        <v>32</v>
      </c>
      <c r="AJ40" s="25" t="str">
        <f t="shared" si="0"/>
        <v>NC</v>
      </c>
      <c r="AK40" s="25" t="str">
        <f t="shared" si="1"/>
        <v>NC</v>
      </c>
      <c r="AL40" s="25" t="str">
        <f t="shared" si="2"/>
        <v>NC</v>
      </c>
      <c r="AM40" s="25" t="str">
        <f t="shared" si="3"/>
        <v>NC</v>
      </c>
      <c r="AN40" s="25" t="str">
        <f t="shared" si="4"/>
        <v>NC</v>
      </c>
      <c r="AO40" s="25" t="str">
        <f t="shared" si="5"/>
        <v>NC</v>
      </c>
      <c r="AP40" s="25" t="str">
        <f t="shared" si="6"/>
        <v>NC</v>
      </c>
      <c r="AQ40" s="25" t="str">
        <f t="shared" si="7"/>
        <v>NC</v>
      </c>
      <c r="AR40" s="25" t="str">
        <f t="shared" si="8"/>
        <v>NC</v>
      </c>
      <c r="AS40" s="25" t="str">
        <f t="shared" si="9"/>
        <v>NC</v>
      </c>
      <c r="AT40" s="25" t="str">
        <f t="shared" si="10"/>
        <v>NC</v>
      </c>
      <c r="AU40" s="25">
        <f t="shared" si="11"/>
        <v>1749300</v>
      </c>
      <c r="AV40" s="25" t="str">
        <f t="shared" si="12"/>
        <v>NC</v>
      </c>
      <c r="AW40" s="25" t="str">
        <f t="shared" si="13"/>
        <v>NC</v>
      </c>
      <c r="AX40" s="25" t="str">
        <f t="shared" si="14"/>
        <v>NC</v>
      </c>
      <c r="AY40" s="25" t="str">
        <f t="shared" si="15"/>
        <v>NC</v>
      </c>
      <c r="AZ40" s="25" t="str">
        <f t="shared" si="16"/>
        <v>NC</v>
      </c>
      <c r="BA40" s="25" t="str">
        <f t="shared" si="17"/>
        <v>NC</v>
      </c>
      <c r="BB40" s="25" t="str">
        <f t="shared" si="18"/>
        <v>NC</v>
      </c>
      <c r="BC40" s="25" t="str">
        <f t="shared" si="19"/>
        <v>NC</v>
      </c>
      <c r="BD40" s="25" t="str">
        <f t="shared" si="20"/>
        <v>NC</v>
      </c>
      <c r="BE40" s="25" t="str">
        <f t="shared" si="21"/>
        <v>NC</v>
      </c>
      <c r="BF40" s="25" t="str">
        <f t="shared" si="22"/>
        <v>NC</v>
      </c>
      <c r="BG40" s="25" t="str">
        <f t="shared" si="23"/>
        <v>NC</v>
      </c>
      <c r="BH40" s="25" t="str">
        <f t="shared" si="24"/>
        <v>NC</v>
      </c>
      <c r="BI40" s="25">
        <f t="shared" si="25"/>
        <v>1713600</v>
      </c>
      <c r="BJ40" s="53">
        <v>32</v>
      </c>
      <c r="BK40" s="122" t="s">
        <v>38</v>
      </c>
      <c r="BL40" s="122" t="s">
        <v>38</v>
      </c>
      <c r="BM40" s="122" t="s">
        <v>38</v>
      </c>
      <c r="BN40" s="122" t="s">
        <v>38</v>
      </c>
      <c r="BO40" s="122" t="s">
        <v>38</v>
      </c>
      <c r="BP40" s="122" t="s">
        <v>38</v>
      </c>
      <c r="BQ40" s="122" t="s">
        <v>38</v>
      </c>
      <c r="BR40" s="122" t="s">
        <v>38</v>
      </c>
      <c r="BS40" s="122" t="s">
        <v>38</v>
      </c>
      <c r="BT40" s="122" t="s">
        <v>38</v>
      </c>
      <c r="BU40" s="122" t="s">
        <v>38</v>
      </c>
      <c r="BV40" s="124" t="s">
        <v>39</v>
      </c>
      <c r="BW40" s="122" t="s">
        <v>38</v>
      </c>
      <c r="BX40" s="122" t="s">
        <v>38</v>
      </c>
      <c r="BY40" s="122" t="s">
        <v>38</v>
      </c>
      <c r="BZ40" s="122" t="s">
        <v>38</v>
      </c>
      <c r="CA40" s="122" t="s">
        <v>38</v>
      </c>
      <c r="CB40" s="122" t="s">
        <v>38</v>
      </c>
      <c r="CC40" s="122" t="s">
        <v>38</v>
      </c>
      <c r="CD40" s="122" t="s">
        <v>38</v>
      </c>
      <c r="CE40" s="122" t="s">
        <v>38</v>
      </c>
      <c r="CF40" s="122" t="s">
        <v>38</v>
      </c>
      <c r="CG40" s="122" t="s">
        <v>38</v>
      </c>
      <c r="CH40" s="122" t="s">
        <v>38</v>
      </c>
      <c r="CI40" s="122" t="s">
        <v>38</v>
      </c>
      <c r="CJ40" s="124" t="s">
        <v>39</v>
      </c>
      <c r="CK40" s="53">
        <v>32</v>
      </c>
      <c r="CL40" s="122" t="s">
        <v>39</v>
      </c>
      <c r="CM40" s="122" t="s">
        <v>38</v>
      </c>
      <c r="CN40" s="122" t="s">
        <v>39</v>
      </c>
      <c r="CO40" s="122" t="s">
        <v>39</v>
      </c>
      <c r="CP40" s="122" t="s">
        <v>39</v>
      </c>
      <c r="CQ40" s="122" t="s">
        <v>39</v>
      </c>
      <c r="CR40" s="122" t="s">
        <v>39</v>
      </c>
      <c r="CS40" s="122" t="s">
        <v>39</v>
      </c>
      <c r="CT40" s="122" t="s">
        <v>39</v>
      </c>
      <c r="CU40" s="122" t="s">
        <v>39</v>
      </c>
      <c r="CV40" s="122" t="s">
        <v>39</v>
      </c>
      <c r="CW40" s="131" t="s">
        <v>39</v>
      </c>
      <c r="CX40" s="122" t="s">
        <v>39</v>
      </c>
      <c r="CY40" s="122" t="s">
        <v>39</v>
      </c>
      <c r="CZ40" s="122" t="s">
        <v>39</v>
      </c>
      <c r="DA40" s="122" t="s">
        <v>39</v>
      </c>
      <c r="DB40" s="122" t="s">
        <v>39</v>
      </c>
      <c r="DC40" s="122" t="s">
        <v>39</v>
      </c>
      <c r="DD40" s="122" t="s">
        <v>39</v>
      </c>
      <c r="DE40" s="122" t="s">
        <v>39</v>
      </c>
      <c r="DF40" s="122" t="s">
        <v>39</v>
      </c>
      <c r="DG40" s="122" t="s">
        <v>39</v>
      </c>
      <c r="DH40" s="122" t="s">
        <v>38</v>
      </c>
      <c r="DI40" s="122" t="s">
        <v>38</v>
      </c>
      <c r="DJ40" s="122" t="s">
        <v>38</v>
      </c>
      <c r="DK40" s="124" t="s">
        <v>39</v>
      </c>
      <c r="DL40" s="53">
        <v>32</v>
      </c>
      <c r="DM40" s="122" t="s">
        <v>39</v>
      </c>
      <c r="DN40" s="122" t="s">
        <v>38</v>
      </c>
      <c r="DO40" s="122" t="s">
        <v>39</v>
      </c>
      <c r="DP40" s="122" t="s">
        <v>39</v>
      </c>
      <c r="DQ40" s="122" t="s">
        <v>39</v>
      </c>
      <c r="DR40" s="122" t="s">
        <v>39</v>
      </c>
      <c r="DS40" s="122" t="s">
        <v>39</v>
      </c>
      <c r="DT40" s="122" t="s">
        <v>39</v>
      </c>
      <c r="DU40" s="122" t="s">
        <v>39</v>
      </c>
      <c r="DV40" s="122" t="s">
        <v>39</v>
      </c>
      <c r="DW40" s="122" t="s">
        <v>39</v>
      </c>
      <c r="DX40" s="117" t="s">
        <v>39</v>
      </c>
      <c r="DY40" s="122" t="s">
        <v>39</v>
      </c>
      <c r="DZ40" s="122" t="s">
        <v>39</v>
      </c>
      <c r="EA40" s="122" t="s">
        <v>39</v>
      </c>
      <c r="EB40" s="122" t="s">
        <v>39</v>
      </c>
      <c r="EC40" s="122" t="s">
        <v>39</v>
      </c>
      <c r="ED40" s="122" t="s">
        <v>39</v>
      </c>
      <c r="EE40" s="122" t="s">
        <v>39</v>
      </c>
      <c r="EF40" s="122" t="s">
        <v>39</v>
      </c>
      <c r="EG40" s="122" t="s">
        <v>39</v>
      </c>
      <c r="EH40" s="122" t="s">
        <v>39</v>
      </c>
      <c r="EI40" s="122" t="s">
        <v>38</v>
      </c>
      <c r="EJ40" s="122" t="s">
        <v>38</v>
      </c>
      <c r="EK40" s="122" t="s">
        <v>39</v>
      </c>
      <c r="EL40" s="118" t="s">
        <v>39</v>
      </c>
      <c r="EM40" s="53">
        <v>32</v>
      </c>
      <c r="EN40" s="26" t="str">
        <f t="shared" si="26"/>
        <v>NO CUMPLE</v>
      </c>
      <c r="EO40" s="26" t="str">
        <f t="shared" si="27"/>
        <v>NO CUMPLE</v>
      </c>
      <c r="EP40" s="26" t="str">
        <f t="shared" si="28"/>
        <v>NO CUMPLE</v>
      </c>
      <c r="EQ40" s="26" t="str">
        <f t="shared" si="29"/>
        <v>NO CUMPLE</v>
      </c>
      <c r="ER40" s="26" t="str">
        <f t="shared" si="30"/>
        <v>NO CUMPLE</v>
      </c>
      <c r="ES40" s="26" t="str">
        <f t="shared" si="31"/>
        <v>NO CUMPLE</v>
      </c>
      <c r="ET40" s="26" t="str">
        <f t="shared" si="32"/>
        <v>NO CUMPLE</v>
      </c>
      <c r="EU40" s="26" t="str">
        <f t="shared" si="33"/>
        <v>NO CUMPLE</v>
      </c>
      <c r="EV40" s="26" t="str">
        <f t="shared" si="34"/>
        <v>NO CUMPLE</v>
      </c>
      <c r="EW40" s="26" t="str">
        <f t="shared" si="35"/>
        <v>NO CUMPLE</v>
      </c>
      <c r="EX40" s="26" t="str">
        <f t="shared" si="36"/>
        <v>NO CUMPLE</v>
      </c>
      <c r="EY40" s="26" t="str">
        <f t="shared" si="37"/>
        <v>CUMPLE</v>
      </c>
      <c r="EZ40" s="26" t="str">
        <f t="shared" si="38"/>
        <v>NO CUMPLE</v>
      </c>
      <c r="FA40" s="26" t="str">
        <f t="shared" si="39"/>
        <v>NO CUMPLE</v>
      </c>
      <c r="FB40" s="26" t="str">
        <f t="shared" si="40"/>
        <v>NO CUMPLE</v>
      </c>
      <c r="FC40" s="26" t="str">
        <f t="shared" si="41"/>
        <v>NO CUMPLE</v>
      </c>
      <c r="FD40" s="26" t="str">
        <f t="shared" si="42"/>
        <v>NO CUMPLE</v>
      </c>
      <c r="FE40" s="26" t="str">
        <f t="shared" si="43"/>
        <v>NO CUMPLE</v>
      </c>
      <c r="FF40" s="26" t="str">
        <f t="shared" si="44"/>
        <v>NO CUMPLE</v>
      </c>
      <c r="FG40" s="26" t="str">
        <f t="shared" si="45"/>
        <v>NO CUMPLE</v>
      </c>
      <c r="FH40" s="26" t="str">
        <f t="shared" si="46"/>
        <v>NO CUMPLE</v>
      </c>
      <c r="FI40" s="26" t="str">
        <f t="shared" si="47"/>
        <v>NO CUMPLE</v>
      </c>
      <c r="FJ40" s="26" t="str">
        <f t="shared" si="48"/>
        <v>NO CUMPLE</v>
      </c>
      <c r="FK40" s="26" t="str">
        <f t="shared" si="49"/>
        <v>NO CUMPLE</v>
      </c>
      <c r="FL40" s="26" t="str">
        <f t="shared" si="50"/>
        <v>NO CUMPLE</v>
      </c>
      <c r="FM40" s="26" t="str">
        <f t="shared" si="51"/>
        <v>CUMPLE</v>
      </c>
      <c r="FN40" s="53">
        <v>32</v>
      </c>
      <c r="FO40" s="116" t="s">
        <v>37</v>
      </c>
      <c r="FP40" s="116" t="s">
        <v>37</v>
      </c>
      <c r="FQ40" s="116" t="s">
        <v>37</v>
      </c>
      <c r="FR40" s="116" t="s">
        <v>37</v>
      </c>
      <c r="FS40" s="116" t="s">
        <v>37</v>
      </c>
      <c r="FT40" s="116" t="s">
        <v>37</v>
      </c>
      <c r="FU40" s="116" t="s">
        <v>37</v>
      </c>
      <c r="FV40" s="116" t="s">
        <v>37</v>
      </c>
      <c r="FW40" s="116" t="s">
        <v>37</v>
      </c>
      <c r="FX40" s="116" t="s">
        <v>37</v>
      </c>
      <c r="FY40" s="116" t="s">
        <v>37</v>
      </c>
      <c r="FZ40" s="124" t="s">
        <v>39</v>
      </c>
      <c r="GA40" s="116" t="s">
        <v>37</v>
      </c>
      <c r="GB40" s="116" t="s">
        <v>37</v>
      </c>
      <c r="GC40" s="116" t="s">
        <v>37</v>
      </c>
      <c r="GD40" s="116" t="s">
        <v>37</v>
      </c>
      <c r="GE40" s="116" t="s">
        <v>37</v>
      </c>
      <c r="GF40" s="116" t="s">
        <v>37</v>
      </c>
      <c r="GG40" s="116" t="s">
        <v>37</v>
      </c>
      <c r="GH40" s="116" t="s">
        <v>37</v>
      </c>
      <c r="GI40" s="116" t="s">
        <v>37</v>
      </c>
      <c r="GJ40" s="116" t="s">
        <v>37</v>
      </c>
      <c r="GK40" s="116" t="s">
        <v>37</v>
      </c>
      <c r="GL40" s="116" t="s">
        <v>37</v>
      </c>
      <c r="GM40" s="116" t="s">
        <v>37</v>
      </c>
      <c r="GN40" s="124" t="s">
        <v>39</v>
      </c>
      <c r="GO40" s="53">
        <v>32</v>
      </c>
      <c r="GP40" s="116" t="s">
        <v>37</v>
      </c>
      <c r="GQ40" s="116" t="s">
        <v>37</v>
      </c>
      <c r="GR40" s="116" t="s">
        <v>37</v>
      </c>
      <c r="GS40" s="116" t="s">
        <v>37</v>
      </c>
      <c r="GT40" s="116" t="s">
        <v>37</v>
      </c>
      <c r="GU40" s="116" t="s">
        <v>37</v>
      </c>
      <c r="GV40" s="116" t="s">
        <v>37</v>
      </c>
      <c r="GW40" s="116" t="s">
        <v>37</v>
      </c>
      <c r="GX40" s="116" t="s">
        <v>37</v>
      </c>
      <c r="GY40" s="116" t="s">
        <v>37</v>
      </c>
      <c r="GZ40" s="116" t="s">
        <v>37</v>
      </c>
      <c r="HA40" s="131" t="s">
        <v>39</v>
      </c>
      <c r="HB40" s="116" t="s">
        <v>37</v>
      </c>
      <c r="HC40" s="116" t="s">
        <v>37</v>
      </c>
      <c r="HD40" s="116" t="s">
        <v>37</v>
      </c>
      <c r="HE40" s="116" t="s">
        <v>37</v>
      </c>
      <c r="HF40" s="116" t="s">
        <v>37</v>
      </c>
      <c r="HG40" s="116" t="s">
        <v>37</v>
      </c>
      <c r="HH40" s="116" t="s">
        <v>37</v>
      </c>
      <c r="HI40" s="116" t="s">
        <v>37</v>
      </c>
      <c r="HJ40" s="116" t="s">
        <v>37</v>
      </c>
      <c r="HK40" s="116" t="s">
        <v>37</v>
      </c>
      <c r="HL40" s="116" t="s">
        <v>37</v>
      </c>
      <c r="HM40" s="116" t="s">
        <v>37</v>
      </c>
      <c r="HN40" s="116" t="s">
        <v>37</v>
      </c>
      <c r="HO40" s="124" t="s">
        <v>39</v>
      </c>
      <c r="HP40" s="53">
        <v>32</v>
      </c>
      <c r="HQ40" s="25" t="str">
        <f t="shared" si="52"/>
        <v/>
      </c>
      <c r="HR40" s="25" t="str">
        <f t="shared" si="53"/>
        <v/>
      </c>
      <c r="HS40" s="25" t="str">
        <f t="shared" si="54"/>
        <v/>
      </c>
      <c r="HT40" s="25" t="str">
        <f t="shared" si="55"/>
        <v/>
      </c>
      <c r="HU40" s="25" t="str">
        <f t="shared" si="56"/>
        <v/>
      </c>
      <c r="HV40" s="25" t="str">
        <f t="shared" si="57"/>
        <v/>
      </c>
      <c r="HW40" s="25" t="str">
        <f t="shared" si="58"/>
        <v/>
      </c>
      <c r="HX40" s="25" t="str">
        <f t="shared" si="59"/>
        <v/>
      </c>
      <c r="HY40" s="25" t="str">
        <f t="shared" si="60"/>
        <v/>
      </c>
      <c r="HZ40" s="25" t="str">
        <f t="shared" si="61"/>
        <v/>
      </c>
      <c r="IA40" s="25" t="str">
        <f t="shared" si="62"/>
        <v/>
      </c>
      <c r="IB40" s="25">
        <f t="shared" si="63"/>
        <v>1749300</v>
      </c>
      <c r="IC40" s="25" t="str">
        <f t="shared" si="64"/>
        <v/>
      </c>
      <c r="ID40" s="25" t="str">
        <f t="shared" si="65"/>
        <v/>
      </c>
      <c r="IE40" s="25" t="str">
        <f t="shared" si="66"/>
        <v/>
      </c>
      <c r="IF40" s="25" t="str">
        <f t="shared" si="67"/>
        <v/>
      </c>
      <c r="IG40" s="25" t="str">
        <f t="shared" si="68"/>
        <v/>
      </c>
      <c r="IH40" s="25" t="str">
        <f t="shared" si="69"/>
        <v/>
      </c>
      <c r="II40" s="25" t="str">
        <f t="shared" si="70"/>
        <v/>
      </c>
      <c r="IJ40" s="25" t="str">
        <f t="shared" si="71"/>
        <v/>
      </c>
      <c r="IK40" s="25" t="str">
        <f t="shared" si="72"/>
        <v/>
      </c>
      <c r="IL40" s="25" t="str">
        <f t="shared" si="73"/>
        <v/>
      </c>
      <c r="IM40" s="25" t="str">
        <f t="shared" si="74"/>
        <v/>
      </c>
      <c r="IN40" s="25" t="str">
        <f t="shared" si="75"/>
        <v/>
      </c>
      <c r="IO40" s="25" t="str">
        <f t="shared" si="76"/>
        <v/>
      </c>
      <c r="IP40" s="25">
        <f t="shared" si="77"/>
        <v>1713600</v>
      </c>
      <c r="IQ40" s="25">
        <v>1773100</v>
      </c>
      <c r="IR40" s="25">
        <v>1773100</v>
      </c>
      <c r="IS40" s="27">
        <f t="shared" si="78"/>
        <v>2</v>
      </c>
      <c r="IT40" s="27">
        <f t="shared" si="200"/>
        <v>1</v>
      </c>
      <c r="IU40" s="27">
        <f t="array" ref="IU40">IF(IT40=0,"",PRODUCT(IF(ISNUMBER(HQ40:IP40),HQ40:IP40,1)))</f>
        <v>2997600480000</v>
      </c>
      <c r="IV40" s="27">
        <f t="shared" si="201"/>
        <v>5.315045411088E+18</v>
      </c>
      <c r="IW40" s="28">
        <f t="shared" si="208"/>
        <v>1745161.6461053721</v>
      </c>
      <c r="IX40" s="29">
        <f t="shared" si="285"/>
        <v>6544.3561728951445</v>
      </c>
      <c r="IY40" s="53">
        <v>32</v>
      </c>
      <c r="IZ40" s="30" t="str">
        <f t="shared" si="79"/>
        <v/>
      </c>
      <c r="JA40" s="30" t="str">
        <f t="shared" si="80"/>
        <v/>
      </c>
      <c r="JB40" s="30" t="str">
        <f t="shared" si="81"/>
        <v/>
      </c>
      <c r="JC40" s="30" t="str">
        <f t="shared" si="82"/>
        <v/>
      </c>
      <c r="JD40" s="30" t="str">
        <f t="shared" si="83"/>
        <v/>
      </c>
      <c r="JE40" s="30" t="str">
        <f t="shared" si="84"/>
        <v/>
      </c>
      <c r="JF40" s="30" t="str">
        <f t="shared" si="85"/>
        <v/>
      </c>
      <c r="JG40" s="30" t="str">
        <f t="shared" si="86"/>
        <v/>
      </c>
      <c r="JH40" s="30" t="str">
        <f t="shared" si="87"/>
        <v/>
      </c>
      <c r="JI40" s="30" t="str">
        <f t="shared" si="88"/>
        <v/>
      </c>
      <c r="JJ40" s="30" t="str">
        <f t="shared" si="89"/>
        <v/>
      </c>
      <c r="JK40" s="30">
        <f t="shared" si="90"/>
        <v>26729.902129182719</v>
      </c>
      <c r="JL40" s="30" t="str">
        <f t="shared" si="91"/>
        <v/>
      </c>
      <c r="JM40" s="30" t="str">
        <f t="shared" si="92"/>
        <v/>
      </c>
      <c r="JN40" s="30" t="str">
        <f t="shared" si="93"/>
        <v/>
      </c>
      <c r="JO40" s="30" t="str">
        <f t="shared" si="94"/>
        <v/>
      </c>
      <c r="JP40" s="30" t="str">
        <f t="shared" si="95"/>
        <v/>
      </c>
      <c r="JQ40" s="30" t="str">
        <f t="shared" si="96"/>
        <v/>
      </c>
      <c r="JR40" s="30" t="str">
        <f t="shared" si="97"/>
        <v/>
      </c>
      <c r="JS40" s="30" t="str">
        <f t="shared" si="98"/>
        <v/>
      </c>
      <c r="JT40" s="30" t="str">
        <f t="shared" si="99"/>
        <v/>
      </c>
      <c r="JU40" s="30" t="str">
        <f t="shared" si="100"/>
        <v/>
      </c>
      <c r="JV40" s="30" t="str">
        <f t="shared" si="101"/>
        <v/>
      </c>
      <c r="JW40" s="30" t="str">
        <f t="shared" si="102"/>
        <v/>
      </c>
      <c r="JX40" s="30" t="str">
        <f t="shared" si="103"/>
        <v/>
      </c>
      <c r="JY40" s="30">
        <f t="shared" si="104"/>
        <v>26184.393922464704</v>
      </c>
      <c r="JZ40" s="53">
        <v>32</v>
      </c>
      <c r="KA40" s="31" t="str">
        <f t="shared" si="105"/>
        <v/>
      </c>
      <c r="KB40" s="31" t="str">
        <f t="shared" si="106"/>
        <v/>
      </c>
      <c r="KC40" s="31" t="str">
        <f t="shared" si="107"/>
        <v/>
      </c>
      <c r="KD40" s="31" t="str">
        <f t="shared" si="108"/>
        <v/>
      </c>
      <c r="KE40" s="31" t="str">
        <f t="shared" si="109"/>
        <v/>
      </c>
      <c r="KF40" s="31" t="str">
        <f t="shared" si="110"/>
        <v/>
      </c>
      <c r="KG40" s="31" t="str">
        <f t="shared" si="111"/>
        <v/>
      </c>
      <c r="KH40" s="31" t="str">
        <f t="shared" si="112"/>
        <v/>
      </c>
      <c r="KI40" s="31" t="str">
        <f t="shared" si="113"/>
        <v/>
      </c>
      <c r="KJ40" s="31" t="str">
        <f t="shared" si="114"/>
        <v/>
      </c>
      <c r="KK40" s="31" t="str">
        <f t="shared" si="115"/>
        <v/>
      </c>
      <c r="KL40" s="31">
        <f t="shared" si="116"/>
        <v>4138.3538946278859</v>
      </c>
      <c r="KM40" s="31" t="str">
        <f t="shared" si="117"/>
        <v/>
      </c>
      <c r="KN40" s="31" t="str">
        <f t="shared" si="118"/>
        <v/>
      </c>
      <c r="KO40" s="31" t="str">
        <f t="shared" si="119"/>
        <v/>
      </c>
      <c r="KP40" s="31" t="str">
        <f t="shared" si="120"/>
        <v/>
      </c>
      <c r="KQ40" s="31" t="str">
        <f t="shared" si="121"/>
        <v/>
      </c>
      <c r="KR40" s="31" t="str">
        <f t="shared" si="122"/>
        <v/>
      </c>
      <c r="KS40" s="31" t="str">
        <f t="shared" si="123"/>
        <v/>
      </c>
      <c r="KT40" s="31" t="str">
        <f t="shared" si="124"/>
        <v/>
      </c>
      <c r="KU40" s="31" t="str">
        <f t="shared" si="125"/>
        <v/>
      </c>
      <c r="KV40" s="31" t="str">
        <f t="shared" si="126"/>
        <v/>
      </c>
      <c r="KW40" s="31" t="str">
        <f t="shared" si="127"/>
        <v/>
      </c>
      <c r="KX40" s="31" t="str">
        <f t="shared" si="128"/>
        <v/>
      </c>
      <c r="KY40" s="31" t="str">
        <f t="shared" si="129"/>
        <v/>
      </c>
      <c r="KZ40" s="31">
        <f t="shared" si="130"/>
        <v>31561.646105372114</v>
      </c>
      <c r="LA40" s="53">
        <v>32</v>
      </c>
      <c r="LB40" s="32" t="str">
        <f t="shared" si="131"/>
        <v/>
      </c>
      <c r="LC40" s="32" t="str">
        <f t="shared" si="132"/>
        <v/>
      </c>
      <c r="LD40" s="32" t="str">
        <f t="shared" si="133"/>
        <v/>
      </c>
      <c r="LE40" s="32" t="str">
        <f t="shared" si="134"/>
        <v/>
      </c>
      <c r="LF40" s="32" t="str">
        <f t="shared" si="135"/>
        <v/>
      </c>
      <c r="LG40" s="32" t="str">
        <f t="shared" si="136"/>
        <v/>
      </c>
      <c r="LH40" s="32" t="str">
        <f t="shared" si="137"/>
        <v/>
      </c>
      <c r="LI40" s="32" t="str">
        <f t="shared" si="138"/>
        <v/>
      </c>
      <c r="LJ40" s="32" t="str">
        <f t="shared" si="139"/>
        <v/>
      </c>
      <c r="LK40" s="32" t="str">
        <f t="shared" si="140"/>
        <v/>
      </c>
      <c r="LL40" s="32" t="str">
        <f t="shared" si="141"/>
        <v/>
      </c>
      <c r="LM40" s="32">
        <f t="shared" si="142"/>
        <v>63.23546251604958</v>
      </c>
      <c r="LN40" s="32" t="str">
        <f t="shared" si="143"/>
        <v/>
      </c>
      <c r="LO40" s="32" t="str">
        <f t="shared" si="144"/>
        <v/>
      </c>
      <c r="LP40" s="32" t="str">
        <f t="shared" si="145"/>
        <v/>
      </c>
      <c r="LQ40" s="32" t="str">
        <f t="shared" si="146"/>
        <v/>
      </c>
      <c r="LR40" s="32" t="str">
        <f t="shared" si="147"/>
        <v/>
      </c>
      <c r="LS40" s="32" t="str">
        <f t="shared" si="148"/>
        <v/>
      </c>
      <c r="LT40" s="32" t="str">
        <f t="shared" si="149"/>
        <v/>
      </c>
      <c r="LU40" s="32" t="str">
        <f t="shared" si="150"/>
        <v/>
      </c>
      <c r="LV40" s="32" t="str">
        <f t="shared" si="151"/>
        <v/>
      </c>
      <c r="LW40" s="32" t="str">
        <f t="shared" si="152"/>
        <v/>
      </c>
      <c r="LX40" s="32" t="str">
        <f t="shared" si="153"/>
        <v/>
      </c>
      <c r="LY40" s="32" t="str">
        <f t="shared" si="154"/>
        <v/>
      </c>
      <c r="LZ40" s="32" t="str">
        <f t="shared" si="155"/>
        <v/>
      </c>
      <c r="MA40" s="32">
        <f t="shared" si="156"/>
        <v>482.27274420196511</v>
      </c>
      <c r="MB40" s="50">
        <f t="shared" si="157"/>
        <v>63.23546251604958</v>
      </c>
      <c r="MC40" s="53">
        <v>32</v>
      </c>
      <c r="MD40" s="140" t="str">
        <f t="shared" si="158"/>
        <v/>
      </c>
      <c r="ME40" s="140" t="str">
        <f t="shared" si="159"/>
        <v/>
      </c>
      <c r="MF40" s="140" t="str">
        <f t="shared" si="160"/>
        <v/>
      </c>
      <c r="MG40" s="140" t="str">
        <f t="shared" si="161"/>
        <v/>
      </c>
      <c r="MH40" s="140" t="str">
        <f t="shared" si="162"/>
        <v/>
      </c>
      <c r="MI40" s="140" t="str">
        <f t="shared" si="163"/>
        <v/>
      </c>
      <c r="MJ40" s="140" t="str">
        <f t="shared" si="164"/>
        <v/>
      </c>
      <c r="MK40" s="140" t="str">
        <f t="shared" si="165"/>
        <v/>
      </c>
      <c r="ML40" s="140" t="str">
        <f t="shared" si="166"/>
        <v/>
      </c>
      <c r="MM40" s="140" t="str">
        <f t="shared" si="167"/>
        <v/>
      </c>
      <c r="MN40" s="140" t="str">
        <f t="shared" si="168"/>
        <v/>
      </c>
      <c r="MO40" s="140">
        <f t="shared" si="169"/>
        <v>39.905146806225929</v>
      </c>
      <c r="MP40" s="140" t="str">
        <f t="shared" si="170"/>
        <v/>
      </c>
      <c r="MQ40" s="140" t="str">
        <f t="shared" si="171"/>
        <v/>
      </c>
      <c r="MR40" s="140" t="str">
        <f t="shared" si="172"/>
        <v/>
      </c>
      <c r="MS40" s="140" t="str">
        <f t="shared" si="173"/>
        <v/>
      </c>
      <c r="MT40" s="140" t="str">
        <f t="shared" si="174"/>
        <v/>
      </c>
      <c r="MU40" s="140" t="str">
        <f t="shared" si="175"/>
        <v/>
      </c>
      <c r="MV40" s="140" t="str">
        <f t="shared" si="176"/>
        <v/>
      </c>
      <c r="MW40" s="140" t="str">
        <f t="shared" si="177"/>
        <v/>
      </c>
      <c r="MX40" s="140" t="str">
        <f t="shared" si="178"/>
        <v/>
      </c>
      <c r="MY40" s="140" t="str">
        <f t="shared" si="179"/>
        <v/>
      </c>
      <c r="MZ40" s="140" t="str">
        <f t="shared" si="180"/>
        <v/>
      </c>
      <c r="NA40" s="140" t="str">
        <f t="shared" si="181"/>
        <v/>
      </c>
      <c r="NB40" s="140" t="str">
        <f t="shared" si="182"/>
        <v/>
      </c>
      <c r="NC40" s="140">
        <f t="shared" si="183"/>
        <v>39.276590883697054</v>
      </c>
      <c r="ND40" s="53">
        <v>32</v>
      </c>
      <c r="NE40" s="33" t="str">
        <f t="shared" si="184"/>
        <v/>
      </c>
      <c r="NF40" s="33" t="str">
        <f t="shared" si="233"/>
        <v/>
      </c>
      <c r="NG40" s="33" t="str">
        <f t="shared" si="209"/>
        <v/>
      </c>
      <c r="NH40" s="33" t="str">
        <f t="shared" si="210"/>
        <v/>
      </c>
      <c r="NI40" s="33" t="str">
        <f t="shared" si="211"/>
        <v/>
      </c>
      <c r="NJ40" s="33" t="str">
        <f t="shared" si="212"/>
        <v/>
      </c>
      <c r="NK40" s="33" t="str">
        <f t="shared" si="213"/>
        <v/>
      </c>
      <c r="NL40" s="33" t="str">
        <f t="shared" si="214"/>
        <v/>
      </c>
      <c r="NM40" s="33" t="str">
        <f t="shared" si="215"/>
        <v/>
      </c>
      <c r="NN40" s="33" t="str">
        <f t="shared" si="216"/>
        <v/>
      </c>
      <c r="NO40" s="33" t="str">
        <f t="shared" si="217"/>
        <v/>
      </c>
      <c r="NP40" s="33">
        <f t="shared" si="218"/>
        <v>40</v>
      </c>
      <c r="NQ40" s="33" t="str">
        <f t="shared" si="219"/>
        <v/>
      </c>
      <c r="NR40" s="33" t="str">
        <f t="shared" si="220"/>
        <v/>
      </c>
      <c r="NS40" s="33" t="str">
        <f t="shared" si="221"/>
        <v/>
      </c>
      <c r="NT40" s="33" t="str">
        <f t="shared" si="222"/>
        <v/>
      </c>
      <c r="NU40" s="33" t="str">
        <f t="shared" si="223"/>
        <v/>
      </c>
      <c r="NV40" s="33" t="str">
        <f t="shared" si="224"/>
        <v/>
      </c>
      <c r="NW40" s="33" t="str">
        <f t="shared" si="225"/>
        <v/>
      </c>
      <c r="NX40" s="33" t="str">
        <f t="shared" si="226"/>
        <v/>
      </c>
      <c r="NY40" s="33" t="str">
        <f t="shared" si="227"/>
        <v/>
      </c>
      <c r="NZ40" s="33" t="str">
        <f t="shared" si="228"/>
        <v/>
      </c>
      <c r="OA40" s="33" t="str">
        <f t="shared" si="229"/>
        <v/>
      </c>
      <c r="OB40" s="33" t="str">
        <f t="shared" si="230"/>
        <v/>
      </c>
      <c r="OC40" s="33" t="str">
        <f t="shared" si="231"/>
        <v/>
      </c>
      <c r="OD40" s="33">
        <f t="shared" si="232"/>
        <v>5.2447884128876234</v>
      </c>
      <c r="OE40" s="33" t="e">
        <f>IF(#REF!="","",IF(#REF!=$MB40,40,(($MB40/#REF!)*40)))</f>
        <v>#REF!</v>
      </c>
      <c r="OF40" s="33" t="e">
        <f>IF(#REF!="","",IF(#REF!=$MB40,40,(($MB40/#REF!)*40)))</f>
        <v>#REF!</v>
      </c>
      <c r="OG40" s="53">
        <v>32</v>
      </c>
      <c r="OH40" s="116"/>
      <c r="OI40" s="116"/>
      <c r="OJ40" s="116"/>
      <c r="OK40" s="116"/>
      <c r="OL40" s="116"/>
      <c r="OM40" s="116"/>
      <c r="ON40" s="116"/>
      <c r="OO40" s="116"/>
      <c r="OP40" s="116"/>
      <c r="OQ40" s="116"/>
      <c r="OR40" s="116"/>
      <c r="OS40" s="124">
        <v>72</v>
      </c>
      <c r="OT40" s="116"/>
      <c r="OU40" s="116"/>
      <c r="OV40" s="116"/>
      <c r="OW40" s="116"/>
      <c r="OX40" s="116"/>
      <c r="OY40" s="116"/>
      <c r="OZ40" s="116"/>
      <c r="PA40" s="116"/>
      <c r="PB40" s="116"/>
      <c r="PC40" s="116"/>
      <c r="PD40" s="116"/>
      <c r="PE40" s="116"/>
      <c r="PF40" s="116"/>
      <c r="PG40" s="118">
        <v>72</v>
      </c>
      <c r="PH40" s="53">
        <v>32</v>
      </c>
      <c r="PI40" s="126">
        <f t="shared" si="203"/>
        <v>0</v>
      </c>
      <c r="PJ40" s="126">
        <f t="shared" si="275"/>
        <v>0</v>
      </c>
      <c r="PK40" s="126">
        <f t="shared" si="276"/>
        <v>0</v>
      </c>
      <c r="PL40" s="126">
        <f t="shared" si="277"/>
        <v>0</v>
      </c>
      <c r="PM40" s="126">
        <f t="shared" si="278"/>
        <v>0</v>
      </c>
      <c r="PN40" s="126">
        <f t="shared" si="279"/>
        <v>0</v>
      </c>
      <c r="PO40" s="126">
        <f t="shared" si="235"/>
        <v>0</v>
      </c>
      <c r="PP40" s="126">
        <f t="shared" si="236"/>
        <v>0</v>
      </c>
      <c r="PQ40" s="126">
        <f t="shared" si="237"/>
        <v>0</v>
      </c>
      <c r="PR40" s="126">
        <f t="shared" si="238"/>
        <v>0</v>
      </c>
      <c r="PS40" s="126">
        <f t="shared" si="239"/>
        <v>0</v>
      </c>
      <c r="PT40" s="126">
        <f t="shared" si="240"/>
        <v>60</v>
      </c>
      <c r="PU40" s="126">
        <f t="shared" si="241"/>
        <v>0</v>
      </c>
      <c r="PV40" s="126">
        <f t="shared" si="242"/>
        <v>0</v>
      </c>
      <c r="PW40" s="126">
        <f t="shared" si="243"/>
        <v>0</v>
      </c>
      <c r="PX40" s="126">
        <f t="shared" si="244"/>
        <v>0</v>
      </c>
      <c r="PY40" s="126">
        <f t="shared" si="245"/>
        <v>0</v>
      </c>
      <c r="PZ40" s="126">
        <f t="shared" si="246"/>
        <v>0</v>
      </c>
      <c r="QA40" s="126">
        <f t="shared" si="247"/>
        <v>0</v>
      </c>
      <c r="QB40" s="126">
        <f t="shared" si="248"/>
        <v>0</v>
      </c>
      <c r="QC40" s="126">
        <f t="shared" si="249"/>
        <v>0</v>
      </c>
      <c r="QD40" s="126">
        <f t="shared" si="250"/>
        <v>0</v>
      </c>
      <c r="QE40" s="126">
        <f t="shared" si="251"/>
        <v>0</v>
      </c>
      <c r="QF40" s="126">
        <f t="shared" si="252"/>
        <v>0</v>
      </c>
      <c r="QG40" s="126">
        <f t="shared" si="253"/>
        <v>0</v>
      </c>
      <c r="QH40" s="126">
        <f t="shared" si="254"/>
        <v>60</v>
      </c>
      <c r="QI40" s="53">
        <v>32</v>
      </c>
      <c r="QJ40" s="34" t="str">
        <f t="shared" si="204"/>
        <v/>
      </c>
      <c r="QK40" s="34" t="str">
        <f t="shared" si="280"/>
        <v/>
      </c>
      <c r="QL40" s="34" t="str">
        <f t="shared" si="281"/>
        <v/>
      </c>
      <c r="QM40" s="34" t="str">
        <f t="shared" si="282"/>
        <v/>
      </c>
      <c r="QN40" s="34" t="str">
        <f t="shared" si="283"/>
        <v/>
      </c>
      <c r="QO40" s="34" t="str">
        <f t="shared" si="284"/>
        <v/>
      </c>
      <c r="QP40" s="34" t="str">
        <f t="shared" si="255"/>
        <v/>
      </c>
      <c r="QQ40" s="34" t="str">
        <f t="shared" si="256"/>
        <v/>
      </c>
      <c r="QR40" s="34" t="str">
        <f t="shared" si="257"/>
        <v/>
      </c>
      <c r="QS40" s="34" t="str">
        <f t="shared" si="258"/>
        <v/>
      </c>
      <c r="QT40" s="34" t="str">
        <f t="shared" si="259"/>
        <v/>
      </c>
      <c r="QU40" s="34">
        <f t="shared" si="260"/>
        <v>99.905146806225929</v>
      </c>
      <c r="QV40" s="34" t="str">
        <f t="shared" si="261"/>
        <v/>
      </c>
      <c r="QW40" s="34" t="str">
        <f t="shared" si="262"/>
        <v/>
      </c>
      <c r="QX40" s="34" t="str">
        <f t="shared" si="263"/>
        <v/>
      </c>
      <c r="QY40" s="34" t="str">
        <f t="shared" si="264"/>
        <v/>
      </c>
      <c r="QZ40" s="34" t="str">
        <f t="shared" si="265"/>
        <v/>
      </c>
      <c r="RA40" s="34" t="str">
        <f t="shared" si="266"/>
        <v/>
      </c>
      <c r="RB40" s="34" t="str">
        <f t="shared" si="267"/>
        <v/>
      </c>
      <c r="RC40" s="34" t="str">
        <f t="shared" si="268"/>
        <v/>
      </c>
      <c r="RD40" s="34" t="str">
        <f t="shared" si="269"/>
        <v/>
      </c>
      <c r="RE40" s="34" t="str">
        <f t="shared" si="270"/>
        <v/>
      </c>
      <c r="RF40" s="34" t="str">
        <f t="shared" si="271"/>
        <v/>
      </c>
      <c r="RG40" s="34" t="str">
        <f t="shared" si="272"/>
        <v/>
      </c>
      <c r="RH40" s="34" t="str">
        <f t="shared" si="273"/>
        <v/>
      </c>
      <c r="RI40" s="34">
        <f t="shared" si="274"/>
        <v>99.276590883697054</v>
      </c>
      <c r="RJ40" s="132">
        <f t="shared" si="205"/>
        <v>99.905146806225929</v>
      </c>
      <c r="RK40" s="35" t="str">
        <f t="shared" si="190"/>
        <v/>
      </c>
      <c r="RL40" s="35" t="str">
        <f t="shared" si="191"/>
        <v>12. DIDACLIBROS LTDA NIT 800036678-0</v>
      </c>
      <c r="RM40" s="35" t="str">
        <f t="shared" si="192"/>
        <v/>
      </c>
      <c r="RN40" s="35" t="str">
        <f t="shared" si="234"/>
        <v/>
      </c>
      <c r="RO40" s="133" t="str">
        <f t="shared" si="207"/>
        <v>12. DIDACLIBROS LTDA NIT 800036678-0</v>
      </c>
      <c r="RP40" s="133" t="str">
        <f>IF($RJ40=QJ40,QJ$8,IF($RJ40=QK40,QK$8,IF($RJ40=QL40,QL$8,IF($RJ40=QM40,QM$8,IF($RJ40=QN40,QN$8,IF($RJ40=QO40,QO$8,IF($RJ40=QP40,QP$8,IF($RJ40=QQ40,QQ$8,IF($RJ40=QR40,QR$8,IF($RJ40=QS40,QS$8,IF($RJ40=QT40,QT$8,IF($RJ40=QU40,QU$8,IF($RJ40=QV40,QV$8,IF($RJ40=QW40,QW$8,IF($RJ40=QX40,QX$8,IF($RJ40=QY40,QY$8,IF($RJ40=QZ40,QZ$8,IF($RJ40=RA40,RA$8,IF($RJ40=RB40,RB$8,IF($RJ40=RC40,RC$8,IF($RJ40=RD40,RD$8,IF($RJ40=RE40,RE$8,IF($RJ40=RF40,RF$8,IF($RJ40=RG40,RG$8,IF($RJ40=RH40,RH$8,IF($RJ40=RI40,RI$8,IF($RJ40=#REF!,#REF!,IF($RJ40=#REF!,#REF!,""))))))))))))))))))))))))))))</f>
        <v>12. DIDACLIBROS LTDA NIT 800036678-0</v>
      </c>
      <c r="RQ40" s="36" t="str">
        <f t="shared" si="194"/>
        <v/>
      </c>
      <c r="RR40" s="36">
        <f t="shared" si="195"/>
        <v>1749300</v>
      </c>
      <c r="RS40" s="36" t="str">
        <f t="shared" si="196"/>
        <v/>
      </c>
      <c r="RT40" s="36" t="e">
        <f>IF($RP40=$AD$8,$AD40,IF($RP40=$AE$8,$AE40,IF($RP40=$AF$8,$AF40,IF($RP40=$AG$8,$AG40,IF($RP40=$AH$8,$AH40,IF($RP40=#REF!,#REF!,IF($RP40=#REF!,#REF!,"")))))))</f>
        <v>#REF!</v>
      </c>
      <c r="RU40" s="129">
        <f t="shared" si="197"/>
        <v>1749300</v>
      </c>
      <c r="RV40" s="36" t="e">
        <f t="shared" si="206"/>
        <v>#REF!</v>
      </c>
      <c r="RW40" s="53">
        <v>32</v>
      </c>
      <c r="RX40" s="129">
        <f t="shared" si="198"/>
        <v>23800</v>
      </c>
      <c r="RY40" s="129" t="str">
        <f t="shared" si="199"/>
        <v>ADJUDICADO</v>
      </c>
    </row>
    <row r="41" spans="1:493" ht="24">
      <c r="A41" s="49"/>
      <c r="B41" s="67" t="s">
        <v>124</v>
      </c>
      <c r="C41" s="68" t="s">
        <v>125</v>
      </c>
      <c r="D41" s="67" t="s">
        <v>126</v>
      </c>
      <c r="E41" s="87" t="s">
        <v>137</v>
      </c>
      <c r="F41" s="70">
        <v>1</v>
      </c>
      <c r="G41" s="24">
        <v>886550</v>
      </c>
      <c r="H41" s="54">
        <v>33</v>
      </c>
      <c r="I41" s="104" t="s">
        <v>37</v>
      </c>
      <c r="J41" s="104" t="s">
        <v>37</v>
      </c>
      <c r="K41" s="104" t="s">
        <v>37</v>
      </c>
      <c r="L41" s="104" t="s">
        <v>37</v>
      </c>
      <c r="M41" s="104" t="s">
        <v>37</v>
      </c>
      <c r="N41" s="104" t="s">
        <v>37</v>
      </c>
      <c r="O41" s="104" t="s">
        <v>37</v>
      </c>
      <c r="P41" s="104" t="s">
        <v>37</v>
      </c>
      <c r="Q41" s="104" t="s">
        <v>37</v>
      </c>
      <c r="R41" s="104" t="s">
        <v>37</v>
      </c>
      <c r="S41" s="104" t="s">
        <v>37</v>
      </c>
      <c r="T41" s="113">
        <v>874650</v>
      </c>
      <c r="U41" s="104" t="s">
        <v>37</v>
      </c>
      <c r="V41" s="104" t="s">
        <v>37</v>
      </c>
      <c r="W41" s="104" t="s">
        <v>37</v>
      </c>
      <c r="X41" s="104" t="s">
        <v>37</v>
      </c>
      <c r="Y41" s="104" t="s">
        <v>37</v>
      </c>
      <c r="Z41" s="104" t="s">
        <v>37</v>
      </c>
      <c r="AA41" s="104" t="s">
        <v>37</v>
      </c>
      <c r="AB41" s="104" t="s">
        <v>37</v>
      </c>
      <c r="AC41" s="104" t="s">
        <v>37</v>
      </c>
      <c r="AD41" s="104" t="s">
        <v>37</v>
      </c>
      <c r="AE41" s="104" t="s">
        <v>37</v>
      </c>
      <c r="AF41" s="104" t="s">
        <v>37</v>
      </c>
      <c r="AG41" s="104" t="s">
        <v>37</v>
      </c>
      <c r="AH41" s="104" t="s">
        <v>37</v>
      </c>
      <c r="AI41" s="57">
        <v>33</v>
      </c>
      <c r="AJ41" s="25" t="str">
        <f t="shared" ref="AJ41:AJ72" si="286">IF(I41="NC","NC",IF(I41&lt;=$G41,I41,""))</f>
        <v>NC</v>
      </c>
      <c r="AK41" s="25" t="str">
        <f t="shared" ref="AK41:AK72" si="287">IF(J41="NC","NC",IF(J41&lt;=$G41,J41,""))</f>
        <v>NC</v>
      </c>
      <c r="AL41" s="25" t="str">
        <f t="shared" ref="AL41:AL72" si="288">IF(K41="NC","NC",IF(K41&lt;=$G41,K41,""))</f>
        <v>NC</v>
      </c>
      <c r="AM41" s="25" t="str">
        <f t="shared" ref="AM41:AM72" si="289">IF(L41="NC","NC",IF(L41&lt;=$G41,L41,""))</f>
        <v>NC</v>
      </c>
      <c r="AN41" s="25" t="str">
        <f t="shared" ref="AN41:AN72" si="290">IF(M41="NC","NC",IF(M41&lt;=$G41,M41,""))</f>
        <v>NC</v>
      </c>
      <c r="AO41" s="25" t="str">
        <f t="shared" ref="AO41:AO72" si="291">IF(N41="NC","NC",IF(N41&lt;=$G41,N41,""))</f>
        <v>NC</v>
      </c>
      <c r="AP41" s="25" t="str">
        <f t="shared" ref="AP41:AP72" si="292">IF(O41="NC","NC",IF(O41&lt;=$G41,O41,""))</f>
        <v>NC</v>
      </c>
      <c r="AQ41" s="25" t="str">
        <f t="shared" ref="AQ41:AQ72" si="293">IF(P41="NC","NC",IF(P41&lt;=$G41,P41,""))</f>
        <v>NC</v>
      </c>
      <c r="AR41" s="25" t="str">
        <f t="shared" ref="AR41:AR72" si="294">IF(Q41="NC","NC",IF(Q41&lt;=$G41,Q41,""))</f>
        <v>NC</v>
      </c>
      <c r="AS41" s="25" t="str">
        <f t="shared" ref="AS41:AS72" si="295">IF(R41="NC","NC",IF(R41&lt;=$G41,R41,""))</f>
        <v>NC</v>
      </c>
      <c r="AT41" s="25" t="str">
        <f t="shared" ref="AT41:AT72" si="296">IF(S41="NC","NC",IF(S41&lt;=$G41,S41,""))</f>
        <v>NC</v>
      </c>
      <c r="AU41" s="25">
        <f t="shared" ref="AU41:AU72" si="297">IF(T41="NC","NC",IF(T41&lt;=$G41,T41,""))</f>
        <v>874650</v>
      </c>
      <c r="AV41" s="25" t="str">
        <f t="shared" ref="AV41:AV72" si="298">IF(U41="NC","NC",IF(U41&lt;=$G41,U41,""))</f>
        <v>NC</v>
      </c>
      <c r="AW41" s="25" t="str">
        <f t="shared" ref="AW41:AW72" si="299">IF(V41="NC","NC",IF(V41&lt;=$G41,V41,""))</f>
        <v>NC</v>
      </c>
      <c r="AX41" s="25" t="str">
        <f t="shared" ref="AX41:AX72" si="300">IF(W41="NC","NC",IF(W41&lt;=$G41,W41,""))</f>
        <v>NC</v>
      </c>
      <c r="AY41" s="25" t="str">
        <f t="shared" ref="AY41:AY72" si="301">IF(X41="NC","NC",IF(X41&lt;=$G41,X41,""))</f>
        <v>NC</v>
      </c>
      <c r="AZ41" s="25" t="str">
        <f t="shared" ref="AZ41:AZ72" si="302">IF(Y41="NC","NC",IF(Y41&lt;=$G41,Y41,""))</f>
        <v>NC</v>
      </c>
      <c r="BA41" s="25" t="str">
        <f t="shared" ref="BA41:BA72" si="303">IF(Z41="NC","NC",IF(Z41&lt;=$G41,Z41,""))</f>
        <v>NC</v>
      </c>
      <c r="BB41" s="25" t="str">
        <f t="shared" ref="BB41:BB72" si="304">IF(AA41="NC","NC",IF(AA41&lt;=$G41,AA41,""))</f>
        <v>NC</v>
      </c>
      <c r="BC41" s="25" t="str">
        <f t="shared" ref="BC41:BC72" si="305">IF(AB41="NC","NC",IF(AB41&lt;=$G41,AB41,""))</f>
        <v>NC</v>
      </c>
      <c r="BD41" s="25" t="str">
        <f t="shared" ref="BD41:BD72" si="306">IF(AC41="NC","NC",IF(AC41&lt;=$G41,AC41,""))</f>
        <v>NC</v>
      </c>
      <c r="BE41" s="25" t="str">
        <f t="shared" ref="BE41:BE72" si="307">IF(AD41="NC","NC",IF(AD41&lt;=$G41,AD41,""))</f>
        <v>NC</v>
      </c>
      <c r="BF41" s="25" t="str">
        <f t="shared" ref="BF41:BF72" si="308">IF(AE41="NC","NC",IF(AE41&lt;=$G41,AE41,""))</f>
        <v>NC</v>
      </c>
      <c r="BG41" s="25" t="str">
        <f t="shared" ref="BG41:BG72" si="309">IF(AF41="NC","NC",IF(AF41&lt;=$G41,AF41,""))</f>
        <v>NC</v>
      </c>
      <c r="BH41" s="25" t="str">
        <f t="shared" ref="BH41:BH72" si="310">IF(AG41="NC","NC",IF(AG41&lt;=$G41,AG41,""))</f>
        <v>NC</v>
      </c>
      <c r="BI41" s="25" t="str">
        <f t="shared" ref="BI41:BI72" si="311">IF(AH41="NC","NC",IF(AH41&lt;=$G41,AH41,""))</f>
        <v>NC</v>
      </c>
      <c r="BJ41" s="53">
        <v>33</v>
      </c>
      <c r="BK41" s="122" t="s">
        <v>38</v>
      </c>
      <c r="BL41" s="122" t="s">
        <v>38</v>
      </c>
      <c r="BM41" s="122" t="s">
        <v>38</v>
      </c>
      <c r="BN41" s="122" t="s">
        <v>38</v>
      </c>
      <c r="BO41" s="122" t="s">
        <v>38</v>
      </c>
      <c r="BP41" s="122" t="s">
        <v>38</v>
      </c>
      <c r="BQ41" s="122" t="s">
        <v>38</v>
      </c>
      <c r="BR41" s="122" t="s">
        <v>38</v>
      </c>
      <c r="BS41" s="122" t="s">
        <v>38</v>
      </c>
      <c r="BT41" s="122" t="s">
        <v>38</v>
      </c>
      <c r="BU41" s="122" t="s">
        <v>38</v>
      </c>
      <c r="BV41" s="124" t="s">
        <v>39</v>
      </c>
      <c r="BW41" s="122" t="s">
        <v>38</v>
      </c>
      <c r="BX41" s="122" t="s">
        <v>38</v>
      </c>
      <c r="BY41" s="122" t="s">
        <v>38</v>
      </c>
      <c r="BZ41" s="122" t="s">
        <v>38</v>
      </c>
      <c r="CA41" s="122" t="s">
        <v>38</v>
      </c>
      <c r="CB41" s="122" t="s">
        <v>38</v>
      </c>
      <c r="CC41" s="122" t="s">
        <v>38</v>
      </c>
      <c r="CD41" s="122" t="s">
        <v>38</v>
      </c>
      <c r="CE41" s="122" t="s">
        <v>38</v>
      </c>
      <c r="CF41" s="122" t="s">
        <v>38</v>
      </c>
      <c r="CG41" s="122" t="s">
        <v>38</v>
      </c>
      <c r="CH41" s="122" t="s">
        <v>38</v>
      </c>
      <c r="CI41" s="122" t="s">
        <v>38</v>
      </c>
      <c r="CJ41" s="122" t="s">
        <v>38</v>
      </c>
      <c r="CK41" s="53">
        <v>33</v>
      </c>
      <c r="CL41" s="122" t="s">
        <v>39</v>
      </c>
      <c r="CM41" s="122" t="s">
        <v>38</v>
      </c>
      <c r="CN41" s="122" t="s">
        <v>39</v>
      </c>
      <c r="CO41" s="122" t="s">
        <v>39</v>
      </c>
      <c r="CP41" s="122" t="s">
        <v>39</v>
      </c>
      <c r="CQ41" s="122" t="s">
        <v>39</v>
      </c>
      <c r="CR41" s="122" t="s">
        <v>39</v>
      </c>
      <c r="CS41" s="122" t="s">
        <v>39</v>
      </c>
      <c r="CT41" s="122" t="s">
        <v>39</v>
      </c>
      <c r="CU41" s="122" t="s">
        <v>39</v>
      </c>
      <c r="CV41" s="122" t="s">
        <v>39</v>
      </c>
      <c r="CW41" s="131" t="s">
        <v>39</v>
      </c>
      <c r="CX41" s="122" t="s">
        <v>39</v>
      </c>
      <c r="CY41" s="122" t="s">
        <v>39</v>
      </c>
      <c r="CZ41" s="122" t="s">
        <v>39</v>
      </c>
      <c r="DA41" s="122" t="s">
        <v>39</v>
      </c>
      <c r="DB41" s="122" t="s">
        <v>39</v>
      </c>
      <c r="DC41" s="122" t="s">
        <v>39</v>
      </c>
      <c r="DD41" s="122" t="s">
        <v>39</v>
      </c>
      <c r="DE41" s="122" t="s">
        <v>39</v>
      </c>
      <c r="DF41" s="122" t="s">
        <v>39</v>
      </c>
      <c r="DG41" s="122" t="s">
        <v>39</v>
      </c>
      <c r="DH41" s="122" t="s">
        <v>38</v>
      </c>
      <c r="DI41" s="122" t="s">
        <v>38</v>
      </c>
      <c r="DJ41" s="122" t="s">
        <v>38</v>
      </c>
      <c r="DK41" s="122" t="s">
        <v>39</v>
      </c>
      <c r="DL41" s="53">
        <v>33</v>
      </c>
      <c r="DM41" s="122" t="s">
        <v>39</v>
      </c>
      <c r="DN41" s="122" t="s">
        <v>38</v>
      </c>
      <c r="DO41" s="122" t="s">
        <v>39</v>
      </c>
      <c r="DP41" s="122" t="s">
        <v>39</v>
      </c>
      <c r="DQ41" s="122" t="s">
        <v>39</v>
      </c>
      <c r="DR41" s="122" t="s">
        <v>39</v>
      </c>
      <c r="DS41" s="122" t="s">
        <v>39</v>
      </c>
      <c r="DT41" s="122" t="s">
        <v>39</v>
      </c>
      <c r="DU41" s="122" t="s">
        <v>39</v>
      </c>
      <c r="DV41" s="122" t="s">
        <v>39</v>
      </c>
      <c r="DW41" s="122" t="s">
        <v>39</v>
      </c>
      <c r="DX41" s="117" t="s">
        <v>39</v>
      </c>
      <c r="DY41" s="122" t="s">
        <v>39</v>
      </c>
      <c r="DZ41" s="122" t="s">
        <v>39</v>
      </c>
      <c r="EA41" s="122" t="s">
        <v>39</v>
      </c>
      <c r="EB41" s="122" t="s">
        <v>39</v>
      </c>
      <c r="EC41" s="122" t="s">
        <v>39</v>
      </c>
      <c r="ED41" s="122" t="s">
        <v>39</v>
      </c>
      <c r="EE41" s="122" t="s">
        <v>39</v>
      </c>
      <c r="EF41" s="122" t="s">
        <v>39</v>
      </c>
      <c r="EG41" s="122" t="s">
        <v>39</v>
      </c>
      <c r="EH41" s="122" t="s">
        <v>39</v>
      </c>
      <c r="EI41" s="122" t="s">
        <v>38</v>
      </c>
      <c r="EJ41" s="122" t="s">
        <v>38</v>
      </c>
      <c r="EK41" s="122" t="s">
        <v>39</v>
      </c>
      <c r="EL41" s="122" t="s">
        <v>39</v>
      </c>
      <c r="EM41" s="53">
        <v>33</v>
      </c>
      <c r="EN41" s="26" t="str">
        <f t="shared" ref="EN41:EN72" si="312">IF(BK41="NO CUMPLE","NO CUMPLE",IF(CL41="NO CUMPLE","NO CUMPLE",IF(DM41="NO CUMPLE","NO CUMPLE",IF(DM41="CUMPLE","CUMPLE"))))</f>
        <v>NO CUMPLE</v>
      </c>
      <c r="EO41" s="26" t="str">
        <f t="shared" ref="EO41:EO72" si="313">IF(BL41="NO CUMPLE","NO CUMPLE",IF(CM41="NO CUMPLE","NO CUMPLE",IF(DN41="NO CUMPLE","NO CUMPLE",IF(DN41="CUMPLE","CUMPLE"))))</f>
        <v>NO CUMPLE</v>
      </c>
      <c r="EP41" s="26" t="str">
        <f t="shared" ref="EP41:EP72" si="314">IF(BM41="NO CUMPLE","NO CUMPLE",IF(CN41="NO CUMPLE","NO CUMPLE",IF(DO41="NO CUMPLE","NO CUMPLE",IF(DO41="CUMPLE","CUMPLE"))))</f>
        <v>NO CUMPLE</v>
      </c>
      <c r="EQ41" s="26" t="str">
        <f t="shared" ref="EQ41:EQ72" si="315">IF(BN41="NO CUMPLE","NO CUMPLE",IF(CO41="NO CUMPLE","NO CUMPLE",IF(DP41="NO CUMPLE","NO CUMPLE",IF(DP41="CUMPLE","CUMPLE"))))</f>
        <v>NO CUMPLE</v>
      </c>
      <c r="ER41" s="26" t="str">
        <f t="shared" ref="ER41:ER72" si="316">IF(BO41="NO CUMPLE","NO CUMPLE",IF(CP41="NO CUMPLE","NO CUMPLE",IF(DQ41="NO CUMPLE","NO CUMPLE",IF(DQ41="CUMPLE","CUMPLE"))))</f>
        <v>NO CUMPLE</v>
      </c>
      <c r="ES41" s="26" t="str">
        <f t="shared" ref="ES41:ES72" si="317">IF(BP41="NO CUMPLE","NO CUMPLE",IF(CQ41="NO CUMPLE","NO CUMPLE",IF(DR41="NO CUMPLE","NO CUMPLE",IF(DR41="CUMPLE","CUMPLE"))))</f>
        <v>NO CUMPLE</v>
      </c>
      <c r="ET41" s="26" t="str">
        <f t="shared" ref="ET41:ET72" si="318">IF(BQ41="NO CUMPLE","NO CUMPLE",IF(CR41="NO CUMPLE","NO CUMPLE",IF(DS41="NO CUMPLE","NO CUMPLE",IF(DS41="CUMPLE","CUMPLE"))))</f>
        <v>NO CUMPLE</v>
      </c>
      <c r="EU41" s="26" t="str">
        <f t="shared" ref="EU41:EU72" si="319">IF(BR41="NO CUMPLE","NO CUMPLE",IF(CS41="NO CUMPLE","NO CUMPLE",IF(DT41="NO CUMPLE","NO CUMPLE",IF(DT41="CUMPLE","CUMPLE"))))</f>
        <v>NO CUMPLE</v>
      </c>
      <c r="EV41" s="26" t="str">
        <f t="shared" ref="EV41:EV72" si="320">IF(BS41="NO CUMPLE","NO CUMPLE",IF(CT41="NO CUMPLE","NO CUMPLE",IF(DU41="NO CUMPLE","NO CUMPLE",IF(DU41="CUMPLE","CUMPLE"))))</f>
        <v>NO CUMPLE</v>
      </c>
      <c r="EW41" s="26" t="str">
        <f t="shared" ref="EW41:EW72" si="321">IF(BT41="NO CUMPLE","NO CUMPLE",IF(CU41="NO CUMPLE","NO CUMPLE",IF(DV41="NO CUMPLE","NO CUMPLE",IF(DV41="CUMPLE","CUMPLE"))))</f>
        <v>NO CUMPLE</v>
      </c>
      <c r="EX41" s="26" t="str">
        <f t="shared" ref="EX41:EX72" si="322">IF(BU41="NO CUMPLE","NO CUMPLE",IF(CV41="NO CUMPLE","NO CUMPLE",IF(DW41="NO CUMPLE","NO CUMPLE",IF(DW41="CUMPLE","CUMPLE"))))</f>
        <v>NO CUMPLE</v>
      </c>
      <c r="EY41" s="26" t="str">
        <f t="shared" ref="EY41:EY72" si="323">IF(BV41="NO CUMPLE","NO CUMPLE",IF(CW41="NO CUMPLE","NO CUMPLE",IF(DX41="NO CUMPLE","NO CUMPLE",IF(DX41="CUMPLE","CUMPLE"))))</f>
        <v>CUMPLE</v>
      </c>
      <c r="EZ41" s="26" t="str">
        <f t="shared" ref="EZ41:EZ72" si="324">IF(BW41="NO CUMPLE","NO CUMPLE",IF(CX41="NO CUMPLE","NO CUMPLE",IF(DY41="NO CUMPLE","NO CUMPLE",IF(DY41="CUMPLE","CUMPLE"))))</f>
        <v>NO CUMPLE</v>
      </c>
      <c r="FA41" s="26" t="str">
        <f t="shared" ref="FA41:FA72" si="325">IF(BX41="NO CUMPLE","NO CUMPLE",IF(CY41="NO CUMPLE","NO CUMPLE",IF(DZ41="NO CUMPLE","NO CUMPLE",IF(DZ41="CUMPLE","CUMPLE"))))</f>
        <v>NO CUMPLE</v>
      </c>
      <c r="FB41" s="26" t="str">
        <f t="shared" ref="FB41:FB72" si="326">IF(BY41="NO CUMPLE","NO CUMPLE",IF(CZ41="NO CUMPLE","NO CUMPLE",IF(EA41="NO CUMPLE","NO CUMPLE",IF(EA41="CUMPLE","CUMPLE"))))</f>
        <v>NO CUMPLE</v>
      </c>
      <c r="FC41" s="26" t="str">
        <f t="shared" ref="FC41:FC72" si="327">IF(BZ41="NO CUMPLE","NO CUMPLE",IF(DA41="NO CUMPLE","NO CUMPLE",IF(EB41="NO CUMPLE","NO CUMPLE",IF(EB41="CUMPLE","CUMPLE"))))</f>
        <v>NO CUMPLE</v>
      </c>
      <c r="FD41" s="26" t="str">
        <f t="shared" ref="FD41:FD72" si="328">IF(CA41="NO CUMPLE","NO CUMPLE",IF(DB41="NO CUMPLE","NO CUMPLE",IF(EC41="NO CUMPLE","NO CUMPLE",IF(EC41="CUMPLE","CUMPLE"))))</f>
        <v>NO CUMPLE</v>
      </c>
      <c r="FE41" s="26" t="str">
        <f t="shared" ref="FE41:FE72" si="329">IF(CB41="NO CUMPLE","NO CUMPLE",IF(DC41="NO CUMPLE","NO CUMPLE",IF(ED41="NO CUMPLE","NO CUMPLE",IF(ED41="CUMPLE","CUMPLE"))))</f>
        <v>NO CUMPLE</v>
      </c>
      <c r="FF41" s="26" t="str">
        <f t="shared" ref="FF41:FF72" si="330">IF(CC41="NO CUMPLE","NO CUMPLE",IF(DD41="NO CUMPLE","NO CUMPLE",IF(EE41="NO CUMPLE","NO CUMPLE",IF(EE41="CUMPLE","CUMPLE"))))</f>
        <v>NO CUMPLE</v>
      </c>
      <c r="FG41" s="26" t="str">
        <f t="shared" ref="FG41:FG72" si="331">IF(CD41="NO CUMPLE","NO CUMPLE",IF(DE41="NO CUMPLE","NO CUMPLE",IF(EF41="NO CUMPLE","NO CUMPLE",IF(EF41="CUMPLE","CUMPLE"))))</f>
        <v>NO CUMPLE</v>
      </c>
      <c r="FH41" s="26" t="str">
        <f t="shared" ref="FH41:FH72" si="332">IF(CE41="NO CUMPLE","NO CUMPLE",IF(DF41="NO CUMPLE","NO CUMPLE",IF(EG41="NO CUMPLE","NO CUMPLE",IF(EG41="CUMPLE","CUMPLE"))))</f>
        <v>NO CUMPLE</v>
      </c>
      <c r="FI41" s="26" t="str">
        <f t="shared" ref="FI41:FI72" si="333">IF(CF41="NO CUMPLE","NO CUMPLE",IF(DG41="NO CUMPLE","NO CUMPLE",IF(EH41="NO CUMPLE","NO CUMPLE",IF(EH41="CUMPLE","CUMPLE"))))</f>
        <v>NO CUMPLE</v>
      </c>
      <c r="FJ41" s="26" t="str">
        <f t="shared" ref="FJ41:FJ72" si="334">IF(CG41="NO CUMPLE","NO CUMPLE",IF(DH41="NO CUMPLE","NO CUMPLE",IF(EI41="NO CUMPLE","NO CUMPLE",IF(EI41="CUMPLE","CUMPLE"))))</f>
        <v>NO CUMPLE</v>
      </c>
      <c r="FK41" s="26" t="str">
        <f t="shared" ref="FK41:FK72" si="335">IF(CH41="NO CUMPLE","NO CUMPLE",IF(DI41="NO CUMPLE","NO CUMPLE",IF(EJ41="NO CUMPLE","NO CUMPLE",IF(EJ41="CUMPLE","CUMPLE"))))</f>
        <v>NO CUMPLE</v>
      </c>
      <c r="FL41" s="26" t="str">
        <f t="shared" ref="FL41:FL72" si="336">IF(CI41="NO CUMPLE","NO CUMPLE",IF(DJ41="NO CUMPLE","NO CUMPLE",IF(EK41="NO CUMPLE","NO CUMPLE",IF(EK41="CUMPLE","CUMPLE"))))</f>
        <v>NO CUMPLE</v>
      </c>
      <c r="FM41" s="26" t="str">
        <f t="shared" ref="FM41:FM72" si="337">IF(CJ41="NO CUMPLE","NO CUMPLE",IF(DK41="NO CUMPLE","NO CUMPLE",IF(EL41="NO CUMPLE","NO CUMPLE",IF(EL41="CUMPLE","CUMPLE"))))</f>
        <v>NO CUMPLE</v>
      </c>
      <c r="FN41" s="53">
        <v>33</v>
      </c>
      <c r="FO41" s="116" t="s">
        <v>37</v>
      </c>
      <c r="FP41" s="116" t="s">
        <v>37</v>
      </c>
      <c r="FQ41" s="116" t="s">
        <v>37</v>
      </c>
      <c r="FR41" s="116" t="s">
        <v>37</v>
      </c>
      <c r="FS41" s="116" t="s">
        <v>37</v>
      </c>
      <c r="FT41" s="116" t="s">
        <v>37</v>
      </c>
      <c r="FU41" s="116" t="s">
        <v>37</v>
      </c>
      <c r="FV41" s="116" t="s">
        <v>37</v>
      </c>
      <c r="FW41" s="116" t="s">
        <v>37</v>
      </c>
      <c r="FX41" s="116" t="s">
        <v>37</v>
      </c>
      <c r="FY41" s="116" t="s">
        <v>37</v>
      </c>
      <c r="FZ41" s="124" t="s">
        <v>39</v>
      </c>
      <c r="GA41" s="116" t="s">
        <v>37</v>
      </c>
      <c r="GB41" s="116" t="s">
        <v>37</v>
      </c>
      <c r="GC41" s="116" t="s">
        <v>37</v>
      </c>
      <c r="GD41" s="116" t="s">
        <v>37</v>
      </c>
      <c r="GE41" s="116" t="s">
        <v>37</v>
      </c>
      <c r="GF41" s="116" t="s">
        <v>37</v>
      </c>
      <c r="GG41" s="116" t="s">
        <v>37</v>
      </c>
      <c r="GH41" s="116" t="s">
        <v>37</v>
      </c>
      <c r="GI41" s="116" t="s">
        <v>37</v>
      </c>
      <c r="GJ41" s="116" t="s">
        <v>37</v>
      </c>
      <c r="GK41" s="116" t="s">
        <v>37</v>
      </c>
      <c r="GL41" s="116" t="s">
        <v>37</v>
      </c>
      <c r="GM41" s="116" t="s">
        <v>37</v>
      </c>
      <c r="GN41" s="116" t="s">
        <v>37</v>
      </c>
      <c r="GO41" s="53">
        <v>33</v>
      </c>
      <c r="GP41" s="116" t="s">
        <v>37</v>
      </c>
      <c r="GQ41" s="116" t="s">
        <v>37</v>
      </c>
      <c r="GR41" s="116" t="s">
        <v>37</v>
      </c>
      <c r="GS41" s="116" t="s">
        <v>37</v>
      </c>
      <c r="GT41" s="116" t="s">
        <v>37</v>
      </c>
      <c r="GU41" s="116" t="s">
        <v>37</v>
      </c>
      <c r="GV41" s="116" t="s">
        <v>37</v>
      </c>
      <c r="GW41" s="116" t="s">
        <v>37</v>
      </c>
      <c r="GX41" s="116" t="s">
        <v>37</v>
      </c>
      <c r="GY41" s="116" t="s">
        <v>37</v>
      </c>
      <c r="GZ41" s="116" t="s">
        <v>37</v>
      </c>
      <c r="HA41" s="131" t="s">
        <v>39</v>
      </c>
      <c r="HB41" s="116" t="s">
        <v>37</v>
      </c>
      <c r="HC41" s="116" t="s">
        <v>37</v>
      </c>
      <c r="HD41" s="116" t="s">
        <v>37</v>
      </c>
      <c r="HE41" s="116" t="s">
        <v>37</v>
      </c>
      <c r="HF41" s="116" t="s">
        <v>37</v>
      </c>
      <c r="HG41" s="116" t="s">
        <v>37</v>
      </c>
      <c r="HH41" s="116" t="s">
        <v>37</v>
      </c>
      <c r="HI41" s="116" t="s">
        <v>37</v>
      </c>
      <c r="HJ41" s="116" t="s">
        <v>37</v>
      </c>
      <c r="HK41" s="116" t="s">
        <v>37</v>
      </c>
      <c r="HL41" s="116" t="s">
        <v>37</v>
      </c>
      <c r="HM41" s="116" t="s">
        <v>37</v>
      </c>
      <c r="HN41" s="116" t="s">
        <v>37</v>
      </c>
      <c r="HO41" s="116" t="s">
        <v>37</v>
      </c>
      <c r="HP41" s="53">
        <v>33</v>
      </c>
      <c r="HQ41" s="25" t="str">
        <f t="shared" ref="HQ41:HQ72" si="338">IF(EN41="NO CUMPLE","",IF(FO41="NO CUMPLE","",IF(GP41="NO CUMPLE","",IF(FO41="NC","",IF(GP41="CUMPLE",I41)))))</f>
        <v/>
      </c>
      <c r="HR41" s="25" t="str">
        <f t="shared" ref="HR41:HR72" si="339">IF(EO41="NO CUMPLE","",IF(FP41="NO CUMPLE","",IF(GQ41="NO CUMPLE","",IF(FP41="NC","",IF(GQ41="CUMPLE",J41)))))</f>
        <v/>
      </c>
      <c r="HS41" s="25" t="str">
        <f t="shared" ref="HS41:HS72" si="340">IF(EP41="NO CUMPLE","",IF(FQ41="NO CUMPLE","",IF(GR41="NO CUMPLE","",IF(FQ41="NC","",IF(GR41="CUMPLE",K41)))))</f>
        <v/>
      </c>
      <c r="HT41" s="25" t="str">
        <f t="shared" ref="HT41:HT72" si="341">IF(EQ41="NO CUMPLE","",IF(FR41="NO CUMPLE","",IF(GS41="NO CUMPLE","",IF(FR41="NC","",IF(GS41="CUMPLE",L41)))))</f>
        <v/>
      </c>
      <c r="HU41" s="25" t="str">
        <f t="shared" ref="HU41:HU72" si="342">IF(ER41="NO CUMPLE","",IF(FS41="NO CUMPLE","",IF(GT41="NO CUMPLE","",IF(FS41="NC","",IF(GT41="CUMPLE",M41)))))</f>
        <v/>
      </c>
      <c r="HV41" s="25" t="str">
        <f t="shared" ref="HV41:HV72" si="343">IF(ES41="NO CUMPLE","",IF(FT41="NO CUMPLE","",IF(GU41="NO CUMPLE","",IF(FT41="NC","",IF(GU41="CUMPLE",N41)))))</f>
        <v/>
      </c>
      <c r="HW41" s="25" t="str">
        <f t="shared" ref="HW41:HW72" si="344">IF(ET41="NO CUMPLE","",IF(FU41="NO CUMPLE","",IF(GV41="NO CUMPLE","",IF(FU41="NC","",IF(GV41="CUMPLE",O41)))))</f>
        <v/>
      </c>
      <c r="HX41" s="25" t="str">
        <f t="shared" ref="HX41:HX72" si="345">IF(EU41="NO CUMPLE","",IF(FV41="NO CUMPLE","",IF(GW41="NO CUMPLE","",IF(FV41="NC","",IF(GW41="CUMPLE",P41)))))</f>
        <v/>
      </c>
      <c r="HY41" s="25" t="str">
        <f t="shared" ref="HY41:HY72" si="346">IF(EV41="NO CUMPLE","",IF(FW41="NO CUMPLE","",IF(GX41="NO CUMPLE","",IF(FW41="NC","",IF(GX41="CUMPLE",Q41)))))</f>
        <v/>
      </c>
      <c r="HZ41" s="25" t="str">
        <f t="shared" ref="HZ41:HZ72" si="347">IF(EW41="NO CUMPLE","",IF(FX41="NO CUMPLE","",IF(GY41="NO CUMPLE","",IF(FX41="NC","",IF(GY41="CUMPLE",R41)))))</f>
        <v/>
      </c>
      <c r="IA41" s="25" t="str">
        <f t="shared" ref="IA41:IA72" si="348">IF(EX41="NO CUMPLE","",IF(FY41="NO CUMPLE","",IF(GZ41="NO CUMPLE","",IF(FY41="NC","",IF(GZ41="CUMPLE",S41)))))</f>
        <v/>
      </c>
      <c r="IB41" s="25">
        <f t="shared" ref="IB41:IB72" si="349">IF(EY41="NO CUMPLE","",IF(FZ41="NO CUMPLE","",IF(HA41="NO CUMPLE","",IF(FZ41="NC","",IF(HA41="CUMPLE",T41)))))</f>
        <v>874650</v>
      </c>
      <c r="IC41" s="25" t="str">
        <f t="shared" ref="IC41:IC72" si="350">IF(EZ41="NO CUMPLE","",IF(GA41="NO CUMPLE","",IF(HB41="NO CUMPLE","",IF(GA41="NC","",IF(HB41="CUMPLE",U41)))))</f>
        <v/>
      </c>
      <c r="ID41" s="25" t="str">
        <f t="shared" ref="ID41:ID72" si="351">IF(FA41="NO CUMPLE","",IF(GB41="NO CUMPLE","",IF(HC41="NO CUMPLE","",IF(GB41="NC","",IF(HC41="CUMPLE",V41)))))</f>
        <v/>
      </c>
      <c r="IE41" s="25" t="str">
        <f t="shared" ref="IE41:IE72" si="352">IF(FB41="NO CUMPLE","",IF(GC41="NO CUMPLE","",IF(HD41="NO CUMPLE","",IF(GC41="NC","",IF(HD41="CUMPLE",W41)))))</f>
        <v/>
      </c>
      <c r="IF41" s="25" t="str">
        <f t="shared" ref="IF41:IF72" si="353">IF(FC41="NO CUMPLE","",IF(GD41="NO CUMPLE","",IF(HE41="NO CUMPLE","",IF(GD41="NC","",IF(HE41="CUMPLE",X41)))))</f>
        <v/>
      </c>
      <c r="IG41" s="25" t="str">
        <f t="shared" ref="IG41:IG72" si="354">IF(FD41="NO CUMPLE","",IF(GE41="NO CUMPLE","",IF(HF41="NO CUMPLE","",IF(GE41="NC","",IF(HF41="CUMPLE",Y41)))))</f>
        <v/>
      </c>
      <c r="IH41" s="25" t="str">
        <f t="shared" ref="IH41:IH72" si="355">IF(FE41="NO CUMPLE","",IF(GF41="NO CUMPLE","",IF(HG41="NO CUMPLE","",IF(GF41="NC","",IF(HG41="CUMPLE",Z41)))))</f>
        <v/>
      </c>
      <c r="II41" s="25" t="str">
        <f t="shared" ref="II41:II72" si="356">IF(FF41="NO CUMPLE","",IF(GG41="NO CUMPLE","",IF(HH41="NO CUMPLE","",IF(GG41="NC","",IF(HH41="CUMPLE",AA41)))))</f>
        <v/>
      </c>
      <c r="IJ41" s="25" t="str">
        <f t="shared" ref="IJ41:IJ72" si="357">IF(FG41="NO CUMPLE","",IF(GH41="NO CUMPLE","",IF(HI41="NO CUMPLE","",IF(GH41="NC","",IF(HI41="CUMPLE",AB41)))))</f>
        <v/>
      </c>
      <c r="IK41" s="25" t="str">
        <f t="shared" ref="IK41:IK72" si="358">IF(FH41="NO CUMPLE","",IF(GI41="NO CUMPLE","",IF(HJ41="NO CUMPLE","",IF(GI41="NC","",IF(HJ41="CUMPLE",AC41)))))</f>
        <v/>
      </c>
      <c r="IL41" s="25" t="str">
        <f t="shared" ref="IL41:IL72" si="359">IF(FI41="NO CUMPLE","",IF(GJ41="NO CUMPLE","",IF(HK41="NO CUMPLE","",IF(GJ41="NC","",IF(HK41="CUMPLE",AD41)))))</f>
        <v/>
      </c>
      <c r="IM41" s="25" t="str">
        <f t="shared" ref="IM41:IM72" si="360">IF(FJ41="NO CUMPLE","",IF(GK41="NO CUMPLE","",IF(HL41="NO CUMPLE","",IF(GK41="NC","",IF(HL41="CUMPLE",AE41)))))</f>
        <v/>
      </c>
      <c r="IN41" s="25" t="str">
        <f t="shared" ref="IN41:IN72" si="361">IF(FK41="NO CUMPLE","",IF(GL41="NO CUMPLE","",IF(HM41="NO CUMPLE","",IF(GL41="NC","",IF(HM41="CUMPLE",AF41)))))</f>
        <v/>
      </c>
      <c r="IO41" s="25" t="str">
        <f t="shared" ref="IO41:IO72" si="362">IF(FL41="NO CUMPLE","",IF(GM41="NO CUMPLE","",IF(HN41="NO CUMPLE","",IF(GM41="NC","",IF(HN41="CUMPLE",AG41)))))</f>
        <v/>
      </c>
      <c r="IP41" s="25" t="str">
        <f t="shared" ref="IP41:IP72" si="363">IF(FM41="NO CUMPLE","",IF(GN41="NO CUMPLE","",IF(HO41="NO CUMPLE","",IF(GN41="NC","",IF(HO41="CUMPLE",AH41)))))</f>
        <v/>
      </c>
      <c r="IQ41" s="25">
        <v>886550</v>
      </c>
      <c r="IR41" s="25">
        <v>886550</v>
      </c>
      <c r="IS41" s="27">
        <f t="shared" ref="IS41:IS72" si="364">COUNT(HQ41:IP41)</f>
        <v>1</v>
      </c>
      <c r="IT41" s="27">
        <f t="shared" si="200"/>
        <v>1</v>
      </c>
      <c r="IU41" s="27">
        <f t="array" ref="IU41">IF(IT41=0,"",PRODUCT(IF(ISNUMBER(HQ41:IP41),HQ41:IP41,1)))</f>
        <v>874650</v>
      </c>
      <c r="IV41" s="27">
        <f t="shared" si="201"/>
        <v>775420957500</v>
      </c>
      <c r="IW41" s="28">
        <f t="shared" si="208"/>
        <v>880579.89841921779</v>
      </c>
      <c r="IX41" s="29">
        <f t="shared" si="285"/>
        <v>3302.1746190720669</v>
      </c>
      <c r="IY41" s="53">
        <v>33</v>
      </c>
      <c r="IZ41" s="30" t="str">
        <f t="shared" ref="IZ41:IZ72" si="365">IF(HQ41="","",(HQ41*100)/$IX41)</f>
        <v/>
      </c>
      <c r="JA41" s="30" t="str">
        <f t="shared" ref="JA41:JA72" si="366">IF(HR41="","",(HR41*100)/$IX41)</f>
        <v/>
      </c>
      <c r="JB41" s="30" t="str">
        <f t="shared" ref="JB41:JB72" si="367">IF(HS41="","",(HS41*100)/$IX41)</f>
        <v/>
      </c>
      <c r="JC41" s="30" t="str">
        <f t="shared" ref="JC41:JC72" si="368">IF(HT41="","",(HT41*100)/$IX41)</f>
        <v/>
      </c>
      <c r="JD41" s="30" t="str">
        <f t="shared" ref="JD41:JD72" si="369">IF(HU41="","",(HU41*100)/$IX41)</f>
        <v/>
      </c>
      <c r="JE41" s="30" t="str">
        <f t="shared" ref="JE41:JE72" si="370">IF(HV41="","",(HV41*100)/$IX41)</f>
        <v/>
      </c>
      <c r="JF41" s="30" t="str">
        <f t="shared" ref="JF41:JF72" si="371">IF(HW41="","",(HW41*100)/$IX41)</f>
        <v/>
      </c>
      <c r="JG41" s="30" t="str">
        <f t="shared" ref="JG41:JG72" si="372">IF(HX41="","",(HX41*100)/$IX41)</f>
        <v/>
      </c>
      <c r="JH41" s="30" t="str">
        <f t="shared" ref="JH41:JH72" si="373">IF(HY41="","",(HY41*100)/$IX41)</f>
        <v/>
      </c>
      <c r="JI41" s="30" t="str">
        <f t="shared" ref="JI41:JI72" si="374">IF(HZ41="","",(HZ41*100)/$IX41)</f>
        <v/>
      </c>
      <c r="JJ41" s="30" t="str">
        <f t="shared" ref="JJ41:JJ72" si="375">IF(IA41="","",(IA41*100)/$IX41)</f>
        <v/>
      </c>
      <c r="JK41" s="30">
        <f t="shared" ref="JK41:JK72" si="376">IF(IB41="","",(IB41*100)/$IX41)</f>
        <v>26487.091111062517</v>
      </c>
      <c r="JL41" s="30" t="str">
        <f t="shared" ref="JL41:JL72" si="377">IF(IC41="","",(IC41*100)/$IX41)</f>
        <v/>
      </c>
      <c r="JM41" s="30" t="str">
        <f t="shared" ref="JM41:JM72" si="378">IF(ID41="","",(ID41*100)/$IX41)</f>
        <v/>
      </c>
      <c r="JN41" s="30" t="str">
        <f t="shared" ref="JN41:JN72" si="379">IF(IE41="","",(IE41*100)/$IX41)</f>
        <v/>
      </c>
      <c r="JO41" s="30" t="str">
        <f t="shared" ref="JO41:JO72" si="380">IF(IF41="","",(IF41*100)/$IX41)</f>
        <v/>
      </c>
      <c r="JP41" s="30" t="str">
        <f t="shared" ref="JP41:JP72" si="381">IF(IG41="","",(IG41*100)/$IX41)</f>
        <v/>
      </c>
      <c r="JQ41" s="30" t="str">
        <f t="shared" ref="JQ41:JQ72" si="382">IF(IH41="","",(IH41*100)/$IX41)</f>
        <v/>
      </c>
      <c r="JR41" s="30" t="str">
        <f t="shared" ref="JR41:JR72" si="383">IF(II41="","",(II41*100)/$IX41)</f>
        <v/>
      </c>
      <c r="JS41" s="30" t="str">
        <f t="shared" ref="JS41:JS72" si="384">IF(IJ41="","",(IJ41*100)/$IX41)</f>
        <v/>
      </c>
      <c r="JT41" s="30" t="str">
        <f t="shared" ref="JT41:JT72" si="385">IF(IK41="","",(IK41*100)/$IX41)</f>
        <v/>
      </c>
      <c r="JU41" s="30" t="str">
        <f t="shared" ref="JU41:JU72" si="386">IF(IL41="","",(IL41*100)/$IX41)</f>
        <v/>
      </c>
      <c r="JV41" s="30" t="str">
        <f t="shared" ref="JV41:JV72" si="387">IF(IM41="","",(IM41*100)/$IX41)</f>
        <v/>
      </c>
      <c r="JW41" s="30" t="str">
        <f t="shared" ref="JW41:JW72" si="388">IF(IN41="","",(IN41*100)/$IX41)</f>
        <v/>
      </c>
      <c r="JX41" s="30" t="str">
        <f t="shared" ref="JX41:JX72" si="389">IF(IO41="","",(IO41*100)/$IX41)</f>
        <v/>
      </c>
      <c r="JY41" s="30" t="str">
        <f t="shared" ref="JY41:JY72" si="390">IF(IP41="","",(IP41*100)/$IX41)</f>
        <v/>
      </c>
      <c r="JZ41" s="53">
        <v>33</v>
      </c>
      <c r="KA41" s="31" t="str">
        <f t="shared" ref="KA41:KA72" si="391">IF(IZ41="","",ABS(HQ41-$IW41))</f>
        <v/>
      </c>
      <c r="KB41" s="31" t="str">
        <f t="shared" ref="KB41:KB72" si="392">IF(JA41="","",ABS(HR41-$IW41))</f>
        <v/>
      </c>
      <c r="KC41" s="31" t="str">
        <f t="shared" ref="KC41:KC72" si="393">IF(JB41="","",ABS(HS41-$IW41))</f>
        <v/>
      </c>
      <c r="KD41" s="31" t="str">
        <f t="shared" ref="KD41:KD72" si="394">IF(JC41="","",ABS(HT41-$IW41))</f>
        <v/>
      </c>
      <c r="KE41" s="31" t="str">
        <f t="shared" ref="KE41:KE72" si="395">IF(JD41="","",ABS(HU41-$IW41))</f>
        <v/>
      </c>
      <c r="KF41" s="31" t="str">
        <f t="shared" ref="KF41:KF72" si="396">IF(JE41="","",ABS(HV41-$IW41))</f>
        <v/>
      </c>
      <c r="KG41" s="31" t="str">
        <f t="shared" ref="KG41:KG72" si="397">IF(JF41="","",ABS(HW41-$IW41))</f>
        <v/>
      </c>
      <c r="KH41" s="31" t="str">
        <f t="shared" ref="KH41:KH72" si="398">IF(JG41="","",ABS(HX41-$IW41))</f>
        <v/>
      </c>
      <c r="KI41" s="31" t="str">
        <f t="shared" ref="KI41:KI72" si="399">IF(JH41="","",ABS(HY41-$IW41))</f>
        <v/>
      </c>
      <c r="KJ41" s="31" t="str">
        <f t="shared" ref="KJ41:KJ72" si="400">IF(JI41="","",ABS(HZ41-$IW41))</f>
        <v/>
      </c>
      <c r="KK41" s="31" t="str">
        <f t="shared" ref="KK41:KK72" si="401">IF(JJ41="","",ABS(IA41-$IW41))</f>
        <v/>
      </c>
      <c r="KL41" s="31">
        <f t="shared" ref="KL41:KL72" si="402">IF(JK41="","",ABS(IB41-$IW41))</f>
        <v>5929.8984192177886</v>
      </c>
      <c r="KM41" s="31" t="str">
        <f t="shared" ref="KM41:KM72" si="403">IF(JL41="","",ABS(IC41-$IW41))</f>
        <v/>
      </c>
      <c r="KN41" s="31" t="str">
        <f t="shared" ref="KN41:KN72" si="404">IF(JM41="","",ABS(ID41-$IW41))</f>
        <v/>
      </c>
      <c r="KO41" s="31" t="str">
        <f t="shared" ref="KO41:KO72" si="405">IF(JN41="","",ABS(IE41-$IW41))</f>
        <v/>
      </c>
      <c r="KP41" s="31" t="str">
        <f t="shared" ref="KP41:KP72" si="406">IF(JO41="","",ABS(IF41-$IW41))</f>
        <v/>
      </c>
      <c r="KQ41" s="31" t="str">
        <f t="shared" ref="KQ41:KQ72" si="407">IF(JP41="","",ABS(IG41-$IW41))</f>
        <v/>
      </c>
      <c r="KR41" s="31" t="str">
        <f t="shared" ref="KR41:KR72" si="408">IF(JQ41="","",ABS(IH41-$IW41))</f>
        <v/>
      </c>
      <c r="KS41" s="31" t="str">
        <f t="shared" ref="KS41:KS72" si="409">IF(JR41="","",ABS(II41-$IW41))</f>
        <v/>
      </c>
      <c r="KT41" s="31" t="str">
        <f t="shared" ref="KT41:KT72" si="410">IF(JS41="","",ABS(IJ41-$IW41))</f>
        <v/>
      </c>
      <c r="KU41" s="31" t="str">
        <f t="shared" ref="KU41:KU72" si="411">IF(JT41="","",ABS(IK41-$IW41))</f>
        <v/>
      </c>
      <c r="KV41" s="31" t="str">
        <f t="shared" ref="KV41:KV72" si="412">IF(JU41="","",ABS(IL41-$IW41))</f>
        <v/>
      </c>
      <c r="KW41" s="31" t="str">
        <f t="shared" ref="KW41:KW72" si="413">IF(JV41="","",ABS(IM41-$IW41))</f>
        <v/>
      </c>
      <c r="KX41" s="31" t="str">
        <f t="shared" ref="KX41:KX72" si="414">IF(JW41="","",ABS(IN41-$IW41))</f>
        <v/>
      </c>
      <c r="KY41" s="31" t="str">
        <f t="shared" ref="KY41:KY72" si="415">IF(JX41="","",ABS(IO41-$IW41))</f>
        <v/>
      </c>
      <c r="KZ41" s="31" t="str">
        <f t="shared" ref="KZ41:KZ72" si="416">IF(JY41="","",ABS(IP41-$IW41))</f>
        <v/>
      </c>
      <c r="LA41" s="53">
        <v>33</v>
      </c>
      <c r="LB41" s="32" t="str">
        <f t="shared" ref="LB41:LB72" si="417">IF(KA41="","",IF(KA41=$IX41,100,((KA41*100)/$IX41)))</f>
        <v/>
      </c>
      <c r="LC41" s="32" t="str">
        <f t="shared" ref="LC41:LC72" si="418">IF(KB41="","",IF(KB41=$IX41,100,((KB41*100)/$IX41)))</f>
        <v/>
      </c>
      <c r="LD41" s="32" t="str">
        <f t="shared" ref="LD41:LD72" si="419">IF(KC41="","",IF(KC41=$IX41,100,((KC41*100)/$IX41)))</f>
        <v/>
      </c>
      <c r="LE41" s="32" t="str">
        <f t="shared" ref="LE41:LE72" si="420">IF(KD41="","",IF(KD41=$IX41,100,((KD41*100)/$IX41)))</f>
        <v/>
      </c>
      <c r="LF41" s="32" t="str">
        <f t="shared" ref="LF41:LF72" si="421">IF(KE41="","",IF(KE41=$IX41,100,((KE41*100)/$IX41)))</f>
        <v/>
      </c>
      <c r="LG41" s="32" t="str">
        <f t="shared" ref="LG41:LG72" si="422">IF(KF41="","",IF(KF41=$IX41,100,((KF41*100)/$IX41)))</f>
        <v/>
      </c>
      <c r="LH41" s="32" t="str">
        <f t="shared" ref="LH41:LH72" si="423">IF(KG41="","",IF(KG41=$IX41,100,((KG41*100)/$IX41)))</f>
        <v/>
      </c>
      <c r="LI41" s="32" t="str">
        <f t="shared" ref="LI41:LI72" si="424">IF(KH41="","",IF(KH41=$IX41,100,((KH41*100)/$IX41)))</f>
        <v/>
      </c>
      <c r="LJ41" s="32" t="str">
        <f t="shared" ref="LJ41:LJ72" si="425">IF(KI41="","",IF(KI41=$IX41,100,((KI41*100)/$IX41)))</f>
        <v/>
      </c>
      <c r="LK41" s="32" t="str">
        <f t="shared" ref="LK41:LK72" si="426">IF(KJ41="","",IF(KJ41=$IX41,100,((KJ41*100)/$IX41)))</f>
        <v/>
      </c>
      <c r="LL41" s="32" t="str">
        <f t="shared" ref="LL41:LL72" si="427">IF(KK41="","",IF(KK41=$IX41,100,((KK41*100)/$IX41)))</f>
        <v/>
      </c>
      <c r="LM41" s="32">
        <f t="shared" ref="LM41:LM72" si="428">IF(KL41="","",IF(KL41=$IX41,100,((KL41*100)/$IX41)))</f>
        <v>179.57555560414698</v>
      </c>
      <c r="LN41" s="32" t="str">
        <f t="shared" ref="LN41:LN72" si="429">IF(KM41="","",IF(KM41=$IX41,100,((KM41*100)/$IX41)))</f>
        <v/>
      </c>
      <c r="LO41" s="32" t="str">
        <f t="shared" ref="LO41:LO72" si="430">IF(KN41="","",IF(KN41=$IX41,100,((KN41*100)/$IX41)))</f>
        <v/>
      </c>
      <c r="LP41" s="32" t="str">
        <f t="shared" ref="LP41:LP72" si="431">IF(KO41="","",IF(KO41=$IX41,100,((KO41*100)/$IX41)))</f>
        <v/>
      </c>
      <c r="LQ41" s="32" t="str">
        <f t="shared" ref="LQ41:LQ72" si="432">IF(KP41="","",IF(KP41=$IX41,100,((KP41*100)/$IX41)))</f>
        <v/>
      </c>
      <c r="LR41" s="32" t="str">
        <f t="shared" ref="LR41:LR72" si="433">IF(KQ41="","",IF(KQ41=$IX41,100,((KQ41*100)/$IX41)))</f>
        <v/>
      </c>
      <c r="LS41" s="32" t="str">
        <f t="shared" ref="LS41:LS72" si="434">IF(KR41="","",IF(KR41=$IX41,100,((KR41*100)/$IX41)))</f>
        <v/>
      </c>
      <c r="LT41" s="32" t="str">
        <f t="shared" ref="LT41:LT72" si="435">IF(KS41="","",IF(KS41=$IX41,100,((KS41*100)/$IX41)))</f>
        <v/>
      </c>
      <c r="LU41" s="32" t="str">
        <f t="shared" ref="LU41:LU72" si="436">IF(KT41="","",IF(KT41=$IX41,100,((KT41*100)/$IX41)))</f>
        <v/>
      </c>
      <c r="LV41" s="32" t="str">
        <f t="shared" ref="LV41:LV72" si="437">IF(KU41="","",IF(KU41=$IX41,100,((KU41*100)/$IX41)))</f>
        <v/>
      </c>
      <c r="LW41" s="32" t="str">
        <f t="shared" ref="LW41:LW72" si="438">IF(KV41="","",IF(KV41=$IX41,100,((KV41*100)/$IX41)))</f>
        <v/>
      </c>
      <c r="LX41" s="32" t="str">
        <f t="shared" ref="LX41:LX72" si="439">IF(KW41="","",IF(KW41=$IX41,100,((KW41*100)/$IX41)))</f>
        <v/>
      </c>
      <c r="LY41" s="32" t="str">
        <f t="shared" ref="LY41:LY72" si="440">IF(KX41="","",IF(KX41=$IX41,100,((KX41*100)/$IX41)))</f>
        <v/>
      </c>
      <c r="LZ41" s="32" t="str">
        <f t="shared" ref="LZ41:LZ72" si="441">IF(KY41="","",IF(KY41=$IX41,100,((KY41*100)/$IX41)))</f>
        <v/>
      </c>
      <c r="MA41" s="32" t="str">
        <f t="shared" ref="MA41:MA72" si="442">IF(KZ41="","",IF(KZ41=$IX41,100,((KZ41*100)/$IX41)))</f>
        <v/>
      </c>
      <c r="MB41" s="50">
        <f t="shared" ref="MB41:MB72" si="443">MIN(LB41:MA41)</f>
        <v>179.57555560414698</v>
      </c>
      <c r="MC41" s="53">
        <v>33</v>
      </c>
      <c r="MD41" s="140" t="str">
        <f t="shared" ref="MD41:MD72" si="444">IF(HQ41="","",(1-ABS(($IW41-HQ41)/$IW41))*40)</f>
        <v/>
      </c>
      <c r="ME41" s="140" t="str">
        <f t="shared" ref="ME41:ME72" si="445">IF(HR41="","",(1-ABS(($IW41-HR41)/$IW41))*40)</f>
        <v/>
      </c>
      <c r="MF41" s="140" t="str">
        <f t="shared" ref="MF41:MF72" si="446">IF(HS41="","",(1-ABS(($IW41-HS41)/$IW41))*40)</f>
        <v/>
      </c>
      <c r="MG41" s="140" t="str">
        <f t="shared" ref="MG41:MG72" si="447">IF(HT41="","",(1-ABS(($IW41-HT41)/$IW41))*40)</f>
        <v/>
      </c>
      <c r="MH41" s="140" t="str">
        <f t="shared" ref="MH41:MH72" si="448">IF(HU41="","",(1-ABS(($IW41-HU41)/$IW41))*40)</f>
        <v/>
      </c>
      <c r="MI41" s="140" t="str">
        <f t="shared" ref="MI41:MI72" si="449">IF(HV41="","",(1-ABS(($IW41-HV41)/$IW41))*40)</f>
        <v/>
      </c>
      <c r="MJ41" s="140" t="str">
        <f t="shared" ref="MJ41:MJ72" si="450">IF(HW41="","",(1-ABS(($IW41-HW41)/$IW41))*40)</f>
        <v/>
      </c>
      <c r="MK41" s="140" t="str">
        <f t="shared" ref="MK41:MK72" si="451">IF(HX41="","",(1-ABS(($IW41-HX41)/$IW41))*40)</f>
        <v/>
      </c>
      <c r="ML41" s="140" t="str">
        <f t="shared" ref="ML41:ML72" si="452">IF(HY41="","",(1-ABS(($IW41-HY41)/$IW41))*40)</f>
        <v/>
      </c>
      <c r="MM41" s="140" t="str">
        <f t="shared" ref="MM41:MM72" si="453">IF(HZ41="","",(1-ABS(($IW41-HZ41)/$IW41))*40)</f>
        <v/>
      </c>
      <c r="MN41" s="140" t="str">
        <f t="shared" ref="MN41:MN72" si="454">IF(IA41="","",(1-ABS(($IW41-IA41)/$IW41))*40)</f>
        <v/>
      </c>
      <c r="MO41" s="140">
        <f t="shared" ref="MO41:MO72" si="455">IF(IB41="","",(1-ABS(($IW41-IB41)/$IW41))*40)</f>
        <v>39.730636666593782</v>
      </c>
      <c r="MP41" s="140" t="str">
        <f t="shared" ref="MP41:MP72" si="456">IF(IC41="","",(1-ABS(($IW41-IC41)/$IW41))*40)</f>
        <v/>
      </c>
      <c r="MQ41" s="140" t="str">
        <f t="shared" ref="MQ41:MQ72" si="457">IF(ID41="","",(1-ABS(($IW41-ID41)/$IW41))*40)</f>
        <v/>
      </c>
      <c r="MR41" s="140" t="str">
        <f t="shared" ref="MR41:MR72" si="458">IF(IE41="","",(1-ABS(($IW41-IE41)/$IW41))*40)</f>
        <v/>
      </c>
      <c r="MS41" s="140" t="str">
        <f t="shared" ref="MS41:MS72" si="459">IF(IF41="","",(1-ABS(($IW41-IF41)/$IW41))*40)</f>
        <v/>
      </c>
      <c r="MT41" s="140" t="str">
        <f t="shared" ref="MT41:MT72" si="460">IF(IG41="","",(1-ABS(($IW41-IG41)/$IW41))*40)</f>
        <v/>
      </c>
      <c r="MU41" s="140" t="str">
        <f t="shared" ref="MU41:MU72" si="461">IF(IH41="","",(1-ABS(($IW41-IH41)/$IW41))*40)</f>
        <v/>
      </c>
      <c r="MV41" s="140" t="str">
        <f t="shared" ref="MV41:MV72" si="462">IF(II41="","",(1-ABS(($IW41-II41)/$IW41))*40)</f>
        <v/>
      </c>
      <c r="MW41" s="140" t="str">
        <f t="shared" ref="MW41:MW72" si="463">IF(IJ41="","",(1-ABS(($IW41-IJ41)/$IW41))*40)</f>
        <v/>
      </c>
      <c r="MX41" s="140" t="str">
        <f t="shared" ref="MX41:MX72" si="464">IF(IK41="","",(1-ABS(($IW41-IK41)/$IW41))*40)</f>
        <v/>
      </c>
      <c r="MY41" s="140" t="str">
        <f t="shared" ref="MY41:MY72" si="465">IF(IL41="","",(1-ABS(($IW41-IL41)/$IW41))*40)</f>
        <v/>
      </c>
      <c r="MZ41" s="140" t="str">
        <f t="shared" ref="MZ41:MZ72" si="466">IF(IM41="","",(1-ABS(($IW41-IM41)/$IW41))*40)</f>
        <v/>
      </c>
      <c r="NA41" s="140" t="str">
        <f t="shared" ref="NA41:NA72" si="467">IF(IN41="","",(1-ABS(($IW41-IN41)/$IW41))*40)</f>
        <v/>
      </c>
      <c r="NB41" s="140" t="str">
        <f t="shared" ref="NB41:NB72" si="468">IF(IO41="","",(1-ABS(($IW41-IO41)/$IW41))*40)</f>
        <v/>
      </c>
      <c r="NC41" s="140" t="str">
        <f t="shared" ref="NC41:NC72" si="469">IF(IP41="","",(1-ABS(($IW41-IP41)/$IW41))*40)</f>
        <v/>
      </c>
      <c r="ND41" s="53">
        <v>33</v>
      </c>
      <c r="NE41" s="33" t="str">
        <f t="shared" ref="NE41:NE72" si="470">IF(HQ41="","",(1-ABS(($IW41-HQ41)/$IW41))*40)</f>
        <v/>
      </c>
      <c r="NF41" s="33" t="str">
        <f t="shared" si="233"/>
        <v/>
      </c>
      <c r="NG41" s="33" t="str">
        <f t="shared" si="209"/>
        <v/>
      </c>
      <c r="NH41" s="33" t="str">
        <f t="shared" si="210"/>
        <v/>
      </c>
      <c r="NI41" s="33" t="str">
        <f t="shared" si="211"/>
        <v/>
      </c>
      <c r="NJ41" s="33" t="str">
        <f t="shared" si="212"/>
        <v/>
      </c>
      <c r="NK41" s="33" t="str">
        <f t="shared" si="213"/>
        <v/>
      </c>
      <c r="NL41" s="33" t="str">
        <f t="shared" si="214"/>
        <v/>
      </c>
      <c r="NM41" s="33" t="str">
        <f t="shared" si="215"/>
        <v/>
      </c>
      <c r="NN41" s="33" t="str">
        <f t="shared" si="216"/>
        <v/>
      </c>
      <c r="NO41" s="33" t="str">
        <f t="shared" si="217"/>
        <v/>
      </c>
      <c r="NP41" s="33">
        <f t="shared" si="218"/>
        <v>40</v>
      </c>
      <c r="NQ41" s="33" t="str">
        <f t="shared" si="219"/>
        <v/>
      </c>
      <c r="NR41" s="33" t="str">
        <f t="shared" si="220"/>
        <v/>
      </c>
      <c r="NS41" s="33" t="str">
        <f t="shared" si="221"/>
        <v/>
      </c>
      <c r="NT41" s="33" t="str">
        <f t="shared" si="222"/>
        <v/>
      </c>
      <c r="NU41" s="33" t="str">
        <f t="shared" si="223"/>
        <v/>
      </c>
      <c r="NV41" s="33" t="str">
        <f t="shared" si="224"/>
        <v/>
      </c>
      <c r="NW41" s="33" t="str">
        <f t="shared" si="225"/>
        <v/>
      </c>
      <c r="NX41" s="33" t="str">
        <f t="shared" si="226"/>
        <v/>
      </c>
      <c r="NY41" s="33" t="str">
        <f t="shared" si="227"/>
        <v/>
      </c>
      <c r="NZ41" s="33" t="str">
        <f t="shared" si="228"/>
        <v/>
      </c>
      <c r="OA41" s="33" t="str">
        <f t="shared" si="229"/>
        <v/>
      </c>
      <c r="OB41" s="33" t="str">
        <f t="shared" si="230"/>
        <v/>
      </c>
      <c r="OC41" s="33" t="str">
        <f t="shared" si="231"/>
        <v/>
      </c>
      <c r="OD41" s="33" t="str">
        <f t="shared" si="232"/>
        <v/>
      </c>
      <c r="OE41" s="33" t="e">
        <f>IF(#REF!="","",IF(#REF!=$MB41,40,(($MB41/#REF!)*40)))</f>
        <v>#REF!</v>
      </c>
      <c r="OF41" s="33" t="e">
        <f>IF(#REF!="","",IF(#REF!=$MB41,40,(($MB41/#REF!)*40)))</f>
        <v>#REF!</v>
      </c>
      <c r="OG41" s="53">
        <v>33</v>
      </c>
      <c r="OH41" s="116"/>
      <c r="OI41" s="116"/>
      <c r="OJ41" s="116"/>
      <c r="OK41" s="116"/>
      <c r="OL41" s="116"/>
      <c r="OM41" s="116"/>
      <c r="ON41" s="116"/>
      <c r="OO41" s="116"/>
      <c r="OP41" s="116"/>
      <c r="OQ41" s="116"/>
      <c r="OR41" s="116"/>
      <c r="OS41" s="124">
        <v>72</v>
      </c>
      <c r="OT41" s="116"/>
      <c r="OU41" s="116"/>
      <c r="OV41" s="116"/>
      <c r="OW41" s="116"/>
      <c r="OX41" s="116"/>
      <c r="OY41" s="116"/>
      <c r="OZ41" s="116"/>
      <c r="PA41" s="116"/>
      <c r="PB41" s="116"/>
      <c r="PC41" s="116"/>
      <c r="PD41" s="116"/>
      <c r="PE41" s="116"/>
      <c r="PF41" s="116"/>
      <c r="PG41" s="116"/>
      <c r="PH41" s="53">
        <v>33</v>
      </c>
      <c r="PI41" s="126">
        <f t="shared" si="203"/>
        <v>0</v>
      </c>
      <c r="PJ41" s="126">
        <f t="shared" si="275"/>
        <v>0</v>
      </c>
      <c r="PK41" s="126">
        <f t="shared" si="276"/>
        <v>0</v>
      </c>
      <c r="PL41" s="126">
        <f t="shared" si="277"/>
        <v>0</v>
      </c>
      <c r="PM41" s="126">
        <f t="shared" si="278"/>
        <v>0</v>
      </c>
      <c r="PN41" s="126">
        <f t="shared" si="279"/>
        <v>0</v>
      </c>
      <c r="PO41" s="126">
        <f t="shared" si="235"/>
        <v>0</v>
      </c>
      <c r="PP41" s="126">
        <f t="shared" si="236"/>
        <v>0</v>
      </c>
      <c r="PQ41" s="126">
        <f t="shared" si="237"/>
        <v>0</v>
      </c>
      <c r="PR41" s="126">
        <f t="shared" si="238"/>
        <v>0</v>
      </c>
      <c r="PS41" s="126">
        <f t="shared" si="239"/>
        <v>0</v>
      </c>
      <c r="PT41" s="126">
        <f t="shared" si="240"/>
        <v>60</v>
      </c>
      <c r="PU41" s="126">
        <f t="shared" si="241"/>
        <v>0</v>
      </c>
      <c r="PV41" s="126">
        <f t="shared" si="242"/>
        <v>0</v>
      </c>
      <c r="PW41" s="126">
        <f t="shared" si="243"/>
        <v>0</v>
      </c>
      <c r="PX41" s="126">
        <f t="shared" si="244"/>
        <v>0</v>
      </c>
      <c r="PY41" s="126">
        <f t="shared" si="245"/>
        <v>0</v>
      </c>
      <c r="PZ41" s="126">
        <f t="shared" si="246"/>
        <v>0</v>
      </c>
      <c r="QA41" s="126">
        <f t="shared" si="247"/>
        <v>0</v>
      </c>
      <c r="QB41" s="126">
        <f t="shared" si="248"/>
        <v>0</v>
      </c>
      <c r="QC41" s="126">
        <f t="shared" si="249"/>
        <v>0</v>
      </c>
      <c r="QD41" s="126">
        <f t="shared" si="250"/>
        <v>0</v>
      </c>
      <c r="QE41" s="126">
        <f t="shared" si="251"/>
        <v>0</v>
      </c>
      <c r="QF41" s="126">
        <f t="shared" si="252"/>
        <v>0</v>
      </c>
      <c r="QG41" s="126">
        <f t="shared" si="253"/>
        <v>0</v>
      </c>
      <c r="QH41" s="126">
        <f t="shared" si="254"/>
        <v>0</v>
      </c>
      <c r="QI41" s="53">
        <v>33</v>
      </c>
      <c r="QJ41" s="34" t="str">
        <f t="shared" si="204"/>
        <v/>
      </c>
      <c r="QK41" s="34" t="str">
        <f t="shared" si="280"/>
        <v/>
      </c>
      <c r="QL41" s="34" t="str">
        <f t="shared" si="281"/>
        <v/>
      </c>
      <c r="QM41" s="34" t="str">
        <f t="shared" si="282"/>
        <v/>
      </c>
      <c r="QN41" s="34" t="str">
        <f t="shared" si="283"/>
        <v/>
      </c>
      <c r="QO41" s="34" t="str">
        <f t="shared" si="284"/>
        <v/>
      </c>
      <c r="QP41" s="34" t="str">
        <f t="shared" si="255"/>
        <v/>
      </c>
      <c r="QQ41" s="34" t="str">
        <f t="shared" si="256"/>
        <v/>
      </c>
      <c r="QR41" s="34" t="str">
        <f t="shared" si="257"/>
        <v/>
      </c>
      <c r="QS41" s="34" t="str">
        <f t="shared" si="258"/>
        <v/>
      </c>
      <c r="QT41" s="34" t="str">
        <f t="shared" si="259"/>
        <v/>
      </c>
      <c r="QU41" s="34">
        <f t="shared" si="260"/>
        <v>99.730636666593782</v>
      </c>
      <c r="QV41" s="34" t="str">
        <f t="shared" si="261"/>
        <v/>
      </c>
      <c r="QW41" s="34" t="str">
        <f t="shared" si="262"/>
        <v/>
      </c>
      <c r="QX41" s="34" t="str">
        <f t="shared" si="263"/>
        <v/>
      </c>
      <c r="QY41" s="34" t="str">
        <f t="shared" si="264"/>
        <v/>
      </c>
      <c r="QZ41" s="34" t="str">
        <f t="shared" si="265"/>
        <v/>
      </c>
      <c r="RA41" s="34" t="str">
        <f t="shared" si="266"/>
        <v/>
      </c>
      <c r="RB41" s="34" t="str">
        <f t="shared" si="267"/>
        <v/>
      </c>
      <c r="RC41" s="34" t="str">
        <f t="shared" si="268"/>
        <v/>
      </c>
      <c r="RD41" s="34" t="str">
        <f t="shared" si="269"/>
        <v/>
      </c>
      <c r="RE41" s="34" t="str">
        <f t="shared" si="270"/>
        <v/>
      </c>
      <c r="RF41" s="34" t="str">
        <f t="shared" si="271"/>
        <v/>
      </c>
      <c r="RG41" s="34" t="str">
        <f t="shared" si="272"/>
        <v/>
      </c>
      <c r="RH41" s="34" t="str">
        <f t="shared" si="273"/>
        <v/>
      </c>
      <c r="RI41" s="34" t="str">
        <f t="shared" si="274"/>
        <v/>
      </c>
      <c r="RJ41" s="132">
        <f t="shared" si="205"/>
        <v>99.730636666593782</v>
      </c>
      <c r="RK41" s="35" t="str">
        <f t="shared" ref="RK41:RK72" si="471">IF($RJ41=QJ41,QJ$8,IF($RJ41=QK41,QK$8,IF($RJ41=QL41,QL$8,IF($RJ41=QM41,QM$8,IF($RJ41=QN41,QN$8,IF($RJ41=QO41,QO$8,IF($RJ41=QP41,QP$8,"")))))))</f>
        <v/>
      </c>
      <c r="RL41" s="35" t="str">
        <f t="shared" ref="RL41:RL72" si="472">IF($RJ41=QQ41,QQ$8,IF($RJ41=QR41,QR$8,IF($RJ41=QS41,QS$8,IF($RJ41=QT41,QT$8,IF($RJ41=QU41,QU$8,IF($RJ41=QV41,QV$8,IF($RJ41=QW41,QW$8,"")))))))</f>
        <v>12. DIDACLIBROS LTDA NIT 800036678-0</v>
      </c>
      <c r="RM41" s="35" t="str">
        <f t="shared" ref="RM41:RM72" si="473">IF($RJ41=QX41,QX$8,IF($RJ41=QY41,QY$8,IF($RJ41=QZ41,QZ$8,IF($RJ41=RA41,RA$8,IF($RJ41=RB41,RB$8,IF($RJ41=RC41,RC$8,IF($RJ41=RD41,RD$8,"")))))))</f>
        <v/>
      </c>
      <c r="RN41" s="35" t="str">
        <f t="shared" si="234"/>
        <v/>
      </c>
      <c r="RO41" s="133" t="str">
        <f t="shared" si="207"/>
        <v>12. DIDACLIBROS LTDA NIT 800036678-0</v>
      </c>
      <c r="RP41" s="133" t="str">
        <f>IF($RJ41=QJ41,QJ$8,IF($RJ41=QK41,QK$8,IF($RJ41=QL41,QL$8,IF($RJ41=QM41,QM$8,IF($RJ41=QN41,QN$8,IF($RJ41=QO41,QO$8,IF($RJ41=QP41,QP$8,IF($RJ41=QQ41,QQ$8,IF($RJ41=QR41,QR$8,IF($RJ41=QS41,QS$8,IF($RJ41=QT41,QT$8,IF($RJ41=QU41,QU$8,IF($RJ41=QV41,QV$8,IF($RJ41=QW41,QW$8,IF($RJ41=QX41,QX$8,IF($RJ41=QY41,QY$8,IF($RJ41=QZ41,QZ$8,IF($RJ41=RA41,RA$8,IF($RJ41=RB41,RB$8,IF($RJ41=RC41,RC$8,IF($RJ41=RD41,RD$8,IF($RJ41=RE41,RE$8,IF($RJ41=RF41,RF$8,IF($RJ41=RG41,RG$8,IF($RJ41=RH41,RH$8,IF($RJ41=RI41,RI$8,IF($RJ41=#REF!,#REF!,IF($RJ41=#REF!,#REF!,""))))))))))))))))))))))))))))</f>
        <v>12. DIDACLIBROS LTDA NIT 800036678-0</v>
      </c>
      <c r="RQ41" s="36" t="str">
        <f t="shared" ref="RQ41:RQ72" si="474">IF($RP41=$I$8,$I41,IF($RP41=$J$8,$J41,IF($RP41=$K$8,$K41,IF($RP41=$L$8,$L41,IF($RP41=$M$8,$M41,IF($RP41=$N$8,$N41,IF($RP41=$O$8,$O41,"")))))))</f>
        <v/>
      </c>
      <c r="RR41" s="36">
        <f t="shared" ref="RR41:RR72" si="475">IF($RP41=$P$8,$P41,IF($RP41=$Q$8,$Q41,IF($RP41=$R$8,$R41,IF($RP41=$S$8,$S41,IF($RP41=$T$8,$T41,IF($RP41=$U$8,$U41,IF($RP41=$V$8,$V41,"")))))))</f>
        <v>874650</v>
      </c>
      <c r="RS41" s="36" t="str">
        <f t="shared" ref="RS41:RS72" si="476">IF($RP41=$W$8,$W41,IF($RP41=$X$8,$X41,IF($RP41=$Y$8,$Y41,IF($RP41=$Z$8,$Z41,IF($RP41=$AA$8,$AA41,IF($RP41=$AB$8,$AB41,IF($RP41=$AC$8,$AC41,"")))))))</f>
        <v/>
      </c>
      <c r="RT41" s="36" t="e">
        <f>IF($RP41=$AD$8,$AD41,IF($RP41=$AE$8,$AE41,IF($RP41=$AF$8,$AF41,IF($RP41=$AG$8,$AG41,IF($RP41=$AH$8,$AH41,IF($RP41=#REF!,#REF!,IF($RP41=#REF!,#REF!,"")))))))</f>
        <v>#REF!</v>
      </c>
      <c r="RU41" s="129">
        <f t="shared" ref="RU41:RU72" si="477">IFERROR(INDEX(I41:AH41,MATCH(RO41,$I$8:$AH$8,0)),"DESIERTO")</f>
        <v>874650</v>
      </c>
      <c r="RV41" s="36" t="e">
        <f t="shared" si="206"/>
        <v>#REF!</v>
      </c>
      <c r="RW41" s="53">
        <v>33</v>
      </c>
      <c r="RX41" s="129">
        <f t="shared" ref="RX41:RX72" si="478">IFERROR(IF(RU41&gt;0,(G41-RU41),"F"),"D")</f>
        <v>11900</v>
      </c>
      <c r="RY41" s="129" t="str">
        <f t="shared" ref="RY41:RY72" si="479">IF(RO41="DESIERTO",G41,"ADJUDICADO")</f>
        <v>ADJUDICADO</v>
      </c>
    </row>
    <row r="42" spans="1:493" ht="24">
      <c r="A42" s="49"/>
      <c r="B42" s="67" t="s">
        <v>124</v>
      </c>
      <c r="C42" s="68" t="s">
        <v>125</v>
      </c>
      <c r="D42" s="67" t="s">
        <v>126</v>
      </c>
      <c r="E42" s="69" t="s">
        <v>138</v>
      </c>
      <c r="F42" s="70">
        <v>1</v>
      </c>
      <c r="G42" s="24">
        <v>934150</v>
      </c>
      <c r="H42" s="53">
        <v>34</v>
      </c>
      <c r="I42" s="104" t="s">
        <v>37</v>
      </c>
      <c r="J42" s="104" t="s">
        <v>37</v>
      </c>
      <c r="K42" s="104" t="s">
        <v>37</v>
      </c>
      <c r="L42" s="104" t="s">
        <v>37</v>
      </c>
      <c r="M42" s="104" t="s">
        <v>37</v>
      </c>
      <c r="N42" s="104" t="s">
        <v>37</v>
      </c>
      <c r="O42" s="104" t="s">
        <v>37</v>
      </c>
      <c r="P42" s="104" t="s">
        <v>37</v>
      </c>
      <c r="Q42" s="104" t="s">
        <v>37</v>
      </c>
      <c r="R42" s="104" t="s">
        <v>37</v>
      </c>
      <c r="S42" s="104" t="s">
        <v>37</v>
      </c>
      <c r="T42" s="113">
        <v>922250</v>
      </c>
      <c r="U42" s="104" t="s">
        <v>37</v>
      </c>
      <c r="V42" s="104" t="s">
        <v>37</v>
      </c>
      <c r="W42" s="104" t="s">
        <v>37</v>
      </c>
      <c r="X42" s="104" t="s">
        <v>37</v>
      </c>
      <c r="Y42" s="104" t="s">
        <v>37</v>
      </c>
      <c r="Z42" s="104" t="s">
        <v>37</v>
      </c>
      <c r="AA42" s="104" t="s">
        <v>37</v>
      </c>
      <c r="AB42" s="104" t="s">
        <v>37</v>
      </c>
      <c r="AC42" s="104" t="s">
        <v>37</v>
      </c>
      <c r="AD42" s="104" t="s">
        <v>37</v>
      </c>
      <c r="AE42" s="104" t="s">
        <v>37</v>
      </c>
      <c r="AF42" s="104" t="s">
        <v>37</v>
      </c>
      <c r="AG42" s="104" t="s">
        <v>37</v>
      </c>
      <c r="AH42" s="104" t="s">
        <v>37</v>
      </c>
      <c r="AI42" s="57">
        <v>34</v>
      </c>
      <c r="AJ42" s="25" t="str">
        <f t="shared" si="286"/>
        <v>NC</v>
      </c>
      <c r="AK42" s="25" t="str">
        <f t="shared" si="287"/>
        <v>NC</v>
      </c>
      <c r="AL42" s="25" t="str">
        <f t="shared" si="288"/>
        <v>NC</v>
      </c>
      <c r="AM42" s="25" t="str">
        <f t="shared" si="289"/>
        <v>NC</v>
      </c>
      <c r="AN42" s="25" t="str">
        <f t="shared" si="290"/>
        <v>NC</v>
      </c>
      <c r="AO42" s="25" t="str">
        <f t="shared" si="291"/>
        <v>NC</v>
      </c>
      <c r="AP42" s="25" t="str">
        <f t="shared" si="292"/>
        <v>NC</v>
      </c>
      <c r="AQ42" s="25" t="str">
        <f t="shared" si="293"/>
        <v>NC</v>
      </c>
      <c r="AR42" s="25" t="str">
        <f t="shared" si="294"/>
        <v>NC</v>
      </c>
      <c r="AS42" s="25" t="str">
        <f t="shared" si="295"/>
        <v>NC</v>
      </c>
      <c r="AT42" s="25" t="str">
        <f t="shared" si="296"/>
        <v>NC</v>
      </c>
      <c r="AU42" s="25">
        <f t="shared" si="297"/>
        <v>922250</v>
      </c>
      <c r="AV42" s="25" t="str">
        <f t="shared" si="298"/>
        <v>NC</v>
      </c>
      <c r="AW42" s="25" t="str">
        <f t="shared" si="299"/>
        <v>NC</v>
      </c>
      <c r="AX42" s="25" t="str">
        <f t="shared" si="300"/>
        <v>NC</v>
      </c>
      <c r="AY42" s="25" t="str">
        <f t="shared" si="301"/>
        <v>NC</v>
      </c>
      <c r="AZ42" s="25" t="str">
        <f t="shared" si="302"/>
        <v>NC</v>
      </c>
      <c r="BA42" s="25" t="str">
        <f t="shared" si="303"/>
        <v>NC</v>
      </c>
      <c r="BB42" s="25" t="str">
        <f t="shared" si="304"/>
        <v>NC</v>
      </c>
      <c r="BC42" s="25" t="str">
        <f t="shared" si="305"/>
        <v>NC</v>
      </c>
      <c r="BD42" s="25" t="str">
        <f t="shared" si="306"/>
        <v>NC</v>
      </c>
      <c r="BE42" s="25" t="str">
        <f t="shared" si="307"/>
        <v>NC</v>
      </c>
      <c r="BF42" s="25" t="str">
        <f t="shared" si="308"/>
        <v>NC</v>
      </c>
      <c r="BG42" s="25" t="str">
        <f t="shared" si="309"/>
        <v>NC</v>
      </c>
      <c r="BH42" s="25" t="str">
        <f t="shared" si="310"/>
        <v>NC</v>
      </c>
      <c r="BI42" s="25" t="str">
        <f t="shared" si="311"/>
        <v>NC</v>
      </c>
      <c r="BJ42" s="53">
        <v>34</v>
      </c>
      <c r="BK42" s="122" t="s">
        <v>38</v>
      </c>
      <c r="BL42" s="122" t="s">
        <v>38</v>
      </c>
      <c r="BM42" s="122" t="s">
        <v>38</v>
      </c>
      <c r="BN42" s="122" t="s">
        <v>38</v>
      </c>
      <c r="BO42" s="122" t="s">
        <v>38</v>
      </c>
      <c r="BP42" s="122" t="s">
        <v>38</v>
      </c>
      <c r="BQ42" s="122" t="s">
        <v>38</v>
      </c>
      <c r="BR42" s="122" t="s">
        <v>38</v>
      </c>
      <c r="BS42" s="122" t="s">
        <v>38</v>
      </c>
      <c r="BT42" s="122" t="s">
        <v>38</v>
      </c>
      <c r="BU42" s="122" t="s">
        <v>38</v>
      </c>
      <c r="BV42" s="124" t="s">
        <v>39</v>
      </c>
      <c r="BW42" s="122" t="s">
        <v>38</v>
      </c>
      <c r="BX42" s="122" t="s">
        <v>38</v>
      </c>
      <c r="BY42" s="122" t="s">
        <v>38</v>
      </c>
      <c r="BZ42" s="122" t="s">
        <v>38</v>
      </c>
      <c r="CA42" s="122" t="s">
        <v>38</v>
      </c>
      <c r="CB42" s="122" t="s">
        <v>38</v>
      </c>
      <c r="CC42" s="122" t="s">
        <v>38</v>
      </c>
      <c r="CD42" s="122" t="s">
        <v>38</v>
      </c>
      <c r="CE42" s="122" t="s">
        <v>38</v>
      </c>
      <c r="CF42" s="122" t="s">
        <v>38</v>
      </c>
      <c r="CG42" s="122" t="s">
        <v>38</v>
      </c>
      <c r="CH42" s="122" t="s">
        <v>38</v>
      </c>
      <c r="CI42" s="122" t="s">
        <v>38</v>
      </c>
      <c r="CJ42" s="122" t="s">
        <v>38</v>
      </c>
      <c r="CK42" s="53">
        <v>34</v>
      </c>
      <c r="CL42" s="122" t="s">
        <v>39</v>
      </c>
      <c r="CM42" s="122" t="s">
        <v>38</v>
      </c>
      <c r="CN42" s="122" t="s">
        <v>39</v>
      </c>
      <c r="CO42" s="122" t="s">
        <v>39</v>
      </c>
      <c r="CP42" s="122" t="s">
        <v>39</v>
      </c>
      <c r="CQ42" s="122" t="s">
        <v>39</v>
      </c>
      <c r="CR42" s="122" t="s">
        <v>39</v>
      </c>
      <c r="CS42" s="122" t="s">
        <v>39</v>
      </c>
      <c r="CT42" s="122" t="s">
        <v>39</v>
      </c>
      <c r="CU42" s="122" t="s">
        <v>39</v>
      </c>
      <c r="CV42" s="122" t="s">
        <v>39</v>
      </c>
      <c r="CW42" s="131" t="s">
        <v>39</v>
      </c>
      <c r="CX42" s="122" t="s">
        <v>39</v>
      </c>
      <c r="CY42" s="122" t="s">
        <v>39</v>
      </c>
      <c r="CZ42" s="122" t="s">
        <v>39</v>
      </c>
      <c r="DA42" s="122" t="s">
        <v>39</v>
      </c>
      <c r="DB42" s="122" t="s">
        <v>39</v>
      </c>
      <c r="DC42" s="122" t="s">
        <v>39</v>
      </c>
      <c r="DD42" s="122" t="s">
        <v>39</v>
      </c>
      <c r="DE42" s="122" t="s">
        <v>39</v>
      </c>
      <c r="DF42" s="122" t="s">
        <v>39</v>
      </c>
      <c r="DG42" s="122" t="s">
        <v>39</v>
      </c>
      <c r="DH42" s="122" t="s">
        <v>38</v>
      </c>
      <c r="DI42" s="122" t="s">
        <v>38</v>
      </c>
      <c r="DJ42" s="122" t="s">
        <v>38</v>
      </c>
      <c r="DK42" s="122" t="s">
        <v>39</v>
      </c>
      <c r="DL42" s="53">
        <v>34</v>
      </c>
      <c r="DM42" s="122" t="s">
        <v>39</v>
      </c>
      <c r="DN42" s="122" t="s">
        <v>38</v>
      </c>
      <c r="DO42" s="122" t="s">
        <v>39</v>
      </c>
      <c r="DP42" s="122" t="s">
        <v>39</v>
      </c>
      <c r="DQ42" s="122" t="s">
        <v>39</v>
      </c>
      <c r="DR42" s="122" t="s">
        <v>39</v>
      </c>
      <c r="DS42" s="122" t="s">
        <v>39</v>
      </c>
      <c r="DT42" s="122" t="s">
        <v>39</v>
      </c>
      <c r="DU42" s="122" t="s">
        <v>39</v>
      </c>
      <c r="DV42" s="122" t="s">
        <v>39</v>
      </c>
      <c r="DW42" s="122" t="s">
        <v>39</v>
      </c>
      <c r="DX42" s="117" t="s">
        <v>39</v>
      </c>
      <c r="DY42" s="122" t="s">
        <v>39</v>
      </c>
      <c r="DZ42" s="122" t="s">
        <v>39</v>
      </c>
      <c r="EA42" s="122" t="s">
        <v>39</v>
      </c>
      <c r="EB42" s="122" t="s">
        <v>39</v>
      </c>
      <c r="EC42" s="122" t="s">
        <v>39</v>
      </c>
      <c r="ED42" s="122" t="s">
        <v>39</v>
      </c>
      <c r="EE42" s="122" t="s">
        <v>39</v>
      </c>
      <c r="EF42" s="122" t="s">
        <v>39</v>
      </c>
      <c r="EG42" s="122" t="s">
        <v>39</v>
      </c>
      <c r="EH42" s="122" t="s">
        <v>39</v>
      </c>
      <c r="EI42" s="122" t="s">
        <v>38</v>
      </c>
      <c r="EJ42" s="122" t="s">
        <v>38</v>
      </c>
      <c r="EK42" s="122" t="s">
        <v>39</v>
      </c>
      <c r="EL42" s="122" t="s">
        <v>39</v>
      </c>
      <c r="EM42" s="53">
        <v>34</v>
      </c>
      <c r="EN42" s="26" t="str">
        <f t="shared" si="312"/>
        <v>NO CUMPLE</v>
      </c>
      <c r="EO42" s="26" t="str">
        <f t="shared" si="313"/>
        <v>NO CUMPLE</v>
      </c>
      <c r="EP42" s="26" t="str">
        <f t="shared" si="314"/>
        <v>NO CUMPLE</v>
      </c>
      <c r="EQ42" s="26" t="str">
        <f t="shared" si="315"/>
        <v>NO CUMPLE</v>
      </c>
      <c r="ER42" s="26" t="str">
        <f t="shared" si="316"/>
        <v>NO CUMPLE</v>
      </c>
      <c r="ES42" s="26" t="str">
        <f t="shared" si="317"/>
        <v>NO CUMPLE</v>
      </c>
      <c r="ET42" s="26" t="str">
        <f t="shared" si="318"/>
        <v>NO CUMPLE</v>
      </c>
      <c r="EU42" s="26" t="str">
        <f t="shared" si="319"/>
        <v>NO CUMPLE</v>
      </c>
      <c r="EV42" s="26" t="str">
        <f t="shared" si="320"/>
        <v>NO CUMPLE</v>
      </c>
      <c r="EW42" s="26" t="str">
        <f t="shared" si="321"/>
        <v>NO CUMPLE</v>
      </c>
      <c r="EX42" s="26" t="str">
        <f t="shared" si="322"/>
        <v>NO CUMPLE</v>
      </c>
      <c r="EY42" s="26" t="str">
        <f t="shared" si="323"/>
        <v>CUMPLE</v>
      </c>
      <c r="EZ42" s="26" t="str">
        <f t="shared" si="324"/>
        <v>NO CUMPLE</v>
      </c>
      <c r="FA42" s="26" t="str">
        <f t="shared" si="325"/>
        <v>NO CUMPLE</v>
      </c>
      <c r="FB42" s="26" t="str">
        <f t="shared" si="326"/>
        <v>NO CUMPLE</v>
      </c>
      <c r="FC42" s="26" t="str">
        <f t="shared" si="327"/>
        <v>NO CUMPLE</v>
      </c>
      <c r="FD42" s="26" t="str">
        <f t="shared" si="328"/>
        <v>NO CUMPLE</v>
      </c>
      <c r="FE42" s="26" t="str">
        <f t="shared" si="329"/>
        <v>NO CUMPLE</v>
      </c>
      <c r="FF42" s="26" t="str">
        <f t="shared" si="330"/>
        <v>NO CUMPLE</v>
      </c>
      <c r="FG42" s="26" t="str">
        <f t="shared" si="331"/>
        <v>NO CUMPLE</v>
      </c>
      <c r="FH42" s="26" t="str">
        <f t="shared" si="332"/>
        <v>NO CUMPLE</v>
      </c>
      <c r="FI42" s="26" t="str">
        <f t="shared" si="333"/>
        <v>NO CUMPLE</v>
      </c>
      <c r="FJ42" s="26" t="str">
        <f t="shared" si="334"/>
        <v>NO CUMPLE</v>
      </c>
      <c r="FK42" s="26" t="str">
        <f t="shared" si="335"/>
        <v>NO CUMPLE</v>
      </c>
      <c r="FL42" s="26" t="str">
        <f t="shared" si="336"/>
        <v>NO CUMPLE</v>
      </c>
      <c r="FM42" s="26" t="str">
        <f t="shared" si="337"/>
        <v>NO CUMPLE</v>
      </c>
      <c r="FN42" s="53">
        <v>34</v>
      </c>
      <c r="FO42" s="116" t="s">
        <v>37</v>
      </c>
      <c r="FP42" s="116" t="s">
        <v>37</v>
      </c>
      <c r="FQ42" s="116" t="s">
        <v>37</v>
      </c>
      <c r="FR42" s="116" t="s">
        <v>37</v>
      </c>
      <c r="FS42" s="116" t="s">
        <v>37</v>
      </c>
      <c r="FT42" s="116" t="s">
        <v>37</v>
      </c>
      <c r="FU42" s="116" t="s">
        <v>37</v>
      </c>
      <c r="FV42" s="116" t="s">
        <v>37</v>
      </c>
      <c r="FW42" s="116" t="s">
        <v>37</v>
      </c>
      <c r="FX42" s="116" t="s">
        <v>37</v>
      </c>
      <c r="FY42" s="116" t="s">
        <v>37</v>
      </c>
      <c r="FZ42" s="124" t="s">
        <v>39</v>
      </c>
      <c r="GA42" s="116" t="s">
        <v>37</v>
      </c>
      <c r="GB42" s="116" t="s">
        <v>37</v>
      </c>
      <c r="GC42" s="116" t="s">
        <v>37</v>
      </c>
      <c r="GD42" s="116" t="s">
        <v>37</v>
      </c>
      <c r="GE42" s="116" t="s">
        <v>37</v>
      </c>
      <c r="GF42" s="116" t="s">
        <v>37</v>
      </c>
      <c r="GG42" s="116" t="s">
        <v>37</v>
      </c>
      <c r="GH42" s="116" t="s">
        <v>37</v>
      </c>
      <c r="GI42" s="116" t="s">
        <v>37</v>
      </c>
      <c r="GJ42" s="116" t="s">
        <v>37</v>
      </c>
      <c r="GK42" s="116" t="s">
        <v>37</v>
      </c>
      <c r="GL42" s="116" t="s">
        <v>37</v>
      </c>
      <c r="GM42" s="116" t="s">
        <v>37</v>
      </c>
      <c r="GN42" s="116" t="s">
        <v>37</v>
      </c>
      <c r="GO42" s="53">
        <v>34</v>
      </c>
      <c r="GP42" s="116" t="s">
        <v>37</v>
      </c>
      <c r="GQ42" s="116" t="s">
        <v>37</v>
      </c>
      <c r="GR42" s="116" t="s">
        <v>37</v>
      </c>
      <c r="GS42" s="116" t="s">
        <v>37</v>
      </c>
      <c r="GT42" s="116" t="s">
        <v>37</v>
      </c>
      <c r="GU42" s="116" t="s">
        <v>37</v>
      </c>
      <c r="GV42" s="116" t="s">
        <v>37</v>
      </c>
      <c r="GW42" s="116" t="s">
        <v>37</v>
      </c>
      <c r="GX42" s="116" t="s">
        <v>37</v>
      </c>
      <c r="GY42" s="116" t="s">
        <v>37</v>
      </c>
      <c r="GZ42" s="116" t="s">
        <v>37</v>
      </c>
      <c r="HA42" s="131" t="s">
        <v>39</v>
      </c>
      <c r="HB42" s="116" t="s">
        <v>37</v>
      </c>
      <c r="HC42" s="116" t="s">
        <v>37</v>
      </c>
      <c r="HD42" s="116" t="s">
        <v>37</v>
      </c>
      <c r="HE42" s="116" t="s">
        <v>37</v>
      </c>
      <c r="HF42" s="116" t="s">
        <v>37</v>
      </c>
      <c r="HG42" s="116" t="s">
        <v>37</v>
      </c>
      <c r="HH42" s="116" t="s">
        <v>37</v>
      </c>
      <c r="HI42" s="116" t="s">
        <v>37</v>
      </c>
      <c r="HJ42" s="116" t="s">
        <v>37</v>
      </c>
      <c r="HK42" s="116" t="s">
        <v>37</v>
      </c>
      <c r="HL42" s="116" t="s">
        <v>37</v>
      </c>
      <c r="HM42" s="116" t="s">
        <v>37</v>
      </c>
      <c r="HN42" s="116" t="s">
        <v>37</v>
      </c>
      <c r="HO42" s="116" t="s">
        <v>37</v>
      </c>
      <c r="HP42" s="53">
        <v>34</v>
      </c>
      <c r="HQ42" s="25" t="str">
        <f t="shared" si="338"/>
        <v/>
      </c>
      <c r="HR42" s="25" t="str">
        <f t="shared" si="339"/>
        <v/>
      </c>
      <c r="HS42" s="25" t="str">
        <f t="shared" si="340"/>
        <v/>
      </c>
      <c r="HT42" s="25" t="str">
        <f t="shared" si="341"/>
        <v/>
      </c>
      <c r="HU42" s="25" t="str">
        <f t="shared" si="342"/>
        <v/>
      </c>
      <c r="HV42" s="25" t="str">
        <f t="shared" si="343"/>
        <v/>
      </c>
      <c r="HW42" s="25" t="str">
        <f t="shared" si="344"/>
        <v/>
      </c>
      <c r="HX42" s="25" t="str">
        <f t="shared" si="345"/>
        <v/>
      </c>
      <c r="HY42" s="25" t="str">
        <f t="shared" si="346"/>
        <v/>
      </c>
      <c r="HZ42" s="25" t="str">
        <f t="shared" si="347"/>
        <v/>
      </c>
      <c r="IA42" s="25" t="str">
        <f t="shared" si="348"/>
        <v/>
      </c>
      <c r="IB42" s="25">
        <f t="shared" si="349"/>
        <v>922250</v>
      </c>
      <c r="IC42" s="25" t="str">
        <f t="shared" si="350"/>
        <v/>
      </c>
      <c r="ID42" s="25" t="str">
        <f t="shared" si="351"/>
        <v/>
      </c>
      <c r="IE42" s="25" t="str">
        <f t="shared" si="352"/>
        <v/>
      </c>
      <c r="IF42" s="25" t="str">
        <f t="shared" si="353"/>
        <v/>
      </c>
      <c r="IG42" s="25" t="str">
        <f t="shared" si="354"/>
        <v/>
      </c>
      <c r="IH42" s="25" t="str">
        <f t="shared" si="355"/>
        <v/>
      </c>
      <c r="II42" s="25" t="str">
        <f t="shared" si="356"/>
        <v/>
      </c>
      <c r="IJ42" s="25" t="str">
        <f t="shared" si="357"/>
        <v/>
      </c>
      <c r="IK42" s="25" t="str">
        <f t="shared" si="358"/>
        <v/>
      </c>
      <c r="IL42" s="25" t="str">
        <f t="shared" si="359"/>
        <v/>
      </c>
      <c r="IM42" s="25" t="str">
        <f t="shared" si="360"/>
        <v/>
      </c>
      <c r="IN42" s="25" t="str">
        <f t="shared" si="361"/>
        <v/>
      </c>
      <c r="IO42" s="25" t="str">
        <f t="shared" si="362"/>
        <v/>
      </c>
      <c r="IP42" s="25" t="str">
        <f t="shared" si="363"/>
        <v/>
      </c>
      <c r="IQ42" s="25">
        <v>934150</v>
      </c>
      <c r="IR42" s="25">
        <v>934150</v>
      </c>
      <c r="IS42" s="27">
        <f t="shared" si="364"/>
        <v>1</v>
      </c>
      <c r="IT42" s="27">
        <f t="shared" si="200"/>
        <v>1</v>
      </c>
      <c r="IU42" s="27">
        <f t="array" ref="IU42">IF(IT42=0,"",PRODUCT(IF(ISNUMBER(HQ42:IP42),HQ42:IP42,1)))</f>
        <v>922250</v>
      </c>
      <c r="IV42" s="27">
        <f t="shared" si="201"/>
        <v>861519837500</v>
      </c>
      <c r="IW42" s="28">
        <f t="shared" si="208"/>
        <v>928180.92929126695</v>
      </c>
      <c r="IX42" s="29">
        <f t="shared" si="285"/>
        <v>3480.6784848422512</v>
      </c>
      <c r="IY42" s="53">
        <v>34</v>
      </c>
      <c r="IZ42" s="30" t="str">
        <f t="shared" si="365"/>
        <v/>
      </c>
      <c r="JA42" s="30" t="str">
        <f t="shared" si="366"/>
        <v/>
      </c>
      <c r="JB42" s="30" t="str">
        <f t="shared" si="367"/>
        <v/>
      </c>
      <c r="JC42" s="30" t="str">
        <f t="shared" si="368"/>
        <v/>
      </c>
      <c r="JD42" s="30" t="str">
        <f t="shared" si="369"/>
        <v/>
      </c>
      <c r="JE42" s="30" t="str">
        <f t="shared" si="370"/>
        <v/>
      </c>
      <c r="JF42" s="30" t="str">
        <f t="shared" si="371"/>
        <v/>
      </c>
      <c r="JG42" s="30" t="str">
        <f t="shared" si="372"/>
        <v/>
      </c>
      <c r="JH42" s="30" t="str">
        <f t="shared" si="373"/>
        <v/>
      </c>
      <c r="JI42" s="30" t="str">
        <f t="shared" si="374"/>
        <v/>
      </c>
      <c r="JJ42" s="30" t="str">
        <f t="shared" si="375"/>
        <v/>
      </c>
      <c r="JK42" s="30">
        <f t="shared" si="376"/>
        <v>26496.270885582744</v>
      </c>
      <c r="JL42" s="30" t="str">
        <f t="shared" si="377"/>
        <v/>
      </c>
      <c r="JM42" s="30" t="str">
        <f t="shared" si="378"/>
        <v/>
      </c>
      <c r="JN42" s="30" t="str">
        <f t="shared" si="379"/>
        <v/>
      </c>
      <c r="JO42" s="30" t="str">
        <f t="shared" si="380"/>
        <v/>
      </c>
      <c r="JP42" s="30" t="str">
        <f t="shared" si="381"/>
        <v/>
      </c>
      <c r="JQ42" s="30" t="str">
        <f t="shared" si="382"/>
        <v/>
      </c>
      <c r="JR42" s="30" t="str">
        <f t="shared" si="383"/>
        <v/>
      </c>
      <c r="JS42" s="30" t="str">
        <f t="shared" si="384"/>
        <v/>
      </c>
      <c r="JT42" s="30" t="str">
        <f t="shared" si="385"/>
        <v/>
      </c>
      <c r="JU42" s="30" t="str">
        <f t="shared" si="386"/>
        <v/>
      </c>
      <c r="JV42" s="30" t="str">
        <f t="shared" si="387"/>
        <v/>
      </c>
      <c r="JW42" s="30" t="str">
        <f t="shared" si="388"/>
        <v/>
      </c>
      <c r="JX42" s="30" t="str">
        <f t="shared" si="389"/>
        <v/>
      </c>
      <c r="JY42" s="30" t="str">
        <f t="shared" si="390"/>
        <v/>
      </c>
      <c r="JZ42" s="53">
        <v>34</v>
      </c>
      <c r="KA42" s="31" t="str">
        <f t="shared" si="391"/>
        <v/>
      </c>
      <c r="KB42" s="31" t="str">
        <f t="shared" si="392"/>
        <v/>
      </c>
      <c r="KC42" s="31" t="str">
        <f t="shared" si="393"/>
        <v/>
      </c>
      <c r="KD42" s="31" t="str">
        <f t="shared" si="394"/>
        <v/>
      </c>
      <c r="KE42" s="31" t="str">
        <f t="shared" si="395"/>
        <v/>
      </c>
      <c r="KF42" s="31" t="str">
        <f t="shared" si="396"/>
        <v/>
      </c>
      <c r="KG42" s="31" t="str">
        <f t="shared" si="397"/>
        <v/>
      </c>
      <c r="KH42" s="31" t="str">
        <f t="shared" si="398"/>
        <v/>
      </c>
      <c r="KI42" s="31" t="str">
        <f t="shared" si="399"/>
        <v/>
      </c>
      <c r="KJ42" s="31" t="str">
        <f t="shared" si="400"/>
        <v/>
      </c>
      <c r="KK42" s="31" t="str">
        <f t="shared" si="401"/>
        <v/>
      </c>
      <c r="KL42" s="31">
        <f t="shared" si="402"/>
        <v>5930.929291266948</v>
      </c>
      <c r="KM42" s="31" t="str">
        <f t="shared" si="403"/>
        <v/>
      </c>
      <c r="KN42" s="31" t="str">
        <f t="shared" si="404"/>
        <v/>
      </c>
      <c r="KO42" s="31" t="str">
        <f t="shared" si="405"/>
        <v/>
      </c>
      <c r="KP42" s="31" t="str">
        <f t="shared" si="406"/>
        <v/>
      </c>
      <c r="KQ42" s="31" t="str">
        <f t="shared" si="407"/>
        <v/>
      </c>
      <c r="KR42" s="31" t="str">
        <f t="shared" si="408"/>
        <v/>
      </c>
      <c r="KS42" s="31" t="str">
        <f t="shared" si="409"/>
        <v/>
      </c>
      <c r="KT42" s="31" t="str">
        <f t="shared" si="410"/>
        <v/>
      </c>
      <c r="KU42" s="31" t="str">
        <f t="shared" si="411"/>
        <v/>
      </c>
      <c r="KV42" s="31" t="str">
        <f t="shared" si="412"/>
        <v/>
      </c>
      <c r="KW42" s="31" t="str">
        <f t="shared" si="413"/>
        <v/>
      </c>
      <c r="KX42" s="31" t="str">
        <f t="shared" si="414"/>
        <v/>
      </c>
      <c r="KY42" s="31" t="str">
        <f t="shared" si="415"/>
        <v/>
      </c>
      <c r="KZ42" s="31" t="str">
        <f t="shared" si="416"/>
        <v/>
      </c>
      <c r="LA42" s="53">
        <v>34</v>
      </c>
      <c r="LB42" s="32" t="str">
        <f t="shared" si="417"/>
        <v/>
      </c>
      <c r="LC42" s="32" t="str">
        <f t="shared" si="418"/>
        <v/>
      </c>
      <c r="LD42" s="32" t="str">
        <f t="shared" si="419"/>
        <v/>
      </c>
      <c r="LE42" s="32" t="str">
        <f t="shared" si="420"/>
        <v/>
      </c>
      <c r="LF42" s="32" t="str">
        <f t="shared" si="421"/>
        <v/>
      </c>
      <c r="LG42" s="32" t="str">
        <f t="shared" si="422"/>
        <v/>
      </c>
      <c r="LH42" s="32" t="str">
        <f t="shared" si="423"/>
        <v/>
      </c>
      <c r="LI42" s="32" t="str">
        <f t="shared" si="424"/>
        <v/>
      </c>
      <c r="LJ42" s="32" t="str">
        <f t="shared" si="425"/>
        <v/>
      </c>
      <c r="LK42" s="32" t="str">
        <f t="shared" si="426"/>
        <v/>
      </c>
      <c r="LL42" s="32" t="str">
        <f t="shared" si="427"/>
        <v/>
      </c>
      <c r="LM42" s="32">
        <f t="shared" si="428"/>
        <v>170.39578108392121</v>
      </c>
      <c r="LN42" s="32" t="str">
        <f t="shared" si="429"/>
        <v/>
      </c>
      <c r="LO42" s="32" t="str">
        <f t="shared" si="430"/>
        <v/>
      </c>
      <c r="LP42" s="32" t="str">
        <f t="shared" si="431"/>
        <v/>
      </c>
      <c r="LQ42" s="32" t="str">
        <f t="shared" si="432"/>
        <v/>
      </c>
      <c r="LR42" s="32" t="str">
        <f t="shared" si="433"/>
        <v/>
      </c>
      <c r="LS42" s="32" t="str">
        <f t="shared" si="434"/>
        <v/>
      </c>
      <c r="LT42" s="32" t="str">
        <f t="shared" si="435"/>
        <v/>
      </c>
      <c r="LU42" s="32" t="str">
        <f t="shared" si="436"/>
        <v/>
      </c>
      <c r="LV42" s="32" t="str">
        <f t="shared" si="437"/>
        <v/>
      </c>
      <c r="LW42" s="32" t="str">
        <f t="shared" si="438"/>
        <v/>
      </c>
      <c r="LX42" s="32" t="str">
        <f t="shared" si="439"/>
        <v/>
      </c>
      <c r="LY42" s="32" t="str">
        <f t="shared" si="440"/>
        <v/>
      </c>
      <c r="LZ42" s="32" t="str">
        <f t="shared" si="441"/>
        <v/>
      </c>
      <c r="MA42" s="32" t="str">
        <f t="shared" si="442"/>
        <v/>
      </c>
      <c r="MB42" s="50">
        <f t="shared" si="443"/>
        <v>170.39578108392121</v>
      </c>
      <c r="MC42" s="53">
        <v>34</v>
      </c>
      <c r="MD42" s="140" t="str">
        <f t="shared" si="444"/>
        <v/>
      </c>
      <c r="ME42" s="140" t="str">
        <f t="shared" si="445"/>
        <v/>
      </c>
      <c r="MF42" s="140" t="str">
        <f t="shared" si="446"/>
        <v/>
      </c>
      <c r="MG42" s="140" t="str">
        <f t="shared" si="447"/>
        <v/>
      </c>
      <c r="MH42" s="140" t="str">
        <f t="shared" si="448"/>
        <v/>
      </c>
      <c r="MI42" s="140" t="str">
        <f t="shared" si="449"/>
        <v/>
      </c>
      <c r="MJ42" s="140" t="str">
        <f t="shared" si="450"/>
        <v/>
      </c>
      <c r="MK42" s="140" t="str">
        <f t="shared" si="451"/>
        <v/>
      </c>
      <c r="ML42" s="140" t="str">
        <f t="shared" si="452"/>
        <v/>
      </c>
      <c r="MM42" s="140" t="str">
        <f t="shared" si="453"/>
        <v/>
      </c>
      <c r="MN42" s="140" t="str">
        <f t="shared" si="454"/>
        <v/>
      </c>
      <c r="MO42" s="140">
        <f t="shared" si="455"/>
        <v>39.744406328374119</v>
      </c>
      <c r="MP42" s="140" t="str">
        <f t="shared" si="456"/>
        <v/>
      </c>
      <c r="MQ42" s="140" t="str">
        <f t="shared" si="457"/>
        <v/>
      </c>
      <c r="MR42" s="140" t="str">
        <f t="shared" si="458"/>
        <v/>
      </c>
      <c r="MS42" s="140" t="str">
        <f t="shared" si="459"/>
        <v/>
      </c>
      <c r="MT42" s="140" t="str">
        <f t="shared" si="460"/>
        <v/>
      </c>
      <c r="MU42" s="140" t="str">
        <f t="shared" si="461"/>
        <v/>
      </c>
      <c r="MV42" s="140" t="str">
        <f t="shared" si="462"/>
        <v/>
      </c>
      <c r="MW42" s="140" t="str">
        <f t="shared" si="463"/>
        <v/>
      </c>
      <c r="MX42" s="140" t="str">
        <f t="shared" si="464"/>
        <v/>
      </c>
      <c r="MY42" s="140" t="str">
        <f t="shared" si="465"/>
        <v/>
      </c>
      <c r="MZ42" s="140" t="str">
        <f t="shared" si="466"/>
        <v/>
      </c>
      <c r="NA42" s="140" t="str">
        <f t="shared" si="467"/>
        <v/>
      </c>
      <c r="NB42" s="140" t="str">
        <f t="shared" si="468"/>
        <v/>
      </c>
      <c r="NC42" s="140" t="str">
        <f t="shared" si="469"/>
        <v/>
      </c>
      <c r="ND42" s="53">
        <v>34</v>
      </c>
      <c r="NE42" s="33" t="str">
        <f t="shared" si="470"/>
        <v/>
      </c>
      <c r="NF42" s="33" t="str">
        <f t="shared" si="233"/>
        <v/>
      </c>
      <c r="NG42" s="33" t="str">
        <f t="shared" si="209"/>
        <v/>
      </c>
      <c r="NH42" s="33" t="str">
        <f t="shared" si="210"/>
        <v/>
      </c>
      <c r="NI42" s="33" t="str">
        <f t="shared" si="211"/>
        <v/>
      </c>
      <c r="NJ42" s="33" t="str">
        <f t="shared" si="212"/>
        <v/>
      </c>
      <c r="NK42" s="33" t="str">
        <f t="shared" si="213"/>
        <v/>
      </c>
      <c r="NL42" s="33" t="str">
        <f t="shared" si="214"/>
        <v/>
      </c>
      <c r="NM42" s="33" t="str">
        <f t="shared" si="215"/>
        <v/>
      </c>
      <c r="NN42" s="33" t="str">
        <f t="shared" si="216"/>
        <v/>
      </c>
      <c r="NO42" s="33" t="str">
        <f t="shared" si="217"/>
        <v/>
      </c>
      <c r="NP42" s="33">
        <f t="shared" si="218"/>
        <v>40</v>
      </c>
      <c r="NQ42" s="33" t="str">
        <f t="shared" si="219"/>
        <v/>
      </c>
      <c r="NR42" s="33" t="str">
        <f t="shared" si="220"/>
        <v/>
      </c>
      <c r="NS42" s="33" t="str">
        <f t="shared" si="221"/>
        <v/>
      </c>
      <c r="NT42" s="33" t="str">
        <f t="shared" si="222"/>
        <v/>
      </c>
      <c r="NU42" s="33" t="str">
        <f t="shared" si="223"/>
        <v/>
      </c>
      <c r="NV42" s="33" t="str">
        <f t="shared" si="224"/>
        <v/>
      </c>
      <c r="NW42" s="33" t="str">
        <f t="shared" si="225"/>
        <v/>
      </c>
      <c r="NX42" s="33" t="str">
        <f t="shared" si="226"/>
        <v/>
      </c>
      <c r="NY42" s="33" t="str">
        <f t="shared" si="227"/>
        <v/>
      </c>
      <c r="NZ42" s="33" t="str">
        <f t="shared" si="228"/>
        <v/>
      </c>
      <c r="OA42" s="33" t="str">
        <f t="shared" si="229"/>
        <v/>
      </c>
      <c r="OB42" s="33" t="str">
        <f t="shared" si="230"/>
        <v/>
      </c>
      <c r="OC42" s="33" t="str">
        <f t="shared" si="231"/>
        <v/>
      </c>
      <c r="OD42" s="33" t="str">
        <f t="shared" si="232"/>
        <v/>
      </c>
      <c r="OE42" s="33" t="e">
        <f>IF(#REF!="","",IF(#REF!=$MB42,40,(($MB42/#REF!)*40)))</f>
        <v>#REF!</v>
      </c>
      <c r="OF42" s="33" t="e">
        <f>IF(#REF!="","",IF(#REF!=$MB42,40,(($MB42/#REF!)*40)))</f>
        <v>#REF!</v>
      </c>
      <c r="OG42" s="53">
        <v>34</v>
      </c>
      <c r="OH42" s="116"/>
      <c r="OI42" s="116"/>
      <c r="OJ42" s="116"/>
      <c r="OK42" s="116"/>
      <c r="OL42" s="116"/>
      <c r="OM42" s="116"/>
      <c r="ON42" s="116"/>
      <c r="OO42" s="116"/>
      <c r="OP42" s="116"/>
      <c r="OQ42" s="116"/>
      <c r="OR42" s="116"/>
      <c r="OS42" s="124">
        <v>72</v>
      </c>
      <c r="OT42" s="116"/>
      <c r="OU42" s="116"/>
      <c r="OV42" s="116"/>
      <c r="OW42" s="116"/>
      <c r="OX42" s="116"/>
      <c r="OY42" s="116"/>
      <c r="OZ42" s="116"/>
      <c r="PA42" s="116"/>
      <c r="PB42" s="116"/>
      <c r="PC42" s="116"/>
      <c r="PD42" s="116"/>
      <c r="PE42" s="116"/>
      <c r="PF42" s="116"/>
      <c r="PG42" s="116"/>
      <c r="PH42" s="53">
        <v>34</v>
      </c>
      <c r="PI42" s="126">
        <f t="shared" si="203"/>
        <v>0</v>
      </c>
      <c r="PJ42" s="126">
        <f t="shared" si="275"/>
        <v>0</v>
      </c>
      <c r="PK42" s="126">
        <f t="shared" si="276"/>
        <v>0</v>
      </c>
      <c r="PL42" s="126">
        <f t="shared" si="277"/>
        <v>0</v>
      </c>
      <c r="PM42" s="126">
        <f t="shared" si="278"/>
        <v>0</v>
      </c>
      <c r="PN42" s="126">
        <f t="shared" si="279"/>
        <v>0</v>
      </c>
      <c r="PO42" s="126">
        <f t="shared" si="235"/>
        <v>0</v>
      </c>
      <c r="PP42" s="126">
        <f t="shared" si="236"/>
        <v>0</v>
      </c>
      <c r="PQ42" s="126">
        <f t="shared" si="237"/>
        <v>0</v>
      </c>
      <c r="PR42" s="126">
        <f t="shared" si="238"/>
        <v>0</v>
      </c>
      <c r="PS42" s="126">
        <f t="shared" si="239"/>
        <v>0</v>
      </c>
      <c r="PT42" s="126">
        <f t="shared" si="240"/>
        <v>60</v>
      </c>
      <c r="PU42" s="126">
        <f t="shared" si="241"/>
        <v>0</v>
      </c>
      <c r="PV42" s="126">
        <f t="shared" si="242"/>
        <v>0</v>
      </c>
      <c r="PW42" s="126">
        <f t="shared" si="243"/>
        <v>0</v>
      </c>
      <c r="PX42" s="126">
        <f t="shared" si="244"/>
        <v>0</v>
      </c>
      <c r="PY42" s="126">
        <f t="shared" si="245"/>
        <v>0</v>
      </c>
      <c r="PZ42" s="126">
        <f t="shared" si="246"/>
        <v>0</v>
      </c>
      <c r="QA42" s="126">
        <f t="shared" si="247"/>
        <v>0</v>
      </c>
      <c r="QB42" s="126">
        <f t="shared" si="248"/>
        <v>0</v>
      </c>
      <c r="QC42" s="126">
        <f t="shared" si="249"/>
        <v>0</v>
      </c>
      <c r="QD42" s="126">
        <f t="shared" si="250"/>
        <v>0</v>
      </c>
      <c r="QE42" s="126">
        <f t="shared" si="251"/>
        <v>0</v>
      </c>
      <c r="QF42" s="126">
        <f t="shared" si="252"/>
        <v>0</v>
      </c>
      <c r="QG42" s="126">
        <f t="shared" si="253"/>
        <v>0</v>
      </c>
      <c r="QH42" s="126">
        <f t="shared" si="254"/>
        <v>0</v>
      </c>
      <c r="QI42" s="53">
        <v>34</v>
      </c>
      <c r="QJ42" s="34" t="str">
        <f t="shared" si="204"/>
        <v/>
      </c>
      <c r="QK42" s="34" t="str">
        <f t="shared" si="280"/>
        <v/>
      </c>
      <c r="QL42" s="34" t="str">
        <f t="shared" si="281"/>
        <v/>
      </c>
      <c r="QM42" s="34" t="str">
        <f t="shared" si="282"/>
        <v/>
      </c>
      <c r="QN42" s="34" t="str">
        <f t="shared" si="283"/>
        <v/>
      </c>
      <c r="QO42" s="34" t="str">
        <f t="shared" si="284"/>
        <v/>
      </c>
      <c r="QP42" s="34" t="str">
        <f t="shared" si="255"/>
        <v/>
      </c>
      <c r="QQ42" s="34" t="str">
        <f t="shared" si="256"/>
        <v/>
      </c>
      <c r="QR42" s="34" t="str">
        <f t="shared" si="257"/>
        <v/>
      </c>
      <c r="QS42" s="34" t="str">
        <f t="shared" si="258"/>
        <v/>
      </c>
      <c r="QT42" s="34" t="str">
        <f t="shared" si="259"/>
        <v/>
      </c>
      <c r="QU42" s="34">
        <f t="shared" si="260"/>
        <v>99.744406328374112</v>
      </c>
      <c r="QV42" s="34" t="str">
        <f t="shared" si="261"/>
        <v/>
      </c>
      <c r="QW42" s="34" t="str">
        <f t="shared" si="262"/>
        <v/>
      </c>
      <c r="QX42" s="34" t="str">
        <f t="shared" si="263"/>
        <v/>
      </c>
      <c r="QY42" s="34" t="str">
        <f t="shared" si="264"/>
        <v/>
      </c>
      <c r="QZ42" s="34" t="str">
        <f t="shared" si="265"/>
        <v/>
      </c>
      <c r="RA42" s="34" t="str">
        <f t="shared" si="266"/>
        <v/>
      </c>
      <c r="RB42" s="34" t="str">
        <f t="shared" si="267"/>
        <v/>
      </c>
      <c r="RC42" s="34" t="str">
        <f t="shared" si="268"/>
        <v/>
      </c>
      <c r="RD42" s="34" t="str">
        <f t="shared" si="269"/>
        <v/>
      </c>
      <c r="RE42" s="34" t="str">
        <f t="shared" si="270"/>
        <v/>
      </c>
      <c r="RF42" s="34" t="str">
        <f t="shared" si="271"/>
        <v/>
      </c>
      <c r="RG42" s="34" t="str">
        <f t="shared" si="272"/>
        <v/>
      </c>
      <c r="RH42" s="34" t="str">
        <f t="shared" si="273"/>
        <v/>
      </c>
      <c r="RI42" s="34" t="str">
        <f t="shared" si="274"/>
        <v/>
      </c>
      <c r="RJ42" s="132">
        <f t="shared" si="205"/>
        <v>99.744406328374112</v>
      </c>
      <c r="RK42" s="35" t="str">
        <f t="shared" si="471"/>
        <v/>
      </c>
      <c r="RL42" s="35" t="str">
        <f t="shared" si="472"/>
        <v>12. DIDACLIBROS LTDA NIT 800036678-0</v>
      </c>
      <c r="RM42" s="35" t="str">
        <f t="shared" si="473"/>
        <v/>
      </c>
      <c r="RN42" s="35" t="str">
        <f t="shared" si="234"/>
        <v/>
      </c>
      <c r="RO42" s="133" t="str">
        <f t="shared" si="207"/>
        <v>12. DIDACLIBROS LTDA NIT 800036678-0</v>
      </c>
      <c r="RP42" s="133" t="str">
        <f>IF($RJ42=QJ42,QJ$8,IF($RJ42=QK42,QK$8,IF($RJ42=QL42,QL$8,IF($RJ42=QM42,QM$8,IF($RJ42=QN42,QN$8,IF($RJ42=QO42,QO$8,IF($RJ42=QP42,QP$8,IF($RJ42=QQ42,QQ$8,IF($RJ42=QR42,QR$8,IF($RJ42=QS42,QS$8,IF($RJ42=QT42,QT$8,IF($RJ42=QU42,QU$8,IF($RJ42=QV42,QV$8,IF($RJ42=QW42,QW$8,IF($RJ42=QX42,QX$8,IF($RJ42=QY42,QY$8,IF($RJ42=QZ42,QZ$8,IF($RJ42=RA42,RA$8,IF($RJ42=RB42,RB$8,IF($RJ42=RC42,RC$8,IF($RJ42=RD42,RD$8,IF($RJ42=RE42,RE$8,IF($RJ42=RF42,RF$8,IF($RJ42=RG42,RG$8,IF($RJ42=RH42,RH$8,IF($RJ42=RI42,RI$8,IF($RJ42=#REF!,#REF!,IF($RJ42=#REF!,#REF!,""))))))))))))))))))))))))))))</f>
        <v>12. DIDACLIBROS LTDA NIT 800036678-0</v>
      </c>
      <c r="RQ42" s="36" t="str">
        <f t="shared" si="474"/>
        <v/>
      </c>
      <c r="RR42" s="36">
        <f t="shared" si="475"/>
        <v>922250</v>
      </c>
      <c r="RS42" s="36" t="str">
        <f t="shared" si="476"/>
        <v/>
      </c>
      <c r="RT42" s="36" t="e">
        <f>IF($RP42=$AD$8,$AD42,IF($RP42=$AE$8,$AE42,IF($RP42=$AF$8,$AF42,IF($RP42=$AG$8,$AG42,IF($RP42=$AH$8,$AH42,IF($RP42=#REF!,#REF!,IF($RP42=#REF!,#REF!,"")))))))</f>
        <v>#REF!</v>
      </c>
      <c r="RU42" s="129">
        <f t="shared" si="477"/>
        <v>922250</v>
      </c>
      <c r="RV42" s="36" t="e">
        <f t="shared" si="206"/>
        <v>#REF!</v>
      </c>
      <c r="RW42" s="53">
        <v>34</v>
      </c>
      <c r="RX42" s="129">
        <f t="shared" si="478"/>
        <v>11900</v>
      </c>
      <c r="RY42" s="129" t="str">
        <f t="shared" si="479"/>
        <v>ADJUDICADO</v>
      </c>
    </row>
    <row r="43" spans="1:493" ht="24">
      <c r="A43" s="49"/>
      <c r="B43" s="67" t="s">
        <v>124</v>
      </c>
      <c r="C43" s="68" t="s">
        <v>125</v>
      </c>
      <c r="D43" s="67" t="s">
        <v>126</v>
      </c>
      <c r="E43" s="69" t="s">
        <v>139</v>
      </c>
      <c r="F43" s="70">
        <v>1</v>
      </c>
      <c r="G43" s="24">
        <v>4444650</v>
      </c>
      <c r="H43" s="54">
        <v>35</v>
      </c>
      <c r="I43" s="104" t="s">
        <v>37</v>
      </c>
      <c r="J43" s="104" t="s">
        <v>37</v>
      </c>
      <c r="K43" s="104" t="s">
        <v>37</v>
      </c>
      <c r="L43" s="104" t="s">
        <v>37</v>
      </c>
      <c r="M43" s="104" t="s">
        <v>37</v>
      </c>
      <c r="N43" s="104" t="s">
        <v>37</v>
      </c>
      <c r="O43" s="104" t="s">
        <v>37</v>
      </c>
      <c r="P43" s="104" t="s">
        <v>37</v>
      </c>
      <c r="Q43" s="104" t="s">
        <v>37</v>
      </c>
      <c r="R43" s="104" t="s">
        <v>37</v>
      </c>
      <c r="S43" s="104" t="s">
        <v>37</v>
      </c>
      <c r="T43" s="113">
        <v>4379200</v>
      </c>
      <c r="U43" s="104" t="s">
        <v>37</v>
      </c>
      <c r="V43" s="104" t="s">
        <v>37</v>
      </c>
      <c r="W43" s="113">
        <v>3911292</v>
      </c>
      <c r="X43" s="104" t="s">
        <v>37</v>
      </c>
      <c r="Y43" s="104" t="s">
        <v>37</v>
      </c>
      <c r="Z43" s="104" t="s">
        <v>37</v>
      </c>
      <c r="AA43" s="104" t="s">
        <v>37</v>
      </c>
      <c r="AB43" s="104" t="s">
        <v>37</v>
      </c>
      <c r="AC43" s="104" t="s">
        <v>37</v>
      </c>
      <c r="AD43" s="104" t="s">
        <v>37</v>
      </c>
      <c r="AE43" s="104" t="s">
        <v>37</v>
      </c>
      <c r="AF43" s="104" t="s">
        <v>37</v>
      </c>
      <c r="AG43" s="104" t="s">
        <v>37</v>
      </c>
      <c r="AH43" s="104" t="s">
        <v>37</v>
      </c>
      <c r="AI43" s="57">
        <v>35</v>
      </c>
      <c r="AJ43" s="25" t="str">
        <f t="shared" si="286"/>
        <v>NC</v>
      </c>
      <c r="AK43" s="25" t="str">
        <f t="shared" si="287"/>
        <v>NC</v>
      </c>
      <c r="AL43" s="25" t="str">
        <f t="shared" si="288"/>
        <v>NC</v>
      </c>
      <c r="AM43" s="25" t="str">
        <f t="shared" si="289"/>
        <v>NC</v>
      </c>
      <c r="AN43" s="25" t="str">
        <f t="shared" si="290"/>
        <v>NC</v>
      </c>
      <c r="AO43" s="25" t="str">
        <f t="shared" si="291"/>
        <v>NC</v>
      </c>
      <c r="AP43" s="25" t="str">
        <f t="shared" si="292"/>
        <v>NC</v>
      </c>
      <c r="AQ43" s="25" t="str">
        <f t="shared" si="293"/>
        <v>NC</v>
      </c>
      <c r="AR43" s="25" t="str">
        <f t="shared" si="294"/>
        <v>NC</v>
      </c>
      <c r="AS43" s="25" t="str">
        <f t="shared" si="295"/>
        <v>NC</v>
      </c>
      <c r="AT43" s="25" t="str">
        <f t="shared" si="296"/>
        <v>NC</v>
      </c>
      <c r="AU43" s="25">
        <f t="shared" si="297"/>
        <v>4379200</v>
      </c>
      <c r="AV43" s="25" t="str">
        <f t="shared" si="298"/>
        <v>NC</v>
      </c>
      <c r="AW43" s="25" t="str">
        <f t="shared" si="299"/>
        <v>NC</v>
      </c>
      <c r="AX43" s="25">
        <f t="shared" si="300"/>
        <v>3911292</v>
      </c>
      <c r="AY43" s="25" t="str">
        <f t="shared" si="301"/>
        <v>NC</v>
      </c>
      <c r="AZ43" s="25" t="str">
        <f t="shared" si="302"/>
        <v>NC</v>
      </c>
      <c r="BA43" s="25" t="str">
        <f t="shared" si="303"/>
        <v>NC</v>
      </c>
      <c r="BB43" s="25" t="str">
        <f t="shared" si="304"/>
        <v>NC</v>
      </c>
      <c r="BC43" s="25" t="str">
        <f t="shared" si="305"/>
        <v>NC</v>
      </c>
      <c r="BD43" s="25" t="str">
        <f t="shared" si="306"/>
        <v>NC</v>
      </c>
      <c r="BE43" s="25" t="str">
        <f t="shared" si="307"/>
        <v>NC</v>
      </c>
      <c r="BF43" s="25" t="str">
        <f t="shared" si="308"/>
        <v>NC</v>
      </c>
      <c r="BG43" s="25" t="str">
        <f t="shared" si="309"/>
        <v>NC</v>
      </c>
      <c r="BH43" s="25" t="str">
        <f t="shared" si="310"/>
        <v>NC</v>
      </c>
      <c r="BI43" s="25" t="str">
        <f t="shared" si="311"/>
        <v>NC</v>
      </c>
      <c r="BJ43" s="53">
        <v>35</v>
      </c>
      <c r="BK43" s="122" t="s">
        <v>38</v>
      </c>
      <c r="BL43" s="122" t="s">
        <v>38</v>
      </c>
      <c r="BM43" s="122" t="s">
        <v>38</v>
      </c>
      <c r="BN43" s="122" t="s">
        <v>38</v>
      </c>
      <c r="BO43" s="122" t="s">
        <v>38</v>
      </c>
      <c r="BP43" s="122" t="s">
        <v>38</v>
      </c>
      <c r="BQ43" s="122" t="s">
        <v>38</v>
      </c>
      <c r="BR43" s="122" t="s">
        <v>38</v>
      </c>
      <c r="BS43" s="122" t="s">
        <v>38</v>
      </c>
      <c r="BT43" s="122" t="s">
        <v>38</v>
      </c>
      <c r="BU43" s="122" t="s">
        <v>38</v>
      </c>
      <c r="BV43" s="124" t="s">
        <v>39</v>
      </c>
      <c r="BW43" s="122" t="s">
        <v>38</v>
      </c>
      <c r="BX43" s="122" t="s">
        <v>38</v>
      </c>
      <c r="BY43" s="124" t="s">
        <v>39</v>
      </c>
      <c r="BZ43" s="122" t="s">
        <v>38</v>
      </c>
      <c r="CA43" s="122" t="s">
        <v>38</v>
      </c>
      <c r="CB43" s="122" t="s">
        <v>38</v>
      </c>
      <c r="CC43" s="122" t="s">
        <v>38</v>
      </c>
      <c r="CD43" s="122" t="s">
        <v>38</v>
      </c>
      <c r="CE43" s="122" t="s">
        <v>38</v>
      </c>
      <c r="CF43" s="122" t="s">
        <v>38</v>
      </c>
      <c r="CG43" s="122" t="s">
        <v>38</v>
      </c>
      <c r="CH43" s="122" t="s">
        <v>38</v>
      </c>
      <c r="CI43" s="122" t="s">
        <v>38</v>
      </c>
      <c r="CJ43" s="122" t="s">
        <v>38</v>
      </c>
      <c r="CK43" s="53">
        <v>35</v>
      </c>
      <c r="CL43" s="122" t="s">
        <v>39</v>
      </c>
      <c r="CM43" s="122" t="s">
        <v>38</v>
      </c>
      <c r="CN43" s="122" t="s">
        <v>39</v>
      </c>
      <c r="CO43" s="122" t="s">
        <v>39</v>
      </c>
      <c r="CP43" s="122" t="s">
        <v>39</v>
      </c>
      <c r="CQ43" s="122" t="s">
        <v>39</v>
      </c>
      <c r="CR43" s="122" t="s">
        <v>39</v>
      </c>
      <c r="CS43" s="122" t="s">
        <v>39</v>
      </c>
      <c r="CT43" s="122" t="s">
        <v>39</v>
      </c>
      <c r="CU43" s="122" t="s">
        <v>39</v>
      </c>
      <c r="CV43" s="122" t="s">
        <v>39</v>
      </c>
      <c r="CW43" s="131" t="s">
        <v>39</v>
      </c>
      <c r="CX43" s="122" t="s">
        <v>39</v>
      </c>
      <c r="CY43" s="122" t="s">
        <v>39</v>
      </c>
      <c r="CZ43" s="131" t="s">
        <v>39</v>
      </c>
      <c r="DA43" s="122" t="s">
        <v>39</v>
      </c>
      <c r="DB43" s="122" t="s">
        <v>39</v>
      </c>
      <c r="DC43" s="122" t="s">
        <v>39</v>
      </c>
      <c r="DD43" s="122" t="s">
        <v>39</v>
      </c>
      <c r="DE43" s="122" t="s">
        <v>39</v>
      </c>
      <c r="DF43" s="122" t="s">
        <v>39</v>
      </c>
      <c r="DG43" s="122" t="s">
        <v>39</v>
      </c>
      <c r="DH43" s="122" t="s">
        <v>38</v>
      </c>
      <c r="DI43" s="122" t="s">
        <v>38</v>
      </c>
      <c r="DJ43" s="122" t="s">
        <v>38</v>
      </c>
      <c r="DK43" s="122" t="s">
        <v>39</v>
      </c>
      <c r="DL43" s="53">
        <v>35</v>
      </c>
      <c r="DM43" s="122" t="s">
        <v>39</v>
      </c>
      <c r="DN43" s="122" t="s">
        <v>38</v>
      </c>
      <c r="DO43" s="122" t="s">
        <v>39</v>
      </c>
      <c r="DP43" s="122" t="s">
        <v>39</v>
      </c>
      <c r="DQ43" s="122" t="s">
        <v>39</v>
      </c>
      <c r="DR43" s="122" t="s">
        <v>39</v>
      </c>
      <c r="DS43" s="122" t="s">
        <v>39</v>
      </c>
      <c r="DT43" s="122" t="s">
        <v>39</v>
      </c>
      <c r="DU43" s="122" t="s">
        <v>39</v>
      </c>
      <c r="DV43" s="122" t="s">
        <v>39</v>
      </c>
      <c r="DW43" s="122" t="s">
        <v>39</v>
      </c>
      <c r="DX43" s="117" t="s">
        <v>39</v>
      </c>
      <c r="DY43" s="122" t="s">
        <v>39</v>
      </c>
      <c r="DZ43" s="122" t="s">
        <v>39</v>
      </c>
      <c r="EA43" s="117" t="s">
        <v>39</v>
      </c>
      <c r="EB43" s="122" t="s">
        <v>39</v>
      </c>
      <c r="EC43" s="122" t="s">
        <v>39</v>
      </c>
      <c r="ED43" s="122" t="s">
        <v>39</v>
      </c>
      <c r="EE43" s="122" t="s">
        <v>39</v>
      </c>
      <c r="EF43" s="122" t="s">
        <v>39</v>
      </c>
      <c r="EG43" s="122" t="s">
        <v>39</v>
      </c>
      <c r="EH43" s="122" t="s">
        <v>39</v>
      </c>
      <c r="EI43" s="122" t="s">
        <v>38</v>
      </c>
      <c r="EJ43" s="122" t="s">
        <v>38</v>
      </c>
      <c r="EK43" s="122" t="s">
        <v>39</v>
      </c>
      <c r="EL43" s="122" t="s">
        <v>39</v>
      </c>
      <c r="EM43" s="53">
        <v>35</v>
      </c>
      <c r="EN43" s="26" t="str">
        <f t="shared" si="312"/>
        <v>NO CUMPLE</v>
      </c>
      <c r="EO43" s="26" t="str">
        <f t="shared" si="313"/>
        <v>NO CUMPLE</v>
      </c>
      <c r="EP43" s="26" t="str">
        <f t="shared" si="314"/>
        <v>NO CUMPLE</v>
      </c>
      <c r="EQ43" s="26" t="str">
        <f t="shared" si="315"/>
        <v>NO CUMPLE</v>
      </c>
      <c r="ER43" s="26" t="str">
        <f t="shared" si="316"/>
        <v>NO CUMPLE</v>
      </c>
      <c r="ES43" s="26" t="str">
        <f t="shared" si="317"/>
        <v>NO CUMPLE</v>
      </c>
      <c r="ET43" s="26" t="str">
        <f t="shared" si="318"/>
        <v>NO CUMPLE</v>
      </c>
      <c r="EU43" s="26" t="str">
        <f t="shared" si="319"/>
        <v>NO CUMPLE</v>
      </c>
      <c r="EV43" s="26" t="str">
        <f t="shared" si="320"/>
        <v>NO CUMPLE</v>
      </c>
      <c r="EW43" s="26" t="str">
        <f t="shared" si="321"/>
        <v>NO CUMPLE</v>
      </c>
      <c r="EX43" s="26" t="str">
        <f t="shared" si="322"/>
        <v>NO CUMPLE</v>
      </c>
      <c r="EY43" s="26" t="str">
        <f t="shared" si="323"/>
        <v>CUMPLE</v>
      </c>
      <c r="EZ43" s="26" t="str">
        <f t="shared" si="324"/>
        <v>NO CUMPLE</v>
      </c>
      <c r="FA43" s="26" t="str">
        <f t="shared" si="325"/>
        <v>NO CUMPLE</v>
      </c>
      <c r="FB43" s="26" t="str">
        <f t="shared" si="326"/>
        <v>CUMPLE</v>
      </c>
      <c r="FC43" s="26" t="str">
        <f t="shared" si="327"/>
        <v>NO CUMPLE</v>
      </c>
      <c r="FD43" s="26" t="str">
        <f t="shared" si="328"/>
        <v>NO CUMPLE</v>
      </c>
      <c r="FE43" s="26" t="str">
        <f t="shared" si="329"/>
        <v>NO CUMPLE</v>
      </c>
      <c r="FF43" s="26" t="str">
        <f t="shared" si="330"/>
        <v>NO CUMPLE</v>
      </c>
      <c r="FG43" s="26" t="str">
        <f t="shared" si="331"/>
        <v>NO CUMPLE</v>
      </c>
      <c r="FH43" s="26" t="str">
        <f t="shared" si="332"/>
        <v>NO CUMPLE</v>
      </c>
      <c r="FI43" s="26" t="str">
        <f t="shared" si="333"/>
        <v>NO CUMPLE</v>
      </c>
      <c r="FJ43" s="26" t="str">
        <f t="shared" si="334"/>
        <v>NO CUMPLE</v>
      </c>
      <c r="FK43" s="26" t="str">
        <f t="shared" si="335"/>
        <v>NO CUMPLE</v>
      </c>
      <c r="FL43" s="26" t="str">
        <f t="shared" si="336"/>
        <v>NO CUMPLE</v>
      </c>
      <c r="FM43" s="26" t="str">
        <f t="shared" si="337"/>
        <v>NO CUMPLE</v>
      </c>
      <c r="FN43" s="53">
        <v>35</v>
      </c>
      <c r="FO43" s="116" t="s">
        <v>37</v>
      </c>
      <c r="FP43" s="116" t="s">
        <v>37</v>
      </c>
      <c r="FQ43" s="116" t="s">
        <v>37</v>
      </c>
      <c r="FR43" s="116" t="s">
        <v>37</v>
      </c>
      <c r="FS43" s="116" t="s">
        <v>37</v>
      </c>
      <c r="FT43" s="116" t="s">
        <v>37</v>
      </c>
      <c r="FU43" s="116" t="s">
        <v>37</v>
      </c>
      <c r="FV43" s="116" t="s">
        <v>37</v>
      </c>
      <c r="FW43" s="116" t="s">
        <v>37</v>
      </c>
      <c r="FX43" s="116" t="s">
        <v>37</v>
      </c>
      <c r="FY43" s="116" t="s">
        <v>37</v>
      </c>
      <c r="FZ43" s="124" t="s">
        <v>39</v>
      </c>
      <c r="GA43" s="116" t="s">
        <v>37</v>
      </c>
      <c r="GB43" s="116" t="s">
        <v>37</v>
      </c>
      <c r="GC43" s="120" t="s">
        <v>39</v>
      </c>
      <c r="GD43" s="116" t="s">
        <v>37</v>
      </c>
      <c r="GE43" s="116" t="s">
        <v>37</v>
      </c>
      <c r="GF43" s="116" t="s">
        <v>37</v>
      </c>
      <c r="GG43" s="116" t="s">
        <v>37</v>
      </c>
      <c r="GH43" s="116" t="s">
        <v>37</v>
      </c>
      <c r="GI43" s="116" t="s">
        <v>37</v>
      </c>
      <c r="GJ43" s="116" t="s">
        <v>37</v>
      </c>
      <c r="GK43" s="116" t="s">
        <v>37</v>
      </c>
      <c r="GL43" s="116" t="s">
        <v>37</v>
      </c>
      <c r="GM43" s="116" t="s">
        <v>37</v>
      </c>
      <c r="GN43" s="116" t="s">
        <v>37</v>
      </c>
      <c r="GO43" s="53">
        <v>35</v>
      </c>
      <c r="GP43" s="116" t="s">
        <v>37</v>
      </c>
      <c r="GQ43" s="116" t="s">
        <v>37</v>
      </c>
      <c r="GR43" s="116" t="s">
        <v>37</v>
      </c>
      <c r="GS43" s="116" t="s">
        <v>37</v>
      </c>
      <c r="GT43" s="116" t="s">
        <v>37</v>
      </c>
      <c r="GU43" s="116" t="s">
        <v>37</v>
      </c>
      <c r="GV43" s="116" t="s">
        <v>37</v>
      </c>
      <c r="GW43" s="116" t="s">
        <v>37</v>
      </c>
      <c r="GX43" s="116" t="s">
        <v>37</v>
      </c>
      <c r="GY43" s="116" t="s">
        <v>37</v>
      </c>
      <c r="GZ43" s="116" t="s">
        <v>37</v>
      </c>
      <c r="HA43" s="131" t="s">
        <v>39</v>
      </c>
      <c r="HB43" s="116" t="s">
        <v>37</v>
      </c>
      <c r="HC43" s="116" t="s">
        <v>37</v>
      </c>
      <c r="HD43" s="131" t="s">
        <v>39</v>
      </c>
      <c r="HE43" s="116" t="s">
        <v>37</v>
      </c>
      <c r="HF43" s="116" t="s">
        <v>37</v>
      </c>
      <c r="HG43" s="116" t="s">
        <v>37</v>
      </c>
      <c r="HH43" s="116" t="s">
        <v>37</v>
      </c>
      <c r="HI43" s="116" t="s">
        <v>37</v>
      </c>
      <c r="HJ43" s="116" t="s">
        <v>37</v>
      </c>
      <c r="HK43" s="116" t="s">
        <v>37</v>
      </c>
      <c r="HL43" s="116" t="s">
        <v>37</v>
      </c>
      <c r="HM43" s="116" t="s">
        <v>37</v>
      </c>
      <c r="HN43" s="116" t="s">
        <v>37</v>
      </c>
      <c r="HO43" s="116" t="s">
        <v>37</v>
      </c>
      <c r="HP43" s="53">
        <v>35</v>
      </c>
      <c r="HQ43" s="25" t="str">
        <f t="shared" si="338"/>
        <v/>
      </c>
      <c r="HR43" s="25" t="str">
        <f t="shared" si="339"/>
        <v/>
      </c>
      <c r="HS43" s="25" t="str">
        <f t="shared" si="340"/>
        <v/>
      </c>
      <c r="HT43" s="25" t="str">
        <f t="shared" si="341"/>
        <v/>
      </c>
      <c r="HU43" s="25" t="str">
        <f t="shared" si="342"/>
        <v/>
      </c>
      <c r="HV43" s="25" t="str">
        <f t="shared" si="343"/>
        <v/>
      </c>
      <c r="HW43" s="25" t="str">
        <f t="shared" si="344"/>
        <v/>
      </c>
      <c r="HX43" s="25" t="str">
        <f t="shared" si="345"/>
        <v/>
      </c>
      <c r="HY43" s="25" t="str">
        <f t="shared" si="346"/>
        <v/>
      </c>
      <c r="HZ43" s="25" t="str">
        <f t="shared" si="347"/>
        <v/>
      </c>
      <c r="IA43" s="25" t="str">
        <f t="shared" si="348"/>
        <v/>
      </c>
      <c r="IB43" s="25">
        <f t="shared" si="349"/>
        <v>4379200</v>
      </c>
      <c r="IC43" s="25" t="str">
        <f t="shared" si="350"/>
        <v/>
      </c>
      <c r="ID43" s="25" t="str">
        <f t="shared" si="351"/>
        <v/>
      </c>
      <c r="IE43" s="25">
        <f t="shared" si="352"/>
        <v>3911292</v>
      </c>
      <c r="IF43" s="25" t="str">
        <f t="shared" si="353"/>
        <v/>
      </c>
      <c r="IG43" s="25" t="str">
        <f t="shared" si="354"/>
        <v/>
      </c>
      <c r="IH43" s="25" t="str">
        <f t="shared" si="355"/>
        <v/>
      </c>
      <c r="II43" s="25" t="str">
        <f t="shared" si="356"/>
        <v/>
      </c>
      <c r="IJ43" s="25" t="str">
        <f t="shared" si="357"/>
        <v/>
      </c>
      <c r="IK43" s="25" t="str">
        <f t="shared" si="358"/>
        <v/>
      </c>
      <c r="IL43" s="25" t="str">
        <f t="shared" si="359"/>
        <v/>
      </c>
      <c r="IM43" s="25" t="str">
        <f t="shared" si="360"/>
        <v/>
      </c>
      <c r="IN43" s="25" t="str">
        <f t="shared" si="361"/>
        <v/>
      </c>
      <c r="IO43" s="25" t="str">
        <f t="shared" si="362"/>
        <v/>
      </c>
      <c r="IP43" s="25" t="str">
        <f t="shared" si="363"/>
        <v/>
      </c>
      <c r="IQ43" s="25">
        <v>4444650</v>
      </c>
      <c r="IR43" s="25">
        <v>4444650</v>
      </c>
      <c r="IS43" s="27">
        <f t="shared" si="364"/>
        <v>2</v>
      </c>
      <c r="IT43" s="27">
        <f t="shared" si="200"/>
        <v>1</v>
      </c>
      <c r="IU43" s="27">
        <f t="array" ref="IU43">IF(IT43=0,"",PRODUCT(IF(ISNUMBER(HQ43:IP43),HQ43:IP43,1)))</f>
        <v>17128329926400</v>
      </c>
      <c r="IV43" s="27">
        <f t="shared" si="201"/>
        <v>7.6129431607373758E+19</v>
      </c>
      <c r="IW43" s="28">
        <f t="shared" si="208"/>
        <v>4238226.823367089</v>
      </c>
      <c r="IX43" s="29">
        <f t="shared" si="285"/>
        <v>15893.350587626584</v>
      </c>
      <c r="IY43" s="53">
        <v>35</v>
      </c>
      <c r="IZ43" s="30" t="str">
        <f t="shared" si="365"/>
        <v/>
      </c>
      <c r="JA43" s="30" t="str">
        <f t="shared" si="366"/>
        <v/>
      </c>
      <c r="JB43" s="30" t="str">
        <f t="shared" si="367"/>
        <v/>
      </c>
      <c r="JC43" s="30" t="str">
        <f t="shared" si="368"/>
        <v/>
      </c>
      <c r="JD43" s="30" t="str">
        <f t="shared" si="369"/>
        <v/>
      </c>
      <c r="JE43" s="30" t="str">
        <f t="shared" si="370"/>
        <v/>
      </c>
      <c r="JF43" s="30" t="str">
        <f t="shared" si="371"/>
        <v/>
      </c>
      <c r="JG43" s="30" t="str">
        <f t="shared" si="372"/>
        <v/>
      </c>
      <c r="JH43" s="30" t="str">
        <f t="shared" si="373"/>
        <v/>
      </c>
      <c r="JI43" s="30" t="str">
        <f t="shared" si="374"/>
        <v/>
      </c>
      <c r="JJ43" s="30" t="str">
        <f t="shared" si="375"/>
        <v/>
      </c>
      <c r="JK43" s="30">
        <f t="shared" si="376"/>
        <v>27553.661362062503</v>
      </c>
      <c r="JL43" s="30" t="str">
        <f t="shared" si="377"/>
        <v/>
      </c>
      <c r="JM43" s="30" t="str">
        <f t="shared" si="378"/>
        <v/>
      </c>
      <c r="JN43" s="30">
        <f t="shared" si="379"/>
        <v>24609.612544789954</v>
      </c>
      <c r="JO43" s="30" t="str">
        <f t="shared" si="380"/>
        <v/>
      </c>
      <c r="JP43" s="30" t="str">
        <f t="shared" si="381"/>
        <v/>
      </c>
      <c r="JQ43" s="30" t="str">
        <f t="shared" si="382"/>
        <v/>
      </c>
      <c r="JR43" s="30" t="str">
        <f t="shared" si="383"/>
        <v/>
      </c>
      <c r="JS43" s="30" t="str">
        <f t="shared" si="384"/>
        <v/>
      </c>
      <c r="JT43" s="30" t="str">
        <f t="shared" si="385"/>
        <v/>
      </c>
      <c r="JU43" s="30" t="str">
        <f t="shared" si="386"/>
        <v/>
      </c>
      <c r="JV43" s="30" t="str">
        <f t="shared" si="387"/>
        <v/>
      </c>
      <c r="JW43" s="30" t="str">
        <f t="shared" si="388"/>
        <v/>
      </c>
      <c r="JX43" s="30" t="str">
        <f t="shared" si="389"/>
        <v/>
      </c>
      <c r="JY43" s="30" t="str">
        <f t="shared" si="390"/>
        <v/>
      </c>
      <c r="JZ43" s="53">
        <v>35</v>
      </c>
      <c r="KA43" s="31" t="str">
        <f t="shared" si="391"/>
        <v/>
      </c>
      <c r="KB43" s="31" t="str">
        <f t="shared" si="392"/>
        <v/>
      </c>
      <c r="KC43" s="31" t="str">
        <f t="shared" si="393"/>
        <v/>
      </c>
      <c r="KD43" s="31" t="str">
        <f t="shared" si="394"/>
        <v/>
      </c>
      <c r="KE43" s="31" t="str">
        <f t="shared" si="395"/>
        <v/>
      </c>
      <c r="KF43" s="31" t="str">
        <f t="shared" si="396"/>
        <v/>
      </c>
      <c r="KG43" s="31" t="str">
        <f t="shared" si="397"/>
        <v/>
      </c>
      <c r="KH43" s="31" t="str">
        <f t="shared" si="398"/>
        <v/>
      </c>
      <c r="KI43" s="31" t="str">
        <f t="shared" si="399"/>
        <v/>
      </c>
      <c r="KJ43" s="31" t="str">
        <f t="shared" si="400"/>
        <v/>
      </c>
      <c r="KK43" s="31" t="str">
        <f t="shared" si="401"/>
        <v/>
      </c>
      <c r="KL43" s="31">
        <f t="shared" si="402"/>
        <v>140973.17663291097</v>
      </c>
      <c r="KM43" s="31" t="str">
        <f t="shared" si="403"/>
        <v/>
      </c>
      <c r="KN43" s="31" t="str">
        <f t="shared" si="404"/>
        <v/>
      </c>
      <c r="KO43" s="31">
        <f t="shared" si="405"/>
        <v>326934.82336708903</v>
      </c>
      <c r="KP43" s="31" t="str">
        <f t="shared" si="406"/>
        <v/>
      </c>
      <c r="KQ43" s="31" t="str">
        <f t="shared" si="407"/>
        <v/>
      </c>
      <c r="KR43" s="31" t="str">
        <f t="shared" si="408"/>
        <v/>
      </c>
      <c r="KS43" s="31" t="str">
        <f t="shared" si="409"/>
        <v/>
      </c>
      <c r="KT43" s="31" t="str">
        <f t="shared" si="410"/>
        <v/>
      </c>
      <c r="KU43" s="31" t="str">
        <f t="shared" si="411"/>
        <v/>
      </c>
      <c r="KV43" s="31" t="str">
        <f t="shared" si="412"/>
        <v/>
      </c>
      <c r="KW43" s="31" t="str">
        <f t="shared" si="413"/>
        <v/>
      </c>
      <c r="KX43" s="31" t="str">
        <f t="shared" si="414"/>
        <v/>
      </c>
      <c r="KY43" s="31" t="str">
        <f t="shared" si="415"/>
        <v/>
      </c>
      <c r="KZ43" s="31" t="str">
        <f t="shared" si="416"/>
        <v/>
      </c>
      <c r="LA43" s="53">
        <v>35</v>
      </c>
      <c r="LB43" s="32" t="str">
        <f t="shared" si="417"/>
        <v/>
      </c>
      <c r="LC43" s="32" t="str">
        <f t="shared" si="418"/>
        <v/>
      </c>
      <c r="LD43" s="32" t="str">
        <f t="shared" si="419"/>
        <v/>
      </c>
      <c r="LE43" s="32" t="str">
        <f t="shared" si="420"/>
        <v/>
      </c>
      <c r="LF43" s="32" t="str">
        <f t="shared" si="421"/>
        <v/>
      </c>
      <c r="LG43" s="32" t="str">
        <f t="shared" si="422"/>
        <v/>
      </c>
      <c r="LH43" s="32" t="str">
        <f t="shared" si="423"/>
        <v/>
      </c>
      <c r="LI43" s="32" t="str">
        <f t="shared" si="424"/>
        <v/>
      </c>
      <c r="LJ43" s="32" t="str">
        <f t="shared" si="425"/>
        <v/>
      </c>
      <c r="LK43" s="32" t="str">
        <f t="shared" si="426"/>
        <v/>
      </c>
      <c r="LL43" s="32" t="str">
        <f t="shared" si="427"/>
        <v/>
      </c>
      <c r="LM43" s="32">
        <f t="shared" si="428"/>
        <v>886.99469539583743</v>
      </c>
      <c r="LN43" s="32" t="str">
        <f t="shared" si="429"/>
        <v/>
      </c>
      <c r="LO43" s="32" t="str">
        <f t="shared" si="430"/>
        <v/>
      </c>
      <c r="LP43" s="32">
        <f t="shared" si="431"/>
        <v>2057.0541218767103</v>
      </c>
      <c r="LQ43" s="32" t="str">
        <f t="shared" si="432"/>
        <v/>
      </c>
      <c r="LR43" s="32" t="str">
        <f t="shared" si="433"/>
        <v/>
      </c>
      <c r="LS43" s="32" t="str">
        <f t="shared" si="434"/>
        <v/>
      </c>
      <c r="LT43" s="32" t="str">
        <f t="shared" si="435"/>
        <v/>
      </c>
      <c r="LU43" s="32" t="str">
        <f t="shared" si="436"/>
        <v/>
      </c>
      <c r="LV43" s="32" t="str">
        <f t="shared" si="437"/>
        <v/>
      </c>
      <c r="LW43" s="32" t="str">
        <f t="shared" si="438"/>
        <v/>
      </c>
      <c r="LX43" s="32" t="str">
        <f t="shared" si="439"/>
        <v/>
      </c>
      <c r="LY43" s="32" t="str">
        <f t="shared" si="440"/>
        <v/>
      </c>
      <c r="LZ43" s="32" t="str">
        <f t="shared" si="441"/>
        <v/>
      </c>
      <c r="MA43" s="32" t="str">
        <f t="shared" si="442"/>
        <v/>
      </c>
      <c r="MB43" s="50">
        <f t="shared" si="443"/>
        <v>886.99469539583743</v>
      </c>
      <c r="MC43" s="53">
        <v>35</v>
      </c>
      <c r="MD43" s="140" t="str">
        <f t="shared" si="444"/>
        <v/>
      </c>
      <c r="ME43" s="140" t="str">
        <f t="shared" si="445"/>
        <v/>
      </c>
      <c r="MF43" s="140" t="str">
        <f t="shared" si="446"/>
        <v/>
      </c>
      <c r="MG43" s="140" t="str">
        <f t="shared" si="447"/>
        <v/>
      </c>
      <c r="MH43" s="140" t="str">
        <f t="shared" si="448"/>
        <v/>
      </c>
      <c r="MI43" s="140" t="str">
        <f t="shared" si="449"/>
        <v/>
      </c>
      <c r="MJ43" s="140" t="str">
        <f t="shared" si="450"/>
        <v/>
      </c>
      <c r="MK43" s="140" t="str">
        <f t="shared" si="451"/>
        <v/>
      </c>
      <c r="ML43" s="140" t="str">
        <f t="shared" si="452"/>
        <v/>
      </c>
      <c r="MM43" s="140" t="str">
        <f t="shared" si="453"/>
        <v/>
      </c>
      <c r="MN43" s="140" t="str">
        <f t="shared" si="454"/>
        <v/>
      </c>
      <c r="MO43" s="140">
        <f t="shared" si="455"/>
        <v>38.669507956906244</v>
      </c>
      <c r="MP43" s="140" t="str">
        <f t="shared" si="456"/>
        <v/>
      </c>
      <c r="MQ43" s="140" t="str">
        <f t="shared" si="457"/>
        <v/>
      </c>
      <c r="MR43" s="140">
        <f t="shared" si="458"/>
        <v>36.914418817184938</v>
      </c>
      <c r="MS43" s="140" t="str">
        <f t="shared" si="459"/>
        <v/>
      </c>
      <c r="MT43" s="140" t="str">
        <f t="shared" si="460"/>
        <v/>
      </c>
      <c r="MU43" s="140" t="str">
        <f t="shared" si="461"/>
        <v/>
      </c>
      <c r="MV43" s="140" t="str">
        <f t="shared" si="462"/>
        <v/>
      </c>
      <c r="MW43" s="140" t="str">
        <f t="shared" si="463"/>
        <v/>
      </c>
      <c r="MX43" s="140" t="str">
        <f t="shared" si="464"/>
        <v/>
      </c>
      <c r="MY43" s="140" t="str">
        <f t="shared" si="465"/>
        <v/>
      </c>
      <c r="MZ43" s="140" t="str">
        <f t="shared" si="466"/>
        <v/>
      </c>
      <c r="NA43" s="140" t="str">
        <f t="shared" si="467"/>
        <v/>
      </c>
      <c r="NB43" s="140" t="str">
        <f t="shared" si="468"/>
        <v/>
      </c>
      <c r="NC43" s="140" t="str">
        <f t="shared" si="469"/>
        <v/>
      </c>
      <c r="ND43" s="53">
        <v>35</v>
      </c>
      <c r="NE43" s="33" t="str">
        <f t="shared" si="470"/>
        <v/>
      </c>
      <c r="NF43" s="33" t="str">
        <f t="shared" si="233"/>
        <v/>
      </c>
      <c r="NG43" s="33" t="str">
        <f t="shared" si="209"/>
        <v/>
      </c>
      <c r="NH43" s="33" t="str">
        <f t="shared" si="210"/>
        <v/>
      </c>
      <c r="NI43" s="33" t="str">
        <f t="shared" si="211"/>
        <v/>
      </c>
      <c r="NJ43" s="33" t="str">
        <f t="shared" si="212"/>
        <v/>
      </c>
      <c r="NK43" s="33" t="str">
        <f t="shared" si="213"/>
        <v/>
      </c>
      <c r="NL43" s="33" t="str">
        <f t="shared" si="214"/>
        <v/>
      </c>
      <c r="NM43" s="33" t="str">
        <f t="shared" si="215"/>
        <v/>
      </c>
      <c r="NN43" s="33" t="str">
        <f t="shared" si="216"/>
        <v/>
      </c>
      <c r="NO43" s="33" t="str">
        <f t="shared" si="217"/>
        <v/>
      </c>
      <c r="NP43" s="33">
        <f t="shared" si="218"/>
        <v>40</v>
      </c>
      <c r="NQ43" s="33" t="str">
        <f t="shared" si="219"/>
        <v/>
      </c>
      <c r="NR43" s="33" t="str">
        <f t="shared" si="220"/>
        <v/>
      </c>
      <c r="NS43" s="33">
        <f t="shared" si="221"/>
        <v>17.247863067143928</v>
      </c>
      <c r="NT43" s="33" t="str">
        <f t="shared" si="222"/>
        <v/>
      </c>
      <c r="NU43" s="33" t="str">
        <f t="shared" si="223"/>
        <v/>
      </c>
      <c r="NV43" s="33" t="str">
        <f t="shared" si="224"/>
        <v/>
      </c>
      <c r="NW43" s="33" t="str">
        <f t="shared" si="225"/>
        <v/>
      </c>
      <c r="NX43" s="33" t="str">
        <f t="shared" si="226"/>
        <v/>
      </c>
      <c r="NY43" s="33" t="str">
        <f t="shared" si="227"/>
        <v/>
      </c>
      <c r="NZ43" s="33" t="str">
        <f t="shared" si="228"/>
        <v/>
      </c>
      <c r="OA43" s="33" t="str">
        <f t="shared" si="229"/>
        <v/>
      </c>
      <c r="OB43" s="33" t="str">
        <f t="shared" si="230"/>
        <v/>
      </c>
      <c r="OC43" s="33" t="str">
        <f t="shared" si="231"/>
        <v/>
      </c>
      <c r="OD43" s="33" t="str">
        <f t="shared" si="232"/>
        <v/>
      </c>
      <c r="OE43" s="33" t="e">
        <f>IF(#REF!="","",IF(#REF!=$MB43,40,(($MB43/#REF!)*40)))</f>
        <v>#REF!</v>
      </c>
      <c r="OF43" s="33" t="e">
        <f>IF(#REF!="","",IF(#REF!=$MB43,40,(($MB43/#REF!)*40)))</f>
        <v>#REF!</v>
      </c>
      <c r="OG43" s="53">
        <v>35</v>
      </c>
      <c r="OH43" s="116"/>
      <c r="OI43" s="116"/>
      <c r="OJ43" s="116"/>
      <c r="OK43" s="116"/>
      <c r="OL43" s="116"/>
      <c r="OM43" s="116"/>
      <c r="ON43" s="116"/>
      <c r="OO43" s="116"/>
      <c r="OP43" s="116"/>
      <c r="OQ43" s="116"/>
      <c r="OR43" s="116"/>
      <c r="OS43" s="124">
        <v>72</v>
      </c>
      <c r="OT43" s="116"/>
      <c r="OU43" s="116"/>
      <c r="OV43" s="124">
        <v>72</v>
      </c>
      <c r="OW43" s="116"/>
      <c r="OX43" s="116"/>
      <c r="OY43" s="116"/>
      <c r="OZ43" s="116"/>
      <c r="PA43" s="116"/>
      <c r="PB43" s="116"/>
      <c r="PC43" s="116"/>
      <c r="PD43" s="116"/>
      <c r="PE43" s="116"/>
      <c r="PF43" s="116"/>
      <c r="PG43" s="116"/>
      <c r="PH43" s="53">
        <v>35</v>
      </c>
      <c r="PI43" s="126">
        <f t="shared" si="203"/>
        <v>0</v>
      </c>
      <c r="PJ43" s="126">
        <f t="shared" si="275"/>
        <v>0</v>
      </c>
      <c r="PK43" s="126">
        <f t="shared" si="276"/>
        <v>0</v>
      </c>
      <c r="PL43" s="126">
        <f t="shared" si="277"/>
        <v>0</v>
      </c>
      <c r="PM43" s="126">
        <f t="shared" si="278"/>
        <v>0</v>
      </c>
      <c r="PN43" s="126">
        <f t="shared" si="279"/>
        <v>0</v>
      </c>
      <c r="PO43" s="126">
        <f t="shared" si="235"/>
        <v>0</v>
      </c>
      <c r="PP43" s="126">
        <f t="shared" si="236"/>
        <v>0</v>
      </c>
      <c r="PQ43" s="126">
        <f t="shared" si="237"/>
        <v>0</v>
      </c>
      <c r="PR43" s="126">
        <f t="shared" si="238"/>
        <v>0</v>
      </c>
      <c r="PS43" s="126">
        <f t="shared" si="239"/>
        <v>0</v>
      </c>
      <c r="PT43" s="126">
        <f t="shared" si="240"/>
        <v>60</v>
      </c>
      <c r="PU43" s="126">
        <f t="shared" si="241"/>
        <v>0</v>
      </c>
      <c r="PV43" s="126">
        <f t="shared" si="242"/>
        <v>0</v>
      </c>
      <c r="PW43" s="126">
        <f t="shared" si="243"/>
        <v>60</v>
      </c>
      <c r="PX43" s="126">
        <f t="shared" si="244"/>
        <v>0</v>
      </c>
      <c r="PY43" s="126">
        <f t="shared" si="245"/>
        <v>0</v>
      </c>
      <c r="PZ43" s="126">
        <f t="shared" si="246"/>
        <v>0</v>
      </c>
      <c r="QA43" s="126">
        <f t="shared" si="247"/>
        <v>0</v>
      </c>
      <c r="QB43" s="126">
        <f t="shared" si="248"/>
        <v>0</v>
      </c>
      <c r="QC43" s="126">
        <f t="shared" si="249"/>
        <v>0</v>
      </c>
      <c r="QD43" s="126">
        <f t="shared" si="250"/>
        <v>0</v>
      </c>
      <c r="QE43" s="126">
        <f t="shared" si="251"/>
        <v>0</v>
      </c>
      <c r="QF43" s="126">
        <f t="shared" si="252"/>
        <v>0</v>
      </c>
      <c r="QG43" s="126">
        <f t="shared" si="253"/>
        <v>0</v>
      </c>
      <c r="QH43" s="126">
        <f t="shared" si="254"/>
        <v>0</v>
      </c>
      <c r="QI43" s="53">
        <v>35</v>
      </c>
      <c r="QJ43" s="34" t="str">
        <f t="shared" si="204"/>
        <v/>
      </c>
      <c r="QK43" s="34" t="str">
        <f t="shared" si="280"/>
        <v/>
      </c>
      <c r="QL43" s="34" t="str">
        <f t="shared" si="281"/>
        <v/>
      </c>
      <c r="QM43" s="34" t="str">
        <f t="shared" si="282"/>
        <v/>
      </c>
      <c r="QN43" s="34" t="str">
        <f t="shared" si="283"/>
        <v/>
      </c>
      <c r="QO43" s="34" t="str">
        <f t="shared" si="284"/>
        <v/>
      </c>
      <c r="QP43" s="34" t="str">
        <f t="shared" si="255"/>
        <v/>
      </c>
      <c r="QQ43" s="34" t="str">
        <f t="shared" si="256"/>
        <v/>
      </c>
      <c r="QR43" s="34" t="str">
        <f t="shared" si="257"/>
        <v/>
      </c>
      <c r="QS43" s="34" t="str">
        <f t="shared" si="258"/>
        <v/>
      </c>
      <c r="QT43" s="34" t="str">
        <f t="shared" si="259"/>
        <v/>
      </c>
      <c r="QU43" s="34">
        <f t="shared" si="260"/>
        <v>98.669507956906244</v>
      </c>
      <c r="QV43" s="34" t="str">
        <f t="shared" si="261"/>
        <v/>
      </c>
      <c r="QW43" s="34" t="str">
        <f t="shared" si="262"/>
        <v/>
      </c>
      <c r="QX43" s="34">
        <f t="shared" si="263"/>
        <v>96.914418817184938</v>
      </c>
      <c r="QY43" s="34" t="str">
        <f t="shared" si="264"/>
        <v/>
      </c>
      <c r="QZ43" s="34" t="str">
        <f t="shared" si="265"/>
        <v/>
      </c>
      <c r="RA43" s="34" t="str">
        <f t="shared" si="266"/>
        <v/>
      </c>
      <c r="RB43" s="34" t="str">
        <f t="shared" si="267"/>
        <v/>
      </c>
      <c r="RC43" s="34" t="str">
        <f t="shared" si="268"/>
        <v/>
      </c>
      <c r="RD43" s="34" t="str">
        <f t="shared" si="269"/>
        <v/>
      </c>
      <c r="RE43" s="34" t="str">
        <f t="shared" si="270"/>
        <v/>
      </c>
      <c r="RF43" s="34" t="str">
        <f t="shared" si="271"/>
        <v/>
      </c>
      <c r="RG43" s="34" t="str">
        <f t="shared" si="272"/>
        <v/>
      </c>
      <c r="RH43" s="34" t="str">
        <f t="shared" si="273"/>
        <v/>
      </c>
      <c r="RI43" s="34" t="str">
        <f t="shared" si="274"/>
        <v/>
      </c>
      <c r="RJ43" s="132">
        <f t="shared" si="205"/>
        <v>98.669507956906244</v>
      </c>
      <c r="RK43" s="35" t="str">
        <f t="shared" si="471"/>
        <v/>
      </c>
      <c r="RL43" s="35" t="str">
        <f t="shared" si="472"/>
        <v>12. DIDACLIBROS LTDA NIT 800036678-0</v>
      </c>
      <c r="RM43" s="35" t="str">
        <f t="shared" si="473"/>
        <v/>
      </c>
      <c r="RN43" s="35" t="str">
        <f t="shared" si="234"/>
        <v/>
      </c>
      <c r="RO43" s="133" t="str">
        <f t="shared" si="207"/>
        <v>12. DIDACLIBROS LTDA NIT 800036678-0</v>
      </c>
      <c r="RP43" s="133" t="str">
        <f>IF($RJ43=QJ43,QJ$8,IF($RJ43=QK43,QK$8,IF($RJ43=QL43,QL$8,IF($RJ43=QM43,QM$8,IF($RJ43=QN43,QN$8,IF($RJ43=QO43,QO$8,IF($RJ43=QP43,QP$8,IF($RJ43=QQ43,QQ$8,IF($RJ43=QR43,QR$8,IF($RJ43=QS43,QS$8,IF($RJ43=QT43,QT$8,IF($RJ43=QU43,QU$8,IF($RJ43=QV43,QV$8,IF($RJ43=QW43,QW$8,IF($RJ43=QX43,QX$8,IF($RJ43=QY43,QY$8,IF($RJ43=QZ43,QZ$8,IF($RJ43=RA43,RA$8,IF($RJ43=RB43,RB$8,IF($RJ43=RC43,RC$8,IF($RJ43=RD43,RD$8,IF($RJ43=RE43,RE$8,IF($RJ43=RF43,RF$8,IF($RJ43=RG43,RG$8,IF($RJ43=RH43,RH$8,IF($RJ43=RI43,RI$8,IF($RJ43=#REF!,#REF!,IF($RJ43=#REF!,#REF!,""))))))))))))))))))))))))))))</f>
        <v>12. DIDACLIBROS LTDA NIT 800036678-0</v>
      </c>
      <c r="RQ43" s="36" t="str">
        <f t="shared" si="474"/>
        <v/>
      </c>
      <c r="RR43" s="36">
        <f t="shared" si="475"/>
        <v>4379200</v>
      </c>
      <c r="RS43" s="36" t="str">
        <f t="shared" si="476"/>
        <v/>
      </c>
      <c r="RT43" s="36" t="e">
        <f>IF($RP43=$AD$8,$AD43,IF($RP43=$AE$8,$AE43,IF($RP43=$AF$8,$AF43,IF($RP43=$AG$8,$AG43,IF($RP43=$AH$8,$AH43,IF($RP43=#REF!,#REF!,IF($RP43=#REF!,#REF!,"")))))))</f>
        <v>#REF!</v>
      </c>
      <c r="RU43" s="129">
        <f t="shared" si="477"/>
        <v>4379200</v>
      </c>
      <c r="RV43" s="36" t="e">
        <f t="shared" si="206"/>
        <v>#REF!</v>
      </c>
      <c r="RW43" s="53">
        <v>35</v>
      </c>
      <c r="RX43" s="129">
        <f t="shared" si="478"/>
        <v>65450</v>
      </c>
      <c r="RY43" s="129" t="str">
        <f t="shared" si="479"/>
        <v>ADJUDICADO</v>
      </c>
    </row>
    <row r="44" spans="1:493" ht="24">
      <c r="A44" s="49"/>
      <c r="B44" s="67" t="s">
        <v>124</v>
      </c>
      <c r="C44" s="68" t="s">
        <v>125</v>
      </c>
      <c r="D44" s="67" t="s">
        <v>126</v>
      </c>
      <c r="E44" s="69" t="s">
        <v>140</v>
      </c>
      <c r="F44" s="70">
        <v>1</v>
      </c>
      <c r="G44" s="24">
        <v>3165400</v>
      </c>
      <c r="H44" s="54">
        <v>36</v>
      </c>
      <c r="I44" s="104" t="s">
        <v>37</v>
      </c>
      <c r="J44" s="104" t="s">
        <v>37</v>
      </c>
      <c r="K44" s="104" t="s">
        <v>37</v>
      </c>
      <c r="L44" s="104" t="s">
        <v>37</v>
      </c>
      <c r="M44" s="104" t="s">
        <v>37</v>
      </c>
      <c r="N44" s="104" t="s">
        <v>37</v>
      </c>
      <c r="O44" s="104" t="s">
        <v>37</v>
      </c>
      <c r="P44" s="104" t="s">
        <v>37</v>
      </c>
      <c r="Q44" s="104" t="s">
        <v>37</v>
      </c>
      <c r="R44" s="104" t="s">
        <v>37</v>
      </c>
      <c r="S44" s="104" t="s">
        <v>37</v>
      </c>
      <c r="T44" s="113">
        <v>3117800</v>
      </c>
      <c r="U44" s="104" t="s">
        <v>37</v>
      </c>
      <c r="V44" s="104" t="s">
        <v>37</v>
      </c>
      <c r="W44" s="113">
        <v>2785552</v>
      </c>
      <c r="X44" s="104" t="s">
        <v>37</v>
      </c>
      <c r="Y44" s="104" t="s">
        <v>37</v>
      </c>
      <c r="Z44" s="104" t="s">
        <v>37</v>
      </c>
      <c r="AA44" s="104" t="s">
        <v>37</v>
      </c>
      <c r="AB44" s="104" t="s">
        <v>37</v>
      </c>
      <c r="AC44" s="104" t="s">
        <v>37</v>
      </c>
      <c r="AD44" s="104" t="s">
        <v>37</v>
      </c>
      <c r="AE44" s="104" t="s">
        <v>37</v>
      </c>
      <c r="AF44" s="104" t="s">
        <v>37</v>
      </c>
      <c r="AG44" s="104" t="s">
        <v>37</v>
      </c>
      <c r="AH44" s="104" t="s">
        <v>37</v>
      </c>
      <c r="AI44" s="57">
        <v>36</v>
      </c>
      <c r="AJ44" s="25" t="str">
        <f t="shared" si="286"/>
        <v>NC</v>
      </c>
      <c r="AK44" s="25" t="str">
        <f t="shared" si="287"/>
        <v>NC</v>
      </c>
      <c r="AL44" s="25" t="str">
        <f t="shared" si="288"/>
        <v>NC</v>
      </c>
      <c r="AM44" s="25" t="str">
        <f t="shared" si="289"/>
        <v>NC</v>
      </c>
      <c r="AN44" s="25" t="str">
        <f t="shared" si="290"/>
        <v>NC</v>
      </c>
      <c r="AO44" s="25" t="str">
        <f t="shared" si="291"/>
        <v>NC</v>
      </c>
      <c r="AP44" s="25" t="str">
        <f t="shared" si="292"/>
        <v>NC</v>
      </c>
      <c r="AQ44" s="25" t="str">
        <f t="shared" si="293"/>
        <v>NC</v>
      </c>
      <c r="AR44" s="25" t="str">
        <f t="shared" si="294"/>
        <v>NC</v>
      </c>
      <c r="AS44" s="25" t="str">
        <f t="shared" si="295"/>
        <v>NC</v>
      </c>
      <c r="AT44" s="25" t="str">
        <f t="shared" si="296"/>
        <v>NC</v>
      </c>
      <c r="AU44" s="25">
        <f t="shared" si="297"/>
        <v>3117800</v>
      </c>
      <c r="AV44" s="25" t="str">
        <f t="shared" si="298"/>
        <v>NC</v>
      </c>
      <c r="AW44" s="25" t="str">
        <f t="shared" si="299"/>
        <v>NC</v>
      </c>
      <c r="AX44" s="25">
        <f t="shared" si="300"/>
        <v>2785552</v>
      </c>
      <c r="AY44" s="25" t="str">
        <f t="shared" si="301"/>
        <v>NC</v>
      </c>
      <c r="AZ44" s="25" t="str">
        <f t="shared" si="302"/>
        <v>NC</v>
      </c>
      <c r="BA44" s="25" t="str">
        <f t="shared" si="303"/>
        <v>NC</v>
      </c>
      <c r="BB44" s="25" t="str">
        <f t="shared" si="304"/>
        <v>NC</v>
      </c>
      <c r="BC44" s="25" t="str">
        <f t="shared" si="305"/>
        <v>NC</v>
      </c>
      <c r="BD44" s="25" t="str">
        <f t="shared" si="306"/>
        <v>NC</v>
      </c>
      <c r="BE44" s="25" t="str">
        <f t="shared" si="307"/>
        <v>NC</v>
      </c>
      <c r="BF44" s="25" t="str">
        <f t="shared" si="308"/>
        <v>NC</v>
      </c>
      <c r="BG44" s="25" t="str">
        <f t="shared" si="309"/>
        <v>NC</v>
      </c>
      <c r="BH44" s="25" t="str">
        <f t="shared" si="310"/>
        <v>NC</v>
      </c>
      <c r="BI44" s="25" t="str">
        <f t="shared" si="311"/>
        <v>NC</v>
      </c>
      <c r="BJ44" s="53">
        <v>36</v>
      </c>
      <c r="BK44" s="122" t="s">
        <v>38</v>
      </c>
      <c r="BL44" s="122" t="s">
        <v>38</v>
      </c>
      <c r="BM44" s="122" t="s">
        <v>38</v>
      </c>
      <c r="BN44" s="122" t="s">
        <v>38</v>
      </c>
      <c r="BO44" s="122" t="s">
        <v>38</v>
      </c>
      <c r="BP44" s="122" t="s">
        <v>38</v>
      </c>
      <c r="BQ44" s="122" t="s">
        <v>38</v>
      </c>
      <c r="BR44" s="122" t="s">
        <v>38</v>
      </c>
      <c r="BS44" s="122" t="s">
        <v>38</v>
      </c>
      <c r="BT44" s="122" t="s">
        <v>38</v>
      </c>
      <c r="BU44" s="122" t="s">
        <v>38</v>
      </c>
      <c r="BV44" s="124" t="s">
        <v>39</v>
      </c>
      <c r="BW44" s="122" t="s">
        <v>38</v>
      </c>
      <c r="BX44" s="122" t="s">
        <v>38</v>
      </c>
      <c r="BY44" s="124" t="s">
        <v>39</v>
      </c>
      <c r="BZ44" s="122" t="s">
        <v>38</v>
      </c>
      <c r="CA44" s="122" t="s">
        <v>38</v>
      </c>
      <c r="CB44" s="122" t="s">
        <v>38</v>
      </c>
      <c r="CC44" s="122" t="s">
        <v>38</v>
      </c>
      <c r="CD44" s="122" t="s">
        <v>38</v>
      </c>
      <c r="CE44" s="122" t="s">
        <v>38</v>
      </c>
      <c r="CF44" s="122" t="s">
        <v>38</v>
      </c>
      <c r="CG44" s="122" t="s">
        <v>38</v>
      </c>
      <c r="CH44" s="122" t="s">
        <v>38</v>
      </c>
      <c r="CI44" s="122" t="s">
        <v>38</v>
      </c>
      <c r="CJ44" s="122" t="s">
        <v>38</v>
      </c>
      <c r="CK44" s="53">
        <v>36</v>
      </c>
      <c r="CL44" s="122" t="s">
        <v>39</v>
      </c>
      <c r="CM44" s="122" t="s">
        <v>38</v>
      </c>
      <c r="CN44" s="122" t="s">
        <v>39</v>
      </c>
      <c r="CO44" s="122" t="s">
        <v>39</v>
      </c>
      <c r="CP44" s="122" t="s">
        <v>39</v>
      </c>
      <c r="CQ44" s="122" t="s">
        <v>39</v>
      </c>
      <c r="CR44" s="122" t="s">
        <v>39</v>
      </c>
      <c r="CS44" s="122" t="s">
        <v>39</v>
      </c>
      <c r="CT44" s="122" t="s">
        <v>39</v>
      </c>
      <c r="CU44" s="122" t="s">
        <v>39</v>
      </c>
      <c r="CV44" s="122" t="s">
        <v>39</v>
      </c>
      <c r="CW44" s="131" t="s">
        <v>39</v>
      </c>
      <c r="CX44" s="122" t="s">
        <v>39</v>
      </c>
      <c r="CY44" s="122" t="s">
        <v>39</v>
      </c>
      <c r="CZ44" s="131" t="s">
        <v>39</v>
      </c>
      <c r="DA44" s="122" t="s">
        <v>39</v>
      </c>
      <c r="DB44" s="122" t="s">
        <v>39</v>
      </c>
      <c r="DC44" s="122" t="s">
        <v>39</v>
      </c>
      <c r="DD44" s="122" t="s">
        <v>39</v>
      </c>
      <c r="DE44" s="122" t="s">
        <v>39</v>
      </c>
      <c r="DF44" s="122" t="s">
        <v>39</v>
      </c>
      <c r="DG44" s="122" t="s">
        <v>39</v>
      </c>
      <c r="DH44" s="122" t="s">
        <v>38</v>
      </c>
      <c r="DI44" s="122" t="s">
        <v>38</v>
      </c>
      <c r="DJ44" s="122" t="s">
        <v>38</v>
      </c>
      <c r="DK44" s="122" t="s">
        <v>39</v>
      </c>
      <c r="DL44" s="53">
        <v>36</v>
      </c>
      <c r="DM44" s="122" t="s">
        <v>39</v>
      </c>
      <c r="DN44" s="122" t="s">
        <v>38</v>
      </c>
      <c r="DO44" s="122" t="s">
        <v>39</v>
      </c>
      <c r="DP44" s="122" t="s">
        <v>39</v>
      </c>
      <c r="DQ44" s="122" t="s">
        <v>39</v>
      </c>
      <c r="DR44" s="122" t="s">
        <v>39</v>
      </c>
      <c r="DS44" s="122" t="s">
        <v>39</v>
      </c>
      <c r="DT44" s="122" t="s">
        <v>39</v>
      </c>
      <c r="DU44" s="122" t="s">
        <v>39</v>
      </c>
      <c r="DV44" s="122" t="s">
        <v>39</v>
      </c>
      <c r="DW44" s="122" t="s">
        <v>39</v>
      </c>
      <c r="DX44" s="117" t="s">
        <v>39</v>
      </c>
      <c r="DY44" s="122" t="s">
        <v>39</v>
      </c>
      <c r="DZ44" s="122" t="s">
        <v>39</v>
      </c>
      <c r="EA44" s="117" t="s">
        <v>39</v>
      </c>
      <c r="EB44" s="122" t="s">
        <v>39</v>
      </c>
      <c r="EC44" s="122" t="s">
        <v>39</v>
      </c>
      <c r="ED44" s="122" t="s">
        <v>39</v>
      </c>
      <c r="EE44" s="122" t="s">
        <v>39</v>
      </c>
      <c r="EF44" s="122" t="s">
        <v>39</v>
      </c>
      <c r="EG44" s="122" t="s">
        <v>39</v>
      </c>
      <c r="EH44" s="122" t="s">
        <v>39</v>
      </c>
      <c r="EI44" s="122" t="s">
        <v>38</v>
      </c>
      <c r="EJ44" s="122" t="s">
        <v>38</v>
      </c>
      <c r="EK44" s="122" t="s">
        <v>39</v>
      </c>
      <c r="EL44" s="122" t="s">
        <v>39</v>
      </c>
      <c r="EM44" s="53">
        <v>36</v>
      </c>
      <c r="EN44" s="26" t="str">
        <f t="shared" si="312"/>
        <v>NO CUMPLE</v>
      </c>
      <c r="EO44" s="26" t="str">
        <f t="shared" si="313"/>
        <v>NO CUMPLE</v>
      </c>
      <c r="EP44" s="26" t="str">
        <f t="shared" si="314"/>
        <v>NO CUMPLE</v>
      </c>
      <c r="EQ44" s="26" t="str">
        <f t="shared" si="315"/>
        <v>NO CUMPLE</v>
      </c>
      <c r="ER44" s="26" t="str">
        <f t="shared" si="316"/>
        <v>NO CUMPLE</v>
      </c>
      <c r="ES44" s="26" t="str">
        <f t="shared" si="317"/>
        <v>NO CUMPLE</v>
      </c>
      <c r="ET44" s="26" t="str">
        <f t="shared" si="318"/>
        <v>NO CUMPLE</v>
      </c>
      <c r="EU44" s="26" t="str">
        <f t="shared" si="319"/>
        <v>NO CUMPLE</v>
      </c>
      <c r="EV44" s="26" t="str">
        <f t="shared" si="320"/>
        <v>NO CUMPLE</v>
      </c>
      <c r="EW44" s="26" t="str">
        <f t="shared" si="321"/>
        <v>NO CUMPLE</v>
      </c>
      <c r="EX44" s="26" t="str">
        <f t="shared" si="322"/>
        <v>NO CUMPLE</v>
      </c>
      <c r="EY44" s="26" t="str">
        <f t="shared" si="323"/>
        <v>CUMPLE</v>
      </c>
      <c r="EZ44" s="26" t="str">
        <f t="shared" si="324"/>
        <v>NO CUMPLE</v>
      </c>
      <c r="FA44" s="26" t="str">
        <f t="shared" si="325"/>
        <v>NO CUMPLE</v>
      </c>
      <c r="FB44" s="26" t="str">
        <f t="shared" si="326"/>
        <v>CUMPLE</v>
      </c>
      <c r="FC44" s="26" t="str">
        <f t="shared" si="327"/>
        <v>NO CUMPLE</v>
      </c>
      <c r="FD44" s="26" t="str">
        <f t="shared" si="328"/>
        <v>NO CUMPLE</v>
      </c>
      <c r="FE44" s="26" t="str">
        <f t="shared" si="329"/>
        <v>NO CUMPLE</v>
      </c>
      <c r="FF44" s="26" t="str">
        <f t="shared" si="330"/>
        <v>NO CUMPLE</v>
      </c>
      <c r="FG44" s="26" t="str">
        <f t="shared" si="331"/>
        <v>NO CUMPLE</v>
      </c>
      <c r="FH44" s="26" t="str">
        <f t="shared" si="332"/>
        <v>NO CUMPLE</v>
      </c>
      <c r="FI44" s="26" t="str">
        <f t="shared" si="333"/>
        <v>NO CUMPLE</v>
      </c>
      <c r="FJ44" s="26" t="str">
        <f t="shared" si="334"/>
        <v>NO CUMPLE</v>
      </c>
      <c r="FK44" s="26" t="str">
        <f t="shared" si="335"/>
        <v>NO CUMPLE</v>
      </c>
      <c r="FL44" s="26" t="str">
        <f t="shared" si="336"/>
        <v>NO CUMPLE</v>
      </c>
      <c r="FM44" s="26" t="str">
        <f t="shared" si="337"/>
        <v>NO CUMPLE</v>
      </c>
      <c r="FN44" s="53">
        <v>36</v>
      </c>
      <c r="FO44" s="116" t="s">
        <v>37</v>
      </c>
      <c r="FP44" s="116" t="s">
        <v>37</v>
      </c>
      <c r="FQ44" s="116" t="s">
        <v>37</v>
      </c>
      <c r="FR44" s="116" t="s">
        <v>37</v>
      </c>
      <c r="FS44" s="116" t="s">
        <v>37</v>
      </c>
      <c r="FT44" s="116" t="s">
        <v>37</v>
      </c>
      <c r="FU44" s="116" t="s">
        <v>37</v>
      </c>
      <c r="FV44" s="116" t="s">
        <v>37</v>
      </c>
      <c r="FW44" s="116" t="s">
        <v>37</v>
      </c>
      <c r="FX44" s="116" t="s">
        <v>37</v>
      </c>
      <c r="FY44" s="116" t="s">
        <v>37</v>
      </c>
      <c r="FZ44" s="124" t="s">
        <v>39</v>
      </c>
      <c r="GA44" s="116" t="s">
        <v>37</v>
      </c>
      <c r="GB44" s="116" t="s">
        <v>37</v>
      </c>
      <c r="GC44" s="120" t="s">
        <v>39</v>
      </c>
      <c r="GD44" s="116" t="s">
        <v>37</v>
      </c>
      <c r="GE44" s="116" t="s">
        <v>37</v>
      </c>
      <c r="GF44" s="116" t="s">
        <v>37</v>
      </c>
      <c r="GG44" s="116" t="s">
        <v>37</v>
      </c>
      <c r="GH44" s="116" t="s">
        <v>37</v>
      </c>
      <c r="GI44" s="116" t="s">
        <v>37</v>
      </c>
      <c r="GJ44" s="116" t="s">
        <v>37</v>
      </c>
      <c r="GK44" s="116" t="s">
        <v>37</v>
      </c>
      <c r="GL44" s="116" t="s">
        <v>37</v>
      </c>
      <c r="GM44" s="116" t="s">
        <v>37</v>
      </c>
      <c r="GN44" s="116" t="s">
        <v>37</v>
      </c>
      <c r="GO44" s="53">
        <v>36</v>
      </c>
      <c r="GP44" s="116" t="s">
        <v>37</v>
      </c>
      <c r="GQ44" s="116" t="s">
        <v>37</v>
      </c>
      <c r="GR44" s="116" t="s">
        <v>37</v>
      </c>
      <c r="GS44" s="116" t="s">
        <v>37</v>
      </c>
      <c r="GT44" s="116" t="s">
        <v>37</v>
      </c>
      <c r="GU44" s="116" t="s">
        <v>37</v>
      </c>
      <c r="GV44" s="116" t="s">
        <v>37</v>
      </c>
      <c r="GW44" s="116" t="s">
        <v>37</v>
      </c>
      <c r="GX44" s="116" t="s">
        <v>37</v>
      </c>
      <c r="GY44" s="116" t="s">
        <v>37</v>
      </c>
      <c r="GZ44" s="116" t="s">
        <v>37</v>
      </c>
      <c r="HA44" s="131" t="s">
        <v>39</v>
      </c>
      <c r="HB44" s="116" t="s">
        <v>37</v>
      </c>
      <c r="HC44" s="116" t="s">
        <v>37</v>
      </c>
      <c r="HD44" s="131" t="s">
        <v>39</v>
      </c>
      <c r="HE44" s="116" t="s">
        <v>37</v>
      </c>
      <c r="HF44" s="116" t="s">
        <v>37</v>
      </c>
      <c r="HG44" s="116" t="s">
        <v>37</v>
      </c>
      <c r="HH44" s="116" t="s">
        <v>37</v>
      </c>
      <c r="HI44" s="116" t="s">
        <v>37</v>
      </c>
      <c r="HJ44" s="116" t="s">
        <v>37</v>
      </c>
      <c r="HK44" s="116" t="s">
        <v>37</v>
      </c>
      <c r="HL44" s="116" t="s">
        <v>37</v>
      </c>
      <c r="HM44" s="116" t="s">
        <v>37</v>
      </c>
      <c r="HN44" s="116" t="s">
        <v>37</v>
      </c>
      <c r="HO44" s="116" t="s">
        <v>37</v>
      </c>
      <c r="HP44" s="53">
        <v>36</v>
      </c>
      <c r="HQ44" s="25" t="str">
        <f t="shared" si="338"/>
        <v/>
      </c>
      <c r="HR44" s="25" t="str">
        <f t="shared" si="339"/>
        <v/>
      </c>
      <c r="HS44" s="25" t="str">
        <f t="shared" si="340"/>
        <v/>
      </c>
      <c r="HT44" s="25" t="str">
        <f t="shared" si="341"/>
        <v/>
      </c>
      <c r="HU44" s="25" t="str">
        <f t="shared" si="342"/>
        <v/>
      </c>
      <c r="HV44" s="25" t="str">
        <f t="shared" si="343"/>
        <v/>
      </c>
      <c r="HW44" s="25" t="str">
        <f t="shared" si="344"/>
        <v/>
      </c>
      <c r="HX44" s="25" t="str">
        <f t="shared" si="345"/>
        <v/>
      </c>
      <c r="HY44" s="25" t="str">
        <f t="shared" si="346"/>
        <v/>
      </c>
      <c r="HZ44" s="25" t="str">
        <f t="shared" si="347"/>
        <v/>
      </c>
      <c r="IA44" s="25" t="str">
        <f t="shared" si="348"/>
        <v/>
      </c>
      <c r="IB44" s="25">
        <f t="shared" si="349"/>
        <v>3117800</v>
      </c>
      <c r="IC44" s="25" t="str">
        <f t="shared" si="350"/>
        <v/>
      </c>
      <c r="ID44" s="25" t="str">
        <f t="shared" si="351"/>
        <v/>
      </c>
      <c r="IE44" s="25">
        <f t="shared" si="352"/>
        <v>2785552</v>
      </c>
      <c r="IF44" s="25" t="str">
        <f t="shared" si="353"/>
        <v/>
      </c>
      <c r="IG44" s="25" t="str">
        <f t="shared" si="354"/>
        <v/>
      </c>
      <c r="IH44" s="25" t="str">
        <f t="shared" si="355"/>
        <v/>
      </c>
      <c r="II44" s="25" t="str">
        <f t="shared" si="356"/>
        <v/>
      </c>
      <c r="IJ44" s="25" t="str">
        <f t="shared" si="357"/>
        <v/>
      </c>
      <c r="IK44" s="25" t="str">
        <f t="shared" si="358"/>
        <v/>
      </c>
      <c r="IL44" s="25" t="str">
        <f t="shared" si="359"/>
        <v/>
      </c>
      <c r="IM44" s="25" t="str">
        <f t="shared" si="360"/>
        <v/>
      </c>
      <c r="IN44" s="25" t="str">
        <f t="shared" si="361"/>
        <v/>
      </c>
      <c r="IO44" s="25" t="str">
        <f t="shared" si="362"/>
        <v/>
      </c>
      <c r="IP44" s="25" t="str">
        <f t="shared" si="363"/>
        <v/>
      </c>
      <c r="IQ44" s="25">
        <v>3165400</v>
      </c>
      <c r="IR44" s="25">
        <v>3165400</v>
      </c>
      <c r="IS44" s="27">
        <f t="shared" si="364"/>
        <v>2</v>
      </c>
      <c r="IT44" s="27">
        <f t="shared" si="200"/>
        <v>1</v>
      </c>
      <c r="IU44" s="27">
        <f t="array" ref="IU44">IF(IT44=0,"",PRODUCT(IF(ISNUMBER(HQ44:IP44),HQ44:IP44,1)))</f>
        <v>8684794025600</v>
      </c>
      <c r="IV44" s="27">
        <f t="shared" si="201"/>
        <v>2.7490847008634241E+19</v>
      </c>
      <c r="IW44" s="28">
        <f t="shared" si="208"/>
        <v>3018070.4531991105</v>
      </c>
      <c r="IX44" s="29">
        <f t="shared" si="285"/>
        <v>11317.764199496665</v>
      </c>
      <c r="IY44" s="53">
        <v>36</v>
      </c>
      <c r="IZ44" s="30" t="str">
        <f t="shared" si="365"/>
        <v/>
      </c>
      <c r="JA44" s="30" t="str">
        <f t="shared" si="366"/>
        <v/>
      </c>
      <c r="JB44" s="30" t="str">
        <f t="shared" si="367"/>
        <v/>
      </c>
      <c r="JC44" s="30" t="str">
        <f t="shared" si="368"/>
        <v/>
      </c>
      <c r="JD44" s="30" t="str">
        <f t="shared" si="369"/>
        <v/>
      </c>
      <c r="JE44" s="30" t="str">
        <f t="shared" si="370"/>
        <v/>
      </c>
      <c r="JF44" s="30" t="str">
        <f t="shared" si="371"/>
        <v/>
      </c>
      <c r="JG44" s="30" t="str">
        <f t="shared" si="372"/>
        <v/>
      </c>
      <c r="JH44" s="30" t="str">
        <f t="shared" si="373"/>
        <v/>
      </c>
      <c r="JI44" s="30" t="str">
        <f t="shared" si="374"/>
        <v/>
      </c>
      <c r="JJ44" s="30" t="str">
        <f t="shared" si="375"/>
        <v/>
      </c>
      <c r="JK44" s="30">
        <f t="shared" si="376"/>
        <v>27547.843770580217</v>
      </c>
      <c r="JL44" s="30" t="str">
        <f t="shared" si="377"/>
        <v/>
      </c>
      <c r="JM44" s="30" t="str">
        <f t="shared" si="378"/>
        <v/>
      </c>
      <c r="JN44" s="30">
        <f t="shared" si="379"/>
        <v>24612.210953501592</v>
      </c>
      <c r="JO44" s="30" t="str">
        <f t="shared" si="380"/>
        <v/>
      </c>
      <c r="JP44" s="30" t="str">
        <f t="shared" si="381"/>
        <v/>
      </c>
      <c r="JQ44" s="30" t="str">
        <f t="shared" si="382"/>
        <v/>
      </c>
      <c r="JR44" s="30" t="str">
        <f t="shared" si="383"/>
        <v/>
      </c>
      <c r="JS44" s="30" t="str">
        <f t="shared" si="384"/>
        <v/>
      </c>
      <c r="JT44" s="30" t="str">
        <f t="shared" si="385"/>
        <v/>
      </c>
      <c r="JU44" s="30" t="str">
        <f t="shared" si="386"/>
        <v/>
      </c>
      <c r="JV44" s="30" t="str">
        <f t="shared" si="387"/>
        <v/>
      </c>
      <c r="JW44" s="30" t="str">
        <f t="shared" si="388"/>
        <v/>
      </c>
      <c r="JX44" s="30" t="str">
        <f t="shared" si="389"/>
        <v/>
      </c>
      <c r="JY44" s="30" t="str">
        <f t="shared" si="390"/>
        <v/>
      </c>
      <c r="JZ44" s="53">
        <v>36</v>
      </c>
      <c r="KA44" s="31" t="str">
        <f t="shared" si="391"/>
        <v/>
      </c>
      <c r="KB44" s="31" t="str">
        <f t="shared" si="392"/>
        <v/>
      </c>
      <c r="KC44" s="31" t="str">
        <f t="shared" si="393"/>
        <v/>
      </c>
      <c r="KD44" s="31" t="str">
        <f t="shared" si="394"/>
        <v/>
      </c>
      <c r="KE44" s="31" t="str">
        <f t="shared" si="395"/>
        <v/>
      </c>
      <c r="KF44" s="31" t="str">
        <f t="shared" si="396"/>
        <v/>
      </c>
      <c r="KG44" s="31" t="str">
        <f t="shared" si="397"/>
        <v/>
      </c>
      <c r="KH44" s="31" t="str">
        <f t="shared" si="398"/>
        <v/>
      </c>
      <c r="KI44" s="31" t="str">
        <f t="shared" si="399"/>
        <v/>
      </c>
      <c r="KJ44" s="31" t="str">
        <f t="shared" si="400"/>
        <v/>
      </c>
      <c r="KK44" s="31" t="str">
        <f t="shared" si="401"/>
        <v/>
      </c>
      <c r="KL44" s="31">
        <f t="shared" si="402"/>
        <v>99729.54680088954</v>
      </c>
      <c r="KM44" s="31" t="str">
        <f t="shared" si="403"/>
        <v/>
      </c>
      <c r="KN44" s="31" t="str">
        <f t="shared" si="404"/>
        <v/>
      </c>
      <c r="KO44" s="31">
        <f t="shared" si="405"/>
        <v>232518.45319911046</v>
      </c>
      <c r="KP44" s="31" t="str">
        <f t="shared" si="406"/>
        <v/>
      </c>
      <c r="KQ44" s="31" t="str">
        <f t="shared" si="407"/>
        <v/>
      </c>
      <c r="KR44" s="31" t="str">
        <f t="shared" si="408"/>
        <v/>
      </c>
      <c r="KS44" s="31" t="str">
        <f t="shared" si="409"/>
        <v/>
      </c>
      <c r="KT44" s="31" t="str">
        <f t="shared" si="410"/>
        <v/>
      </c>
      <c r="KU44" s="31" t="str">
        <f t="shared" si="411"/>
        <v/>
      </c>
      <c r="KV44" s="31" t="str">
        <f t="shared" si="412"/>
        <v/>
      </c>
      <c r="KW44" s="31" t="str">
        <f t="shared" si="413"/>
        <v/>
      </c>
      <c r="KX44" s="31" t="str">
        <f t="shared" si="414"/>
        <v/>
      </c>
      <c r="KY44" s="31" t="str">
        <f t="shared" si="415"/>
        <v/>
      </c>
      <c r="KZ44" s="31" t="str">
        <f t="shared" si="416"/>
        <v/>
      </c>
      <c r="LA44" s="53">
        <v>36</v>
      </c>
      <c r="LB44" s="32" t="str">
        <f t="shared" si="417"/>
        <v/>
      </c>
      <c r="LC44" s="32" t="str">
        <f t="shared" si="418"/>
        <v/>
      </c>
      <c r="LD44" s="32" t="str">
        <f t="shared" si="419"/>
        <v/>
      </c>
      <c r="LE44" s="32" t="str">
        <f t="shared" si="420"/>
        <v/>
      </c>
      <c r="LF44" s="32" t="str">
        <f t="shared" si="421"/>
        <v/>
      </c>
      <c r="LG44" s="32" t="str">
        <f t="shared" si="422"/>
        <v/>
      </c>
      <c r="LH44" s="32" t="str">
        <f t="shared" si="423"/>
        <v/>
      </c>
      <c r="LI44" s="32" t="str">
        <f t="shared" si="424"/>
        <v/>
      </c>
      <c r="LJ44" s="32" t="str">
        <f t="shared" si="425"/>
        <v/>
      </c>
      <c r="LK44" s="32" t="str">
        <f t="shared" si="426"/>
        <v/>
      </c>
      <c r="LL44" s="32" t="str">
        <f t="shared" si="427"/>
        <v/>
      </c>
      <c r="LM44" s="32">
        <f t="shared" si="428"/>
        <v>881.17710391355217</v>
      </c>
      <c r="LN44" s="32" t="str">
        <f t="shared" si="429"/>
        <v/>
      </c>
      <c r="LO44" s="32" t="str">
        <f t="shared" si="430"/>
        <v/>
      </c>
      <c r="LP44" s="32">
        <f t="shared" si="431"/>
        <v>2054.4557131650727</v>
      </c>
      <c r="LQ44" s="32" t="str">
        <f t="shared" si="432"/>
        <v/>
      </c>
      <c r="LR44" s="32" t="str">
        <f t="shared" si="433"/>
        <v/>
      </c>
      <c r="LS44" s="32" t="str">
        <f t="shared" si="434"/>
        <v/>
      </c>
      <c r="LT44" s="32" t="str">
        <f t="shared" si="435"/>
        <v/>
      </c>
      <c r="LU44" s="32" t="str">
        <f t="shared" si="436"/>
        <v/>
      </c>
      <c r="LV44" s="32" t="str">
        <f t="shared" si="437"/>
        <v/>
      </c>
      <c r="LW44" s="32" t="str">
        <f t="shared" si="438"/>
        <v/>
      </c>
      <c r="LX44" s="32" t="str">
        <f t="shared" si="439"/>
        <v/>
      </c>
      <c r="LY44" s="32" t="str">
        <f t="shared" si="440"/>
        <v/>
      </c>
      <c r="LZ44" s="32" t="str">
        <f t="shared" si="441"/>
        <v/>
      </c>
      <c r="MA44" s="32" t="str">
        <f t="shared" si="442"/>
        <v/>
      </c>
      <c r="MB44" s="50">
        <f t="shared" si="443"/>
        <v>881.17710391355217</v>
      </c>
      <c r="MC44" s="53">
        <v>36</v>
      </c>
      <c r="MD44" s="140" t="str">
        <f t="shared" si="444"/>
        <v/>
      </c>
      <c r="ME44" s="140" t="str">
        <f t="shared" si="445"/>
        <v/>
      </c>
      <c r="MF44" s="140" t="str">
        <f t="shared" si="446"/>
        <v/>
      </c>
      <c r="MG44" s="140" t="str">
        <f t="shared" si="447"/>
        <v/>
      </c>
      <c r="MH44" s="140" t="str">
        <f t="shared" si="448"/>
        <v/>
      </c>
      <c r="MI44" s="140" t="str">
        <f t="shared" si="449"/>
        <v/>
      </c>
      <c r="MJ44" s="140" t="str">
        <f t="shared" si="450"/>
        <v/>
      </c>
      <c r="MK44" s="140" t="str">
        <f t="shared" si="451"/>
        <v/>
      </c>
      <c r="ML44" s="140" t="str">
        <f t="shared" si="452"/>
        <v/>
      </c>
      <c r="MM44" s="140" t="str">
        <f t="shared" si="453"/>
        <v/>
      </c>
      <c r="MN44" s="140" t="str">
        <f t="shared" si="454"/>
        <v/>
      </c>
      <c r="MO44" s="140">
        <f t="shared" si="455"/>
        <v>38.678234344129677</v>
      </c>
      <c r="MP44" s="140" t="str">
        <f t="shared" si="456"/>
        <v/>
      </c>
      <c r="MQ44" s="140" t="str">
        <f t="shared" si="457"/>
        <v/>
      </c>
      <c r="MR44" s="140">
        <f t="shared" si="458"/>
        <v>36.918316430252389</v>
      </c>
      <c r="MS44" s="140" t="str">
        <f t="shared" si="459"/>
        <v/>
      </c>
      <c r="MT44" s="140" t="str">
        <f t="shared" si="460"/>
        <v/>
      </c>
      <c r="MU44" s="140" t="str">
        <f t="shared" si="461"/>
        <v/>
      </c>
      <c r="MV44" s="140" t="str">
        <f t="shared" si="462"/>
        <v/>
      </c>
      <c r="MW44" s="140" t="str">
        <f t="shared" si="463"/>
        <v/>
      </c>
      <c r="MX44" s="140" t="str">
        <f t="shared" si="464"/>
        <v/>
      </c>
      <c r="MY44" s="140" t="str">
        <f t="shared" si="465"/>
        <v/>
      </c>
      <c r="MZ44" s="140" t="str">
        <f t="shared" si="466"/>
        <v/>
      </c>
      <c r="NA44" s="140" t="str">
        <f t="shared" si="467"/>
        <v/>
      </c>
      <c r="NB44" s="140" t="str">
        <f t="shared" si="468"/>
        <v/>
      </c>
      <c r="NC44" s="140" t="str">
        <f t="shared" si="469"/>
        <v/>
      </c>
      <c r="ND44" s="53">
        <v>36</v>
      </c>
      <c r="NE44" s="33" t="str">
        <f t="shared" si="470"/>
        <v/>
      </c>
      <c r="NF44" s="33" t="str">
        <f t="shared" si="233"/>
        <v/>
      </c>
      <c r="NG44" s="33" t="str">
        <f t="shared" ref="NG44:NG75" si="480">IF(LD44="","",IF(LD44=$MB44,40,(($MB44/LD44)*40)))</f>
        <v/>
      </c>
      <c r="NH44" s="33" t="str">
        <f t="shared" ref="NH44:NH75" si="481">IF(LE44="","",IF(LE44=$MB44,40,(($MB44/LE44)*40)))</f>
        <v/>
      </c>
      <c r="NI44" s="33" t="str">
        <f t="shared" ref="NI44:NI75" si="482">IF(LF44="","",IF(LF44=$MB44,40,(($MB44/LF44)*40)))</f>
        <v/>
      </c>
      <c r="NJ44" s="33" t="str">
        <f t="shared" ref="NJ44:NJ75" si="483">IF(LG44="","",IF(LG44=$MB44,40,(($MB44/LG44)*40)))</f>
        <v/>
      </c>
      <c r="NK44" s="33" t="str">
        <f t="shared" ref="NK44:NK75" si="484">IF(LH44="","",IF(LH44=$MB44,40,(($MB44/LH44)*40)))</f>
        <v/>
      </c>
      <c r="NL44" s="33" t="str">
        <f t="shared" ref="NL44:NL75" si="485">IF(LI44="","",IF(LI44=$MB44,40,(($MB44/LI44)*40)))</f>
        <v/>
      </c>
      <c r="NM44" s="33" t="str">
        <f t="shared" ref="NM44:NM75" si="486">IF(LJ44="","",IF(LJ44=$MB44,40,(($MB44/LJ44)*40)))</f>
        <v/>
      </c>
      <c r="NN44" s="33" t="str">
        <f t="shared" ref="NN44:NN75" si="487">IF(LK44="","",IF(LK44=$MB44,40,(($MB44/LK44)*40)))</f>
        <v/>
      </c>
      <c r="NO44" s="33" t="str">
        <f t="shared" ref="NO44:NO75" si="488">IF(LL44="","",IF(LL44=$MB44,40,(($MB44/LL44)*40)))</f>
        <v/>
      </c>
      <c r="NP44" s="33">
        <f t="shared" ref="NP44:NP75" si="489">IF(LM44="","",IF(LM44=$MB44,40,(($MB44/LM44)*40)))</f>
        <v>40</v>
      </c>
      <c r="NQ44" s="33" t="str">
        <f t="shared" ref="NQ44:NQ75" si="490">IF(LN44="","",IF(LN44=$MB44,40,(($MB44/LN44)*40)))</f>
        <v/>
      </c>
      <c r="NR44" s="33" t="str">
        <f t="shared" ref="NR44:NR75" si="491">IF(LO44="","",IF(LO44=$MB44,40,(($MB44/LO44)*40)))</f>
        <v/>
      </c>
      <c r="NS44" s="33">
        <f t="shared" ref="NS44:NS75" si="492">IF(LP44="","",IF(LP44=$MB44,40,(($MB44/LP44)*40)))</f>
        <v>17.156409812427061</v>
      </c>
      <c r="NT44" s="33" t="str">
        <f t="shared" ref="NT44:NT75" si="493">IF(LQ44="","",IF(LQ44=$MB44,40,(($MB44/LQ44)*40)))</f>
        <v/>
      </c>
      <c r="NU44" s="33" t="str">
        <f t="shared" ref="NU44:NU75" si="494">IF(LR44="","",IF(LR44=$MB44,40,(($MB44/LR44)*40)))</f>
        <v/>
      </c>
      <c r="NV44" s="33" t="str">
        <f t="shared" ref="NV44:NV75" si="495">IF(LS44="","",IF(LS44=$MB44,40,(($MB44/LS44)*40)))</f>
        <v/>
      </c>
      <c r="NW44" s="33" t="str">
        <f t="shared" ref="NW44:NW75" si="496">IF(LT44="","",IF(LT44=$MB44,40,(($MB44/LT44)*40)))</f>
        <v/>
      </c>
      <c r="NX44" s="33" t="str">
        <f t="shared" ref="NX44:NX75" si="497">IF(LU44="","",IF(LU44=$MB44,40,(($MB44/LU44)*40)))</f>
        <v/>
      </c>
      <c r="NY44" s="33" t="str">
        <f t="shared" ref="NY44:NY75" si="498">IF(LV44="","",IF(LV44=$MB44,40,(($MB44/LV44)*40)))</f>
        <v/>
      </c>
      <c r="NZ44" s="33" t="str">
        <f t="shared" ref="NZ44:NZ75" si="499">IF(LW44="","",IF(LW44=$MB44,40,(($MB44/LW44)*40)))</f>
        <v/>
      </c>
      <c r="OA44" s="33" t="str">
        <f t="shared" ref="OA44:OA75" si="500">IF(LX44="","",IF(LX44=$MB44,40,(($MB44/LX44)*40)))</f>
        <v/>
      </c>
      <c r="OB44" s="33" t="str">
        <f t="shared" ref="OB44:OB75" si="501">IF(LY44="","",IF(LY44=$MB44,40,(($MB44/LY44)*40)))</f>
        <v/>
      </c>
      <c r="OC44" s="33" t="str">
        <f t="shared" ref="OC44:OC75" si="502">IF(LZ44="","",IF(LZ44=$MB44,40,(($MB44/LZ44)*40)))</f>
        <v/>
      </c>
      <c r="OD44" s="33" t="str">
        <f t="shared" ref="OD44:OD75" si="503">IF(MA44="","",IF(MA44=$MB44,40,(($MB44/MA44)*40)))</f>
        <v/>
      </c>
      <c r="OE44" s="33" t="e">
        <f>IF(#REF!="","",IF(#REF!=$MB44,40,(($MB44/#REF!)*40)))</f>
        <v>#REF!</v>
      </c>
      <c r="OF44" s="33" t="e">
        <f>IF(#REF!="","",IF(#REF!=$MB44,40,(($MB44/#REF!)*40)))</f>
        <v>#REF!</v>
      </c>
      <c r="OG44" s="53">
        <v>36</v>
      </c>
      <c r="OH44" s="116"/>
      <c r="OI44" s="116"/>
      <c r="OJ44" s="116"/>
      <c r="OK44" s="116"/>
      <c r="OL44" s="116"/>
      <c r="OM44" s="116"/>
      <c r="ON44" s="116"/>
      <c r="OO44" s="116"/>
      <c r="OP44" s="116"/>
      <c r="OQ44" s="116"/>
      <c r="OR44" s="116"/>
      <c r="OS44" s="124">
        <v>72</v>
      </c>
      <c r="OT44" s="116"/>
      <c r="OU44" s="116"/>
      <c r="OV44" s="124">
        <v>72</v>
      </c>
      <c r="OW44" s="116"/>
      <c r="OX44" s="116"/>
      <c r="OY44" s="116"/>
      <c r="OZ44" s="116"/>
      <c r="PA44" s="116"/>
      <c r="PB44" s="116"/>
      <c r="PC44" s="116"/>
      <c r="PD44" s="116"/>
      <c r="PE44" s="116"/>
      <c r="PF44" s="116"/>
      <c r="PG44" s="116"/>
      <c r="PH44" s="53">
        <v>36</v>
      </c>
      <c r="PI44" s="126">
        <f t="shared" si="203"/>
        <v>0</v>
      </c>
      <c r="PJ44" s="126">
        <f t="shared" si="275"/>
        <v>0</v>
      </c>
      <c r="PK44" s="126">
        <f t="shared" si="276"/>
        <v>0</v>
      </c>
      <c r="PL44" s="126">
        <f t="shared" si="277"/>
        <v>0</v>
      </c>
      <c r="PM44" s="126">
        <f t="shared" si="278"/>
        <v>0</v>
      </c>
      <c r="PN44" s="126">
        <f t="shared" si="279"/>
        <v>0</v>
      </c>
      <c r="PO44" s="126">
        <f t="shared" si="235"/>
        <v>0</v>
      </c>
      <c r="PP44" s="126">
        <f t="shared" si="236"/>
        <v>0</v>
      </c>
      <c r="PQ44" s="126">
        <f t="shared" si="237"/>
        <v>0</v>
      </c>
      <c r="PR44" s="126">
        <f t="shared" si="238"/>
        <v>0</v>
      </c>
      <c r="PS44" s="126">
        <f t="shared" si="239"/>
        <v>0</v>
      </c>
      <c r="PT44" s="126">
        <f t="shared" si="240"/>
        <v>60</v>
      </c>
      <c r="PU44" s="126">
        <f t="shared" si="241"/>
        <v>0</v>
      </c>
      <c r="PV44" s="126">
        <f t="shared" si="242"/>
        <v>0</v>
      </c>
      <c r="PW44" s="126">
        <f t="shared" si="243"/>
        <v>60</v>
      </c>
      <c r="PX44" s="126">
        <f t="shared" si="244"/>
        <v>0</v>
      </c>
      <c r="PY44" s="126">
        <f t="shared" si="245"/>
        <v>0</v>
      </c>
      <c r="PZ44" s="126">
        <f t="shared" si="246"/>
        <v>0</v>
      </c>
      <c r="QA44" s="126">
        <f t="shared" si="247"/>
        <v>0</v>
      </c>
      <c r="QB44" s="126">
        <f t="shared" si="248"/>
        <v>0</v>
      </c>
      <c r="QC44" s="126">
        <f t="shared" si="249"/>
        <v>0</v>
      </c>
      <c r="QD44" s="126">
        <f t="shared" si="250"/>
        <v>0</v>
      </c>
      <c r="QE44" s="126">
        <f t="shared" si="251"/>
        <v>0</v>
      </c>
      <c r="QF44" s="126">
        <f t="shared" si="252"/>
        <v>0</v>
      </c>
      <c r="QG44" s="126">
        <f t="shared" si="253"/>
        <v>0</v>
      </c>
      <c r="QH44" s="126">
        <f t="shared" si="254"/>
        <v>0</v>
      </c>
      <c r="QI44" s="53">
        <v>36</v>
      </c>
      <c r="QJ44" s="34" t="str">
        <f t="shared" si="204"/>
        <v/>
      </c>
      <c r="QK44" s="34" t="str">
        <f t="shared" si="280"/>
        <v/>
      </c>
      <c r="QL44" s="34" t="str">
        <f t="shared" si="281"/>
        <v/>
      </c>
      <c r="QM44" s="34" t="str">
        <f t="shared" si="282"/>
        <v/>
      </c>
      <c r="QN44" s="34" t="str">
        <f t="shared" si="283"/>
        <v/>
      </c>
      <c r="QO44" s="34" t="str">
        <f t="shared" si="284"/>
        <v/>
      </c>
      <c r="QP44" s="34" t="str">
        <f t="shared" si="255"/>
        <v/>
      </c>
      <c r="QQ44" s="34" t="str">
        <f t="shared" si="256"/>
        <v/>
      </c>
      <c r="QR44" s="34" t="str">
        <f t="shared" si="257"/>
        <v/>
      </c>
      <c r="QS44" s="34" t="str">
        <f t="shared" si="258"/>
        <v/>
      </c>
      <c r="QT44" s="34" t="str">
        <f t="shared" si="259"/>
        <v/>
      </c>
      <c r="QU44" s="34">
        <f t="shared" si="260"/>
        <v>98.678234344129677</v>
      </c>
      <c r="QV44" s="34" t="str">
        <f t="shared" si="261"/>
        <v/>
      </c>
      <c r="QW44" s="34" t="str">
        <f t="shared" si="262"/>
        <v/>
      </c>
      <c r="QX44" s="34">
        <f t="shared" si="263"/>
        <v>96.918316430252389</v>
      </c>
      <c r="QY44" s="34" t="str">
        <f t="shared" si="264"/>
        <v/>
      </c>
      <c r="QZ44" s="34" t="str">
        <f t="shared" si="265"/>
        <v/>
      </c>
      <c r="RA44" s="34" t="str">
        <f t="shared" si="266"/>
        <v/>
      </c>
      <c r="RB44" s="34" t="str">
        <f t="shared" si="267"/>
        <v/>
      </c>
      <c r="RC44" s="34" t="str">
        <f t="shared" si="268"/>
        <v/>
      </c>
      <c r="RD44" s="34" t="str">
        <f t="shared" si="269"/>
        <v/>
      </c>
      <c r="RE44" s="34" t="str">
        <f t="shared" si="270"/>
        <v/>
      </c>
      <c r="RF44" s="34" t="str">
        <f t="shared" si="271"/>
        <v/>
      </c>
      <c r="RG44" s="34" t="str">
        <f t="shared" si="272"/>
        <v/>
      </c>
      <c r="RH44" s="34" t="str">
        <f t="shared" si="273"/>
        <v/>
      </c>
      <c r="RI44" s="34" t="str">
        <f t="shared" si="274"/>
        <v/>
      </c>
      <c r="RJ44" s="132">
        <f t="shared" si="205"/>
        <v>98.678234344129677</v>
      </c>
      <c r="RK44" s="35" t="str">
        <f t="shared" si="471"/>
        <v/>
      </c>
      <c r="RL44" s="35" t="str">
        <f t="shared" si="472"/>
        <v>12. DIDACLIBROS LTDA NIT 800036678-0</v>
      </c>
      <c r="RM44" s="35" t="str">
        <f t="shared" si="473"/>
        <v/>
      </c>
      <c r="RN44" s="35" t="str">
        <f t="shared" si="234"/>
        <v/>
      </c>
      <c r="RO44" s="133" t="str">
        <f t="shared" si="207"/>
        <v>12. DIDACLIBROS LTDA NIT 800036678-0</v>
      </c>
      <c r="RP44" s="133" t="str">
        <f>IF($RJ44=QJ44,QJ$8,IF($RJ44=QK44,QK$8,IF($RJ44=QL44,QL$8,IF($RJ44=QM44,QM$8,IF($RJ44=QN44,QN$8,IF($RJ44=QO44,QO$8,IF($RJ44=QP44,QP$8,IF($RJ44=QQ44,QQ$8,IF($RJ44=QR44,QR$8,IF($RJ44=QS44,QS$8,IF($RJ44=QT44,QT$8,IF($RJ44=QU44,QU$8,IF($RJ44=QV44,QV$8,IF($RJ44=QW44,QW$8,IF($RJ44=QX44,QX$8,IF($RJ44=QY44,QY$8,IF($RJ44=QZ44,QZ$8,IF($RJ44=RA44,RA$8,IF($RJ44=RB44,RB$8,IF($RJ44=RC44,RC$8,IF($RJ44=RD44,RD$8,IF($RJ44=RE44,RE$8,IF($RJ44=RF44,RF$8,IF($RJ44=RG44,RG$8,IF($RJ44=RH44,RH$8,IF($RJ44=RI44,RI$8,IF($RJ44=#REF!,#REF!,IF($RJ44=#REF!,#REF!,""))))))))))))))))))))))))))))</f>
        <v>12. DIDACLIBROS LTDA NIT 800036678-0</v>
      </c>
      <c r="RQ44" s="36" t="str">
        <f t="shared" si="474"/>
        <v/>
      </c>
      <c r="RR44" s="36">
        <f t="shared" si="475"/>
        <v>3117800</v>
      </c>
      <c r="RS44" s="36" t="str">
        <f t="shared" si="476"/>
        <v/>
      </c>
      <c r="RT44" s="36" t="e">
        <f>IF($RP44=$AD$8,$AD44,IF($RP44=$AE$8,$AE44,IF($RP44=$AF$8,$AF44,IF($RP44=$AG$8,$AG44,IF($RP44=$AH$8,$AH44,IF($RP44=#REF!,#REF!,IF($RP44=#REF!,#REF!,"")))))))</f>
        <v>#REF!</v>
      </c>
      <c r="RU44" s="129">
        <f t="shared" si="477"/>
        <v>3117800</v>
      </c>
      <c r="RV44" s="36" t="e">
        <f t="shared" si="206"/>
        <v>#REF!</v>
      </c>
      <c r="RW44" s="53">
        <v>36</v>
      </c>
      <c r="RX44" s="129">
        <f t="shared" si="478"/>
        <v>47600</v>
      </c>
      <c r="RY44" s="129" t="str">
        <f t="shared" si="479"/>
        <v>ADJUDICADO</v>
      </c>
    </row>
    <row r="45" spans="1:493" ht="24">
      <c r="A45" s="49"/>
      <c r="B45" s="67" t="s">
        <v>124</v>
      </c>
      <c r="C45" s="68" t="s">
        <v>125</v>
      </c>
      <c r="D45" s="67" t="s">
        <v>126</v>
      </c>
      <c r="E45" s="69" t="s">
        <v>141</v>
      </c>
      <c r="F45" s="70">
        <v>1</v>
      </c>
      <c r="G45" s="24">
        <v>3034500</v>
      </c>
      <c r="H45" s="53">
        <v>37</v>
      </c>
      <c r="I45" s="104" t="s">
        <v>37</v>
      </c>
      <c r="J45" s="104" t="s">
        <v>37</v>
      </c>
      <c r="K45" s="104" t="s">
        <v>37</v>
      </c>
      <c r="L45" s="104" t="s">
        <v>37</v>
      </c>
      <c r="M45" s="104" t="s">
        <v>37</v>
      </c>
      <c r="N45" s="104" t="s">
        <v>37</v>
      </c>
      <c r="O45" s="104" t="s">
        <v>37</v>
      </c>
      <c r="P45" s="104" t="s">
        <v>37</v>
      </c>
      <c r="Q45" s="104" t="s">
        <v>37</v>
      </c>
      <c r="R45" s="104" t="s">
        <v>37</v>
      </c>
      <c r="S45" s="104" t="s">
        <v>37</v>
      </c>
      <c r="T45" s="113">
        <v>2992850</v>
      </c>
      <c r="U45" s="104" t="s">
        <v>37</v>
      </c>
      <c r="V45" s="104" t="s">
        <v>37</v>
      </c>
      <c r="W45" s="113">
        <v>2670360</v>
      </c>
      <c r="X45" s="104" t="s">
        <v>37</v>
      </c>
      <c r="Y45" s="104" t="s">
        <v>37</v>
      </c>
      <c r="Z45" s="104" t="s">
        <v>37</v>
      </c>
      <c r="AA45" s="104" t="s">
        <v>37</v>
      </c>
      <c r="AB45" s="104" t="s">
        <v>37</v>
      </c>
      <c r="AC45" s="104" t="s">
        <v>37</v>
      </c>
      <c r="AD45" s="104" t="s">
        <v>37</v>
      </c>
      <c r="AE45" s="104" t="s">
        <v>37</v>
      </c>
      <c r="AF45" s="104" t="s">
        <v>37</v>
      </c>
      <c r="AG45" s="104" t="s">
        <v>37</v>
      </c>
      <c r="AH45" s="104" t="s">
        <v>37</v>
      </c>
      <c r="AI45" s="57">
        <v>37</v>
      </c>
      <c r="AJ45" s="25" t="str">
        <f t="shared" si="286"/>
        <v>NC</v>
      </c>
      <c r="AK45" s="25" t="str">
        <f t="shared" si="287"/>
        <v>NC</v>
      </c>
      <c r="AL45" s="25" t="str">
        <f t="shared" si="288"/>
        <v>NC</v>
      </c>
      <c r="AM45" s="25" t="str">
        <f t="shared" si="289"/>
        <v>NC</v>
      </c>
      <c r="AN45" s="25" t="str">
        <f t="shared" si="290"/>
        <v>NC</v>
      </c>
      <c r="AO45" s="25" t="str">
        <f t="shared" si="291"/>
        <v>NC</v>
      </c>
      <c r="AP45" s="25" t="str">
        <f t="shared" si="292"/>
        <v>NC</v>
      </c>
      <c r="AQ45" s="25" t="str">
        <f t="shared" si="293"/>
        <v>NC</v>
      </c>
      <c r="AR45" s="25" t="str">
        <f t="shared" si="294"/>
        <v>NC</v>
      </c>
      <c r="AS45" s="25" t="str">
        <f t="shared" si="295"/>
        <v>NC</v>
      </c>
      <c r="AT45" s="25" t="str">
        <f t="shared" si="296"/>
        <v>NC</v>
      </c>
      <c r="AU45" s="25">
        <f t="shared" si="297"/>
        <v>2992850</v>
      </c>
      <c r="AV45" s="25" t="str">
        <f t="shared" si="298"/>
        <v>NC</v>
      </c>
      <c r="AW45" s="25" t="str">
        <f t="shared" si="299"/>
        <v>NC</v>
      </c>
      <c r="AX45" s="25">
        <f t="shared" si="300"/>
        <v>2670360</v>
      </c>
      <c r="AY45" s="25" t="str">
        <f t="shared" si="301"/>
        <v>NC</v>
      </c>
      <c r="AZ45" s="25" t="str">
        <f t="shared" si="302"/>
        <v>NC</v>
      </c>
      <c r="BA45" s="25" t="str">
        <f t="shared" si="303"/>
        <v>NC</v>
      </c>
      <c r="BB45" s="25" t="str">
        <f t="shared" si="304"/>
        <v>NC</v>
      </c>
      <c r="BC45" s="25" t="str">
        <f t="shared" si="305"/>
        <v>NC</v>
      </c>
      <c r="BD45" s="25" t="str">
        <f t="shared" si="306"/>
        <v>NC</v>
      </c>
      <c r="BE45" s="25" t="str">
        <f t="shared" si="307"/>
        <v>NC</v>
      </c>
      <c r="BF45" s="25" t="str">
        <f t="shared" si="308"/>
        <v>NC</v>
      </c>
      <c r="BG45" s="25" t="str">
        <f t="shared" si="309"/>
        <v>NC</v>
      </c>
      <c r="BH45" s="25" t="str">
        <f t="shared" si="310"/>
        <v>NC</v>
      </c>
      <c r="BI45" s="25" t="str">
        <f t="shared" si="311"/>
        <v>NC</v>
      </c>
      <c r="BJ45" s="53">
        <v>37</v>
      </c>
      <c r="BK45" s="122" t="s">
        <v>38</v>
      </c>
      <c r="BL45" s="122" t="s">
        <v>38</v>
      </c>
      <c r="BM45" s="122" t="s">
        <v>38</v>
      </c>
      <c r="BN45" s="122" t="s">
        <v>38</v>
      </c>
      <c r="BO45" s="122" t="s">
        <v>38</v>
      </c>
      <c r="BP45" s="122" t="s">
        <v>38</v>
      </c>
      <c r="BQ45" s="122" t="s">
        <v>38</v>
      </c>
      <c r="BR45" s="122" t="s">
        <v>38</v>
      </c>
      <c r="BS45" s="122" t="s">
        <v>38</v>
      </c>
      <c r="BT45" s="122" t="s">
        <v>38</v>
      </c>
      <c r="BU45" s="122" t="s">
        <v>38</v>
      </c>
      <c r="BV45" s="124" t="s">
        <v>39</v>
      </c>
      <c r="BW45" s="122" t="s">
        <v>38</v>
      </c>
      <c r="BX45" s="122" t="s">
        <v>38</v>
      </c>
      <c r="BY45" s="124" t="s">
        <v>39</v>
      </c>
      <c r="BZ45" s="122" t="s">
        <v>38</v>
      </c>
      <c r="CA45" s="122" t="s">
        <v>38</v>
      </c>
      <c r="CB45" s="122" t="s">
        <v>38</v>
      </c>
      <c r="CC45" s="122" t="s">
        <v>38</v>
      </c>
      <c r="CD45" s="122" t="s">
        <v>38</v>
      </c>
      <c r="CE45" s="122" t="s">
        <v>38</v>
      </c>
      <c r="CF45" s="122" t="s">
        <v>38</v>
      </c>
      <c r="CG45" s="122" t="s">
        <v>38</v>
      </c>
      <c r="CH45" s="122" t="s">
        <v>38</v>
      </c>
      <c r="CI45" s="122" t="s">
        <v>38</v>
      </c>
      <c r="CJ45" s="122" t="s">
        <v>38</v>
      </c>
      <c r="CK45" s="53">
        <v>37</v>
      </c>
      <c r="CL45" s="122" t="s">
        <v>39</v>
      </c>
      <c r="CM45" s="122" t="s">
        <v>38</v>
      </c>
      <c r="CN45" s="122" t="s">
        <v>39</v>
      </c>
      <c r="CO45" s="122" t="s">
        <v>39</v>
      </c>
      <c r="CP45" s="122" t="s">
        <v>39</v>
      </c>
      <c r="CQ45" s="122" t="s">
        <v>39</v>
      </c>
      <c r="CR45" s="122" t="s">
        <v>39</v>
      </c>
      <c r="CS45" s="122" t="s">
        <v>39</v>
      </c>
      <c r="CT45" s="122" t="s">
        <v>39</v>
      </c>
      <c r="CU45" s="122" t="s">
        <v>39</v>
      </c>
      <c r="CV45" s="122" t="s">
        <v>39</v>
      </c>
      <c r="CW45" s="131" t="s">
        <v>39</v>
      </c>
      <c r="CX45" s="122" t="s">
        <v>39</v>
      </c>
      <c r="CY45" s="122" t="s">
        <v>39</v>
      </c>
      <c r="CZ45" s="131" t="s">
        <v>39</v>
      </c>
      <c r="DA45" s="122" t="s">
        <v>39</v>
      </c>
      <c r="DB45" s="122" t="s">
        <v>39</v>
      </c>
      <c r="DC45" s="122" t="s">
        <v>39</v>
      </c>
      <c r="DD45" s="122" t="s">
        <v>39</v>
      </c>
      <c r="DE45" s="122" t="s">
        <v>39</v>
      </c>
      <c r="DF45" s="122" t="s">
        <v>39</v>
      </c>
      <c r="DG45" s="122" t="s">
        <v>39</v>
      </c>
      <c r="DH45" s="122" t="s">
        <v>38</v>
      </c>
      <c r="DI45" s="122" t="s">
        <v>38</v>
      </c>
      <c r="DJ45" s="122" t="s">
        <v>38</v>
      </c>
      <c r="DK45" s="122" t="s">
        <v>39</v>
      </c>
      <c r="DL45" s="53">
        <v>37</v>
      </c>
      <c r="DM45" s="122" t="s">
        <v>39</v>
      </c>
      <c r="DN45" s="122" t="s">
        <v>38</v>
      </c>
      <c r="DO45" s="122" t="s">
        <v>39</v>
      </c>
      <c r="DP45" s="122" t="s">
        <v>39</v>
      </c>
      <c r="DQ45" s="122" t="s">
        <v>39</v>
      </c>
      <c r="DR45" s="122" t="s">
        <v>39</v>
      </c>
      <c r="DS45" s="122" t="s">
        <v>39</v>
      </c>
      <c r="DT45" s="122" t="s">
        <v>39</v>
      </c>
      <c r="DU45" s="122" t="s">
        <v>39</v>
      </c>
      <c r="DV45" s="122" t="s">
        <v>39</v>
      </c>
      <c r="DW45" s="122" t="s">
        <v>39</v>
      </c>
      <c r="DX45" s="117" t="s">
        <v>39</v>
      </c>
      <c r="DY45" s="122" t="s">
        <v>39</v>
      </c>
      <c r="DZ45" s="122" t="s">
        <v>39</v>
      </c>
      <c r="EA45" s="117" t="s">
        <v>39</v>
      </c>
      <c r="EB45" s="122" t="s">
        <v>39</v>
      </c>
      <c r="EC45" s="122" t="s">
        <v>39</v>
      </c>
      <c r="ED45" s="122" t="s">
        <v>39</v>
      </c>
      <c r="EE45" s="122" t="s">
        <v>39</v>
      </c>
      <c r="EF45" s="122" t="s">
        <v>39</v>
      </c>
      <c r="EG45" s="122" t="s">
        <v>39</v>
      </c>
      <c r="EH45" s="122" t="s">
        <v>39</v>
      </c>
      <c r="EI45" s="122" t="s">
        <v>38</v>
      </c>
      <c r="EJ45" s="122" t="s">
        <v>38</v>
      </c>
      <c r="EK45" s="122" t="s">
        <v>39</v>
      </c>
      <c r="EL45" s="122" t="s">
        <v>39</v>
      </c>
      <c r="EM45" s="53">
        <v>37</v>
      </c>
      <c r="EN45" s="26" t="str">
        <f t="shared" si="312"/>
        <v>NO CUMPLE</v>
      </c>
      <c r="EO45" s="26" t="str">
        <f t="shared" si="313"/>
        <v>NO CUMPLE</v>
      </c>
      <c r="EP45" s="26" t="str">
        <f t="shared" si="314"/>
        <v>NO CUMPLE</v>
      </c>
      <c r="EQ45" s="26" t="str">
        <f t="shared" si="315"/>
        <v>NO CUMPLE</v>
      </c>
      <c r="ER45" s="26" t="str">
        <f t="shared" si="316"/>
        <v>NO CUMPLE</v>
      </c>
      <c r="ES45" s="26" t="str">
        <f t="shared" si="317"/>
        <v>NO CUMPLE</v>
      </c>
      <c r="ET45" s="26" t="str">
        <f t="shared" si="318"/>
        <v>NO CUMPLE</v>
      </c>
      <c r="EU45" s="26" t="str">
        <f t="shared" si="319"/>
        <v>NO CUMPLE</v>
      </c>
      <c r="EV45" s="26" t="str">
        <f t="shared" si="320"/>
        <v>NO CUMPLE</v>
      </c>
      <c r="EW45" s="26" t="str">
        <f t="shared" si="321"/>
        <v>NO CUMPLE</v>
      </c>
      <c r="EX45" s="26" t="str">
        <f t="shared" si="322"/>
        <v>NO CUMPLE</v>
      </c>
      <c r="EY45" s="26" t="str">
        <f t="shared" si="323"/>
        <v>CUMPLE</v>
      </c>
      <c r="EZ45" s="26" t="str">
        <f t="shared" si="324"/>
        <v>NO CUMPLE</v>
      </c>
      <c r="FA45" s="26" t="str">
        <f t="shared" si="325"/>
        <v>NO CUMPLE</v>
      </c>
      <c r="FB45" s="26" t="str">
        <f t="shared" si="326"/>
        <v>CUMPLE</v>
      </c>
      <c r="FC45" s="26" t="str">
        <f t="shared" si="327"/>
        <v>NO CUMPLE</v>
      </c>
      <c r="FD45" s="26" t="str">
        <f t="shared" si="328"/>
        <v>NO CUMPLE</v>
      </c>
      <c r="FE45" s="26" t="str">
        <f t="shared" si="329"/>
        <v>NO CUMPLE</v>
      </c>
      <c r="FF45" s="26" t="str">
        <f t="shared" si="330"/>
        <v>NO CUMPLE</v>
      </c>
      <c r="FG45" s="26" t="str">
        <f t="shared" si="331"/>
        <v>NO CUMPLE</v>
      </c>
      <c r="FH45" s="26" t="str">
        <f t="shared" si="332"/>
        <v>NO CUMPLE</v>
      </c>
      <c r="FI45" s="26" t="str">
        <f t="shared" si="333"/>
        <v>NO CUMPLE</v>
      </c>
      <c r="FJ45" s="26" t="str">
        <f t="shared" si="334"/>
        <v>NO CUMPLE</v>
      </c>
      <c r="FK45" s="26" t="str">
        <f t="shared" si="335"/>
        <v>NO CUMPLE</v>
      </c>
      <c r="FL45" s="26" t="str">
        <f t="shared" si="336"/>
        <v>NO CUMPLE</v>
      </c>
      <c r="FM45" s="26" t="str">
        <f t="shared" si="337"/>
        <v>NO CUMPLE</v>
      </c>
      <c r="FN45" s="53">
        <v>37</v>
      </c>
      <c r="FO45" s="116" t="s">
        <v>37</v>
      </c>
      <c r="FP45" s="116" t="s">
        <v>37</v>
      </c>
      <c r="FQ45" s="116" t="s">
        <v>37</v>
      </c>
      <c r="FR45" s="116" t="s">
        <v>37</v>
      </c>
      <c r="FS45" s="116" t="s">
        <v>37</v>
      </c>
      <c r="FT45" s="116" t="s">
        <v>37</v>
      </c>
      <c r="FU45" s="116" t="s">
        <v>37</v>
      </c>
      <c r="FV45" s="116" t="s">
        <v>37</v>
      </c>
      <c r="FW45" s="116" t="s">
        <v>37</v>
      </c>
      <c r="FX45" s="116" t="s">
        <v>37</v>
      </c>
      <c r="FY45" s="116" t="s">
        <v>37</v>
      </c>
      <c r="FZ45" s="124" t="s">
        <v>39</v>
      </c>
      <c r="GA45" s="116" t="s">
        <v>37</v>
      </c>
      <c r="GB45" s="116" t="s">
        <v>37</v>
      </c>
      <c r="GC45" s="120" t="s">
        <v>39</v>
      </c>
      <c r="GD45" s="116" t="s">
        <v>37</v>
      </c>
      <c r="GE45" s="116" t="s">
        <v>37</v>
      </c>
      <c r="GF45" s="116" t="s">
        <v>37</v>
      </c>
      <c r="GG45" s="116" t="s">
        <v>37</v>
      </c>
      <c r="GH45" s="116" t="s">
        <v>37</v>
      </c>
      <c r="GI45" s="116" t="s">
        <v>37</v>
      </c>
      <c r="GJ45" s="116" t="s">
        <v>37</v>
      </c>
      <c r="GK45" s="116" t="s">
        <v>37</v>
      </c>
      <c r="GL45" s="116" t="s">
        <v>37</v>
      </c>
      <c r="GM45" s="116" t="s">
        <v>37</v>
      </c>
      <c r="GN45" s="116" t="s">
        <v>37</v>
      </c>
      <c r="GO45" s="53">
        <v>37</v>
      </c>
      <c r="GP45" s="116" t="s">
        <v>37</v>
      </c>
      <c r="GQ45" s="116" t="s">
        <v>37</v>
      </c>
      <c r="GR45" s="116" t="s">
        <v>37</v>
      </c>
      <c r="GS45" s="116" t="s">
        <v>37</v>
      </c>
      <c r="GT45" s="116" t="s">
        <v>37</v>
      </c>
      <c r="GU45" s="116" t="s">
        <v>37</v>
      </c>
      <c r="GV45" s="116" t="s">
        <v>37</v>
      </c>
      <c r="GW45" s="116" t="s">
        <v>37</v>
      </c>
      <c r="GX45" s="116" t="s">
        <v>37</v>
      </c>
      <c r="GY45" s="116" t="s">
        <v>37</v>
      </c>
      <c r="GZ45" s="116" t="s">
        <v>37</v>
      </c>
      <c r="HA45" s="131" t="s">
        <v>39</v>
      </c>
      <c r="HB45" s="116" t="s">
        <v>37</v>
      </c>
      <c r="HC45" s="116" t="s">
        <v>37</v>
      </c>
      <c r="HD45" s="131" t="s">
        <v>38</v>
      </c>
      <c r="HE45" s="116" t="s">
        <v>37</v>
      </c>
      <c r="HF45" s="116" t="s">
        <v>37</v>
      </c>
      <c r="HG45" s="116" t="s">
        <v>37</v>
      </c>
      <c r="HH45" s="116" t="s">
        <v>37</v>
      </c>
      <c r="HI45" s="116" t="s">
        <v>37</v>
      </c>
      <c r="HJ45" s="116" t="s">
        <v>37</v>
      </c>
      <c r="HK45" s="116" t="s">
        <v>37</v>
      </c>
      <c r="HL45" s="116" t="s">
        <v>37</v>
      </c>
      <c r="HM45" s="116" t="s">
        <v>37</v>
      </c>
      <c r="HN45" s="116" t="s">
        <v>37</v>
      </c>
      <c r="HO45" s="116" t="s">
        <v>37</v>
      </c>
      <c r="HP45" s="53">
        <v>37</v>
      </c>
      <c r="HQ45" s="25" t="str">
        <f t="shared" si="338"/>
        <v/>
      </c>
      <c r="HR45" s="25" t="str">
        <f t="shared" si="339"/>
        <v/>
      </c>
      <c r="HS45" s="25" t="str">
        <f t="shared" si="340"/>
        <v/>
      </c>
      <c r="HT45" s="25" t="str">
        <f t="shared" si="341"/>
        <v/>
      </c>
      <c r="HU45" s="25" t="str">
        <f t="shared" si="342"/>
        <v/>
      </c>
      <c r="HV45" s="25" t="str">
        <f t="shared" si="343"/>
        <v/>
      </c>
      <c r="HW45" s="25" t="str">
        <f t="shared" si="344"/>
        <v/>
      </c>
      <c r="HX45" s="25" t="str">
        <f t="shared" si="345"/>
        <v/>
      </c>
      <c r="HY45" s="25" t="str">
        <f t="shared" si="346"/>
        <v/>
      </c>
      <c r="HZ45" s="25" t="str">
        <f t="shared" si="347"/>
        <v/>
      </c>
      <c r="IA45" s="25" t="str">
        <f t="shared" si="348"/>
        <v/>
      </c>
      <c r="IB45" s="25">
        <f t="shared" si="349"/>
        <v>2992850</v>
      </c>
      <c r="IC45" s="25" t="str">
        <f t="shared" si="350"/>
        <v/>
      </c>
      <c r="ID45" s="25" t="str">
        <f t="shared" si="351"/>
        <v/>
      </c>
      <c r="IE45" s="25" t="str">
        <f t="shared" si="352"/>
        <v/>
      </c>
      <c r="IF45" s="25" t="str">
        <f t="shared" si="353"/>
        <v/>
      </c>
      <c r="IG45" s="25" t="str">
        <f t="shared" si="354"/>
        <v/>
      </c>
      <c r="IH45" s="25" t="str">
        <f t="shared" si="355"/>
        <v/>
      </c>
      <c r="II45" s="25" t="str">
        <f t="shared" si="356"/>
        <v/>
      </c>
      <c r="IJ45" s="25" t="str">
        <f t="shared" si="357"/>
        <v/>
      </c>
      <c r="IK45" s="25" t="str">
        <f t="shared" si="358"/>
        <v/>
      </c>
      <c r="IL45" s="25" t="str">
        <f t="shared" si="359"/>
        <v/>
      </c>
      <c r="IM45" s="25" t="str">
        <f t="shared" si="360"/>
        <v/>
      </c>
      <c r="IN45" s="25" t="str">
        <f t="shared" si="361"/>
        <v/>
      </c>
      <c r="IO45" s="25" t="str">
        <f t="shared" si="362"/>
        <v/>
      </c>
      <c r="IP45" s="25" t="str">
        <f t="shared" si="363"/>
        <v/>
      </c>
      <c r="IQ45" s="25">
        <v>3034500</v>
      </c>
      <c r="IR45" s="25">
        <v>3034500</v>
      </c>
      <c r="IS45" s="27">
        <f t="shared" si="364"/>
        <v>1</v>
      </c>
      <c r="IT45" s="27">
        <f t="shared" si="200"/>
        <v>1</v>
      </c>
      <c r="IU45" s="27">
        <f t="array" ref="IU45">IF(IT45=0,"",PRODUCT(IF(ISNUMBER(HQ45:IP45),HQ45:IP45,1)))</f>
        <v>2992850</v>
      </c>
      <c r="IV45" s="27">
        <f t="shared" si="201"/>
        <v>9081803325000</v>
      </c>
      <c r="IW45" s="28">
        <f t="shared" si="208"/>
        <v>3013603.0470186346</v>
      </c>
      <c r="IX45" s="29">
        <f t="shared" si="285"/>
        <v>11301.011426319879</v>
      </c>
      <c r="IY45" s="53">
        <v>37</v>
      </c>
      <c r="IZ45" s="30" t="str">
        <f t="shared" si="365"/>
        <v/>
      </c>
      <c r="JA45" s="30" t="str">
        <f t="shared" si="366"/>
        <v/>
      </c>
      <c r="JB45" s="30" t="str">
        <f t="shared" si="367"/>
        <v/>
      </c>
      <c r="JC45" s="30" t="str">
        <f t="shared" si="368"/>
        <v/>
      </c>
      <c r="JD45" s="30" t="str">
        <f t="shared" si="369"/>
        <v/>
      </c>
      <c r="JE45" s="30" t="str">
        <f t="shared" si="370"/>
        <v/>
      </c>
      <c r="JF45" s="30" t="str">
        <f t="shared" si="371"/>
        <v/>
      </c>
      <c r="JG45" s="30" t="str">
        <f t="shared" si="372"/>
        <v/>
      </c>
      <c r="JH45" s="30" t="str">
        <f t="shared" si="373"/>
        <v/>
      </c>
      <c r="JI45" s="30" t="str">
        <f t="shared" si="374"/>
        <v/>
      </c>
      <c r="JJ45" s="30" t="str">
        <f t="shared" si="375"/>
        <v/>
      </c>
      <c r="JK45" s="30">
        <f t="shared" si="376"/>
        <v>26483.027820232965</v>
      </c>
      <c r="JL45" s="30" t="str">
        <f t="shared" si="377"/>
        <v/>
      </c>
      <c r="JM45" s="30" t="str">
        <f t="shared" si="378"/>
        <v/>
      </c>
      <c r="JN45" s="30" t="str">
        <f t="shared" si="379"/>
        <v/>
      </c>
      <c r="JO45" s="30" t="str">
        <f t="shared" si="380"/>
        <v/>
      </c>
      <c r="JP45" s="30" t="str">
        <f t="shared" si="381"/>
        <v/>
      </c>
      <c r="JQ45" s="30" t="str">
        <f t="shared" si="382"/>
        <v/>
      </c>
      <c r="JR45" s="30" t="str">
        <f t="shared" si="383"/>
        <v/>
      </c>
      <c r="JS45" s="30" t="str">
        <f t="shared" si="384"/>
        <v/>
      </c>
      <c r="JT45" s="30" t="str">
        <f t="shared" si="385"/>
        <v/>
      </c>
      <c r="JU45" s="30" t="str">
        <f t="shared" si="386"/>
        <v/>
      </c>
      <c r="JV45" s="30" t="str">
        <f t="shared" si="387"/>
        <v/>
      </c>
      <c r="JW45" s="30" t="str">
        <f t="shared" si="388"/>
        <v/>
      </c>
      <c r="JX45" s="30" t="str">
        <f t="shared" si="389"/>
        <v/>
      </c>
      <c r="JY45" s="30" t="str">
        <f t="shared" si="390"/>
        <v/>
      </c>
      <c r="JZ45" s="53">
        <v>37</v>
      </c>
      <c r="KA45" s="31" t="str">
        <f t="shared" si="391"/>
        <v/>
      </c>
      <c r="KB45" s="31" t="str">
        <f t="shared" si="392"/>
        <v/>
      </c>
      <c r="KC45" s="31" t="str">
        <f t="shared" si="393"/>
        <v/>
      </c>
      <c r="KD45" s="31" t="str">
        <f t="shared" si="394"/>
        <v/>
      </c>
      <c r="KE45" s="31" t="str">
        <f t="shared" si="395"/>
        <v/>
      </c>
      <c r="KF45" s="31" t="str">
        <f t="shared" si="396"/>
        <v/>
      </c>
      <c r="KG45" s="31" t="str">
        <f t="shared" si="397"/>
        <v/>
      </c>
      <c r="KH45" s="31" t="str">
        <f t="shared" si="398"/>
        <v/>
      </c>
      <c r="KI45" s="31" t="str">
        <f t="shared" si="399"/>
        <v/>
      </c>
      <c r="KJ45" s="31" t="str">
        <f t="shared" si="400"/>
        <v/>
      </c>
      <c r="KK45" s="31" t="str">
        <f t="shared" si="401"/>
        <v/>
      </c>
      <c r="KL45" s="31">
        <f t="shared" si="402"/>
        <v>20753.047018634621</v>
      </c>
      <c r="KM45" s="31" t="str">
        <f t="shared" si="403"/>
        <v/>
      </c>
      <c r="KN45" s="31" t="str">
        <f t="shared" si="404"/>
        <v/>
      </c>
      <c r="KO45" s="31" t="str">
        <f t="shared" si="405"/>
        <v/>
      </c>
      <c r="KP45" s="31" t="str">
        <f t="shared" si="406"/>
        <v/>
      </c>
      <c r="KQ45" s="31" t="str">
        <f t="shared" si="407"/>
        <v/>
      </c>
      <c r="KR45" s="31" t="str">
        <f t="shared" si="408"/>
        <v/>
      </c>
      <c r="KS45" s="31" t="str">
        <f t="shared" si="409"/>
        <v/>
      </c>
      <c r="KT45" s="31" t="str">
        <f t="shared" si="410"/>
        <v/>
      </c>
      <c r="KU45" s="31" t="str">
        <f t="shared" si="411"/>
        <v/>
      </c>
      <c r="KV45" s="31" t="str">
        <f t="shared" si="412"/>
        <v/>
      </c>
      <c r="KW45" s="31" t="str">
        <f t="shared" si="413"/>
        <v/>
      </c>
      <c r="KX45" s="31" t="str">
        <f t="shared" si="414"/>
        <v/>
      </c>
      <c r="KY45" s="31" t="str">
        <f t="shared" si="415"/>
        <v/>
      </c>
      <c r="KZ45" s="31" t="str">
        <f t="shared" si="416"/>
        <v/>
      </c>
      <c r="LA45" s="53">
        <v>37</v>
      </c>
      <c r="LB45" s="32" t="str">
        <f t="shared" si="417"/>
        <v/>
      </c>
      <c r="LC45" s="32" t="str">
        <f t="shared" si="418"/>
        <v/>
      </c>
      <c r="LD45" s="32" t="str">
        <f t="shared" si="419"/>
        <v/>
      </c>
      <c r="LE45" s="32" t="str">
        <f t="shared" si="420"/>
        <v/>
      </c>
      <c r="LF45" s="32" t="str">
        <f t="shared" si="421"/>
        <v/>
      </c>
      <c r="LG45" s="32" t="str">
        <f t="shared" si="422"/>
        <v/>
      </c>
      <c r="LH45" s="32" t="str">
        <f t="shared" si="423"/>
        <v/>
      </c>
      <c r="LI45" s="32" t="str">
        <f t="shared" si="424"/>
        <v/>
      </c>
      <c r="LJ45" s="32" t="str">
        <f t="shared" si="425"/>
        <v/>
      </c>
      <c r="LK45" s="32" t="str">
        <f t="shared" si="426"/>
        <v/>
      </c>
      <c r="LL45" s="32" t="str">
        <f t="shared" si="427"/>
        <v/>
      </c>
      <c r="LM45" s="32">
        <f t="shared" si="428"/>
        <v>183.63884643370147</v>
      </c>
      <c r="LN45" s="32" t="str">
        <f t="shared" si="429"/>
        <v/>
      </c>
      <c r="LO45" s="32" t="str">
        <f t="shared" si="430"/>
        <v/>
      </c>
      <c r="LP45" s="32" t="str">
        <f t="shared" si="431"/>
        <v/>
      </c>
      <c r="LQ45" s="32" t="str">
        <f t="shared" si="432"/>
        <v/>
      </c>
      <c r="LR45" s="32" t="str">
        <f t="shared" si="433"/>
        <v/>
      </c>
      <c r="LS45" s="32" t="str">
        <f t="shared" si="434"/>
        <v/>
      </c>
      <c r="LT45" s="32" t="str">
        <f t="shared" si="435"/>
        <v/>
      </c>
      <c r="LU45" s="32" t="str">
        <f t="shared" si="436"/>
        <v/>
      </c>
      <c r="LV45" s="32" t="str">
        <f t="shared" si="437"/>
        <v/>
      </c>
      <c r="LW45" s="32" t="str">
        <f t="shared" si="438"/>
        <v/>
      </c>
      <c r="LX45" s="32" t="str">
        <f t="shared" si="439"/>
        <v/>
      </c>
      <c r="LY45" s="32" t="str">
        <f t="shared" si="440"/>
        <v/>
      </c>
      <c r="LZ45" s="32" t="str">
        <f t="shared" si="441"/>
        <v/>
      </c>
      <c r="MA45" s="32" t="str">
        <f t="shared" si="442"/>
        <v/>
      </c>
      <c r="MB45" s="50">
        <f t="shared" si="443"/>
        <v>183.63884643370147</v>
      </c>
      <c r="MC45" s="53">
        <v>37</v>
      </c>
      <c r="MD45" s="140" t="str">
        <f t="shared" si="444"/>
        <v/>
      </c>
      <c r="ME45" s="140" t="str">
        <f t="shared" si="445"/>
        <v/>
      </c>
      <c r="MF45" s="140" t="str">
        <f t="shared" si="446"/>
        <v/>
      </c>
      <c r="MG45" s="140" t="str">
        <f t="shared" si="447"/>
        <v/>
      </c>
      <c r="MH45" s="140" t="str">
        <f t="shared" si="448"/>
        <v/>
      </c>
      <c r="MI45" s="140" t="str">
        <f t="shared" si="449"/>
        <v/>
      </c>
      <c r="MJ45" s="140" t="str">
        <f t="shared" si="450"/>
        <v/>
      </c>
      <c r="MK45" s="140" t="str">
        <f t="shared" si="451"/>
        <v/>
      </c>
      <c r="ML45" s="140" t="str">
        <f t="shared" si="452"/>
        <v/>
      </c>
      <c r="MM45" s="140" t="str">
        <f t="shared" si="453"/>
        <v/>
      </c>
      <c r="MN45" s="140" t="str">
        <f t="shared" si="454"/>
        <v/>
      </c>
      <c r="MO45" s="140">
        <f t="shared" si="455"/>
        <v>39.724541730349451</v>
      </c>
      <c r="MP45" s="140" t="str">
        <f t="shared" si="456"/>
        <v/>
      </c>
      <c r="MQ45" s="140" t="str">
        <f t="shared" si="457"/>
        <v/>
      </c>
      <c r="MR45" s="140" t="str">
        <f t="shared" si="458"/>
        <v/>
      </c>
      <c r="MS45" s="140" t="str">
        <f t="shared" si="459"/>
        <v/>
      </c>
      <c r="MT45" s="140" t="str">
        <f t="shared" si="460"/>
        <v/>
      </c>
      <c r="MU45" s="140" t="str">
        <f t="shared" si="461"/>
        <v/>
      </c>
      <c r="MV45" s="140" t="str">
        <f t="shared" si="462"/>
        <v/>
      </c>
      <c r="MW45" s="140" t="str">
        <f t="shared" si="463"/>
        <v/>
      </c>
      <c r="MX45" s="140" t="str">
        <f t="shared" si="464"/>
        <v/>
      </c>
      <c r="MY45" s="140" t="str">
        <f t="shared" si="465"/>
        <v/>
      </c>
      <c r="MZ45" s="140" t="str">
        <f t="shared" si="466"/>
        <v/>
      </c>
      <c r="NA45" s="140" t="str">
        <f t="shared" si="467"/>
        <v/>
      </c>
      <c r="NB45" s="140" t="str">
        <f t="shared" si="468"/>
        <v/>
      </c>
      <c r="NC45" s="140" t="str">
        <f t="shared" si="469"/>
        <v/>
      </c>
      <c r="ND45" s="53">
        <v>37</v>
      </c>
      <c r="NE45" s="33" t="str">
        <f t="shared" si="470"/>
        <v/>
      </c>
      <c r="NF45" s="33" t="str">
        <f t="shared" ref="NF45:NF76" si="504">IF(LC45="","",IF(LC45=$MB45,40,(($MB45/LC45)*40)))</f>
        <v/>
      </c>
      <c r="NG45" s="33" t="str">
        <f t="shared" si="480"/>
        <v/>
      </c>
      <c r="NH45" s="33" t="str">
        <f t="shared" si="481"/>
        <v/>
      </c>
      <c r="NI45" s="33" t="str">
        <f t="shared" si="482"/>
        <v/>
      </c>
      <c r="NJ45" s="33" t="str">
        <f t="shared" si="483"/>
        <v/>
      </c>
      <c r="NK45" s="33" t="str">
        <f t="shared" si="484"/>
        <v/>
      </c>
      <c r="NL45" s="33" t="str">
        <f t="shared" si="485"/>
        <v/>
      </c>
      <c r="NM45" s="33" t="str">
        <f t="shared" si="486"/>
        <v/>
      </c>
      <c r="NN45" s="33" t="str">
        <f t="shared" si="487"/>
        <v/>
      </c>
      <c r="NO45" s="33" t="str">
        <f t="shared" si="488"/>
        <v/>
      </c>
      <c r="NP45" s="33">
        <f t="shared" si="489"/>
        <v>40</v>
      </c>
      <c r="NQ45" s="33" t="str">
        <f t="shared" si="490"/>
        <v/>
      </c>
      <c r="NR45" s="33" t="str">
        <f t="shared" si="491"/>
        <v/>
      </c>
      <c r="NS45" s="33" t="str">
        <f t="shared" si="492"/>
        <v/>
      </c>
      <c r="NT45" s="33" t="str">
        <f t="shared" si="493"/>
        <v/>
      </c>
      <c r="NU45" s="33" t="str">
        <f t="shared" si="494"/>
        <v/>
      </c>
      <c r="NV45" s="33" t="str">
        <f t="shared" si="495"/>
        <v/>
      </c>
      <c r="NW45" s="33" t="str">
        <f t="shared" si="496"/>
        <v/>
      </c>
      <c r="NX45" s="33" t="str">
        <f t="shared" si="497"/>
        <v/>
      </c>
      <c r="NY45" s="33" t="str">
        <f t="shared" si="498"/>
        <v/>
      </c>
      <c r="NZ45" s="33" t="str">
        <f t="shared" si="499"/>
        <v/>
      </c>
      <c r="OA45" s="33" t="str">
        <f t="shared" si="500"/>
        <v/>
      </c>
      <c r="OB45" s="33" t="str">
        <f t="shared" si="501"/>
        <v/>
      </c>
      <c r="OC45" s="33" t="str">
        <f t="shared" si="502"/>
        <v/>
      </c>
      <c r="OD45" s="33" t="str">
        <f t="shared" si="503"/>
        <v/>
      </c>
      <c r="OE45" s="33" t="e">
        <f>IF(#REF!="","",IF(#REF!=$MB45,40,(($MB45/#REF!)*40)))</f>
        <v>#REF!</v>
      </c>
      <c r="OF45" s="33" t="e">
        <f>IF(#REF!="","",IF(#REF!=$MB45,40,(($MB45/#REF!)*40)))</f>
        <v>#REF!</v>
      </c>
      <c r="OG45" s="53">
        <v>37</v>
      </c>
      <c r="OH45" s="116"/>
      <c r="OI45" s="116"/>
      <c r="OJ45" s="116"/>
      <c r="OK45" s="116"/>
      <c r="OL45" s="116"/>
      <c r="OM45" s="116"/>
      <c r="ON45" s="116"/>
      <c r="OO45" s="116"/>
      <c r="OP45" s="116"/>
      <c r="OQ45" s="116"/>
      <c r="OR45" s="116"/>
      <c r="OS45" s="124">
        <v>72</v>
      </c>
      <c r="OT45" s="116"/>
      <c r="OU45" s="116"/>
      <c r="OV45" s="124">
        <v>72</v>
      </c>
      <c r="OW45" s="116"/>
      <c r="OX45" s="116"/>
      <c r="OY45" s="116"/>
      <c r="OZ45" s="116"/>
      <c r="PA45" s="116"/>
      <c r="PB45" s="116"/>
      <c r="PC45" s="116"/>
      <c r="PD45" s="116"/>
      <c r="PE45" s="116"/>
      <c r="PF45" s="116"/>
      <c r="PG45" s="116"/>
      <c r="PH45" s="53">
        <v>37</v>
      </c>
      <c r="PI45" s="126">
        <f t="shared" si="203"/>
        <v>0</v>
      </c>
      <c r="PJ45" s="126">
        <f t="shared" si="275"/>
        <v>0</v>
      </c>
      <c r="PK45" s="126">
        <f t="shared" si="276"/>
        <v>0</v>
      </c>
      <c r="PL45" s="126">
        <f t="shared" si="277"/>
        <v>0</v>
      </c>
      <c r="PM45" s="126">
        <f t="shared" si="278"/>
        <v>0</v>
      </c>
      <c r="PN45" s="126">
        <f t="shared" si="279"/>
        <v>0</v>
      </c>
      <c r="PO45" s="126">
        <f t="shared" si="235"/>
        <v>0</v>
      </c>
      <c r="PP45" s="126">
        <f t="shared" si="236"/>
        <v>0</v>
      </c>
      <c r="PQ45" s="126">
        <f t="shared" si="237"/>
        <v>0</v>
      </c>
      <c r="PR45" s="126">
        <f t="shared" si="238"/>
        <v>0</v>
      </c>
      <c r="PS45" s="126">
        <f t="shared" si="239"/>
        <v>0</v>
      </c>
      <c r="PT45" s="126">
        <f t="shared" si="240"/>
        <v>60</v>
      </c>
      <c r="PU45" s="126">
        <f t="shared" si="241"/>
        <v>0</v>
      </c>
      <c r="PV45" s="126">
        <f t="shared" si="242"/>
        <v>0</v>
      </c>
      <c r="PW45" s="126">
        <f t="shared" si="243"/>
        <v>60</v>
      </c>
      <c r="PX45" s="126">
        <f t="shared" si="244"/>
        <v>0</v>
      </c>
      <c r="PY45" s="126">
        <f t="shared" si="245"/>
        <v>0</v>
      </c>
      <c r="PZ45" s="126">
        <f t="shared" si="246"/>
        <v>0</v>
      </c>
      <c r="QA45" s="126">
        <f t="shared" si="247"/>
        <v>0</v>
      </c>
      <c r="QB45" s="126">
        <f t="shared" si="248"/>
        <v>0</v>
      </c>
      <c r="QC45" s="126">
        <f t="shared" si="249"/>
        <v>0</v>
      </c>
      <c r="QD45" s="126">
        <f t="shared" si="250"/>
        <v>0</v>
      </c>
      <c r="QE45" s="126">
        <f t="shared" si="251"/>
        <v>0</v>
      </c>
      <c r="QF45" s="126">
        <f t="shared" si="252"/>
        <v>0</v>
      </c>
      <c r="QG45" s="126">
        <f t="shared" si="253"/>
        <v>0</v>
      </c>
      <c r="QH45" s="126">
        <f t="shared" si="254"/>
        <v>0</v>
      </c>
      <c r="QI45" s="53">
        <v>37</v>
      </c>
      <c r="QJ45" s="34" t="str">
        <f t="shared" si="204"/>
        <v/>
      </c>
      <c r="QK45" s="34" t="str">
        <f t="shared" si="280"/>
        <v/>
      </c>
      <c r="QL45" s="34" t="str">
        <f t="shared" si="281"/>
        <v/>
      </c>
      <c r="QM45" s="34" t="str">
        <f t="shared" si="282"/>
        <v/>
      </c>
      <c r="QN45" s="34" t="str">
        <f t="shared" si="283"/>
        <v/>
      </c>
      <c r="QO45" s="34" t="str">
        <f t="shared" si="284"/>
        <v/>
      </c>
      <c r="QP45" s="34" t="str">
        <f t="shared" si="255"/>
        <v/>
      </c>
      <c r="QQ45" s="34" t="str">
        <f t="shared" si="256"/>
        <v/>
      </c>
      <c r="QR45" s="34" t="str">
        <f t="shared" si="257"/>
        <v/>
      </c>
      <c r="QS45" s="34" t="str">
        <f t="shared" si="258"/>
        <v/>
      </c>
      <c r="QT45" s="34" t="str">
        <f t="shared" si="259"/>
        <v/>
      </c>
      <c r="QU45" s="34">
        <f t="shared" si="260"/>
        <v>99.724541730349443</v>
      </c>
      <c r="QV45" s="34" t="str">
        <f t="shared" si="261"/>
        <v/>
      </c>
      <c r="QW45" s="34" t="str">
        <f t="shared" si="262"/>
        <v/>
      </c>
      <c r="QX45" s="34" t="str">
        <f t="shared" si="263"/>
        <v/>
      </c>
      <c r="QY45" s="34" t="str">
        <f t="shared" si="264"/>
        <v/>
      </c>
      <c r="QZ45" s="34" t="str">
        <f t="shared" si="265"/>
        <v/>
      </c>
      <c r="RA45" s="34" t="str">
        <f t="shared" si="266"/>
        <v/>
      </c>
      <c r="RB45" s="34" t="str">
        <f t="shared" si="267"/>
        <v/>
      </c>
      <c r="RC45" s="34" t="str">
        <f t="shared" si="268"/>
        <v/>
      </c>
      <c r="RD45" s="34" t="str">
        <f t="shared" si="269"/>
        <v/>
      </c>
      <c r="RE45" s="34" t="str">
        <f t="shared" si="270"/>
        <v/>
      </c>
      <c r="RF45" s="34" t="str">
        <f t="shared" si="271"/>
        <v/>
      </c>
      <c r="RG45" s="34" t="str">
        <f t="shared" si="272"/>
        <v/>
      </c>
      <c r="RH45" s="34" t="str">
        <f t="shared" si="273"/>
        <v/>
      </c>
      <c r="RI45" s="34" t="str">
        <f t="shared" si="274"/>
        <v/>
      </c>
      <c r="RJ45" s="132">
        <f t="shared" si="205"/>
        <v>99.724541730349443</v>
      </c>
      <c r="RK45" s="35" t="str">
        <f t="shared" si="471"/>
        <v/>
      </c>
      <c r="RL45" s="35" t="str">
        <f t="shared" si="472"/>
        <v>12. DIDACLIBROS LTDA NIT 800036678-0</v>
      </c>
      <c r="RM45" s="35" t="str">
        <f t="shared" si="473"/>
        <v/>
      </c>
      <c r="RN45" s="35" t="str">
        <f t="shared" si="234"/>
        <v/>
      </c>
      <c r="RO45" s="133" t="str">
        <f t="shared" si="207"/>
        <v>12. DIDACLIBROS LTDA NIT 800036678-0</v>
      </c>
      <c r="RP45" s="133" t="str">
        <f>IF($RJ45=QJ45,QJ$8,IF($RJ45=QK45,QK$8,IF($RJ45=QL45,QL$8,IF($RJ45=QM45,QM$8,IF($RJ45=QN45,QN$8,IF($RJ45=QO45,QO$8,IF($RJ45=QP45,QP$8,IF($RJ45=QQ45,QQ$8,IF($RJ45=QR45,QR$8,IF($RJ45=QS45,QS$8,IF($RJ45=QT45,QT$8,IF($RJ45=QU45,QU$8,IF($RJ45=QV45,QV$8,IF($RJ45=QW45,QW$8,IF($RJ45=QX45,QX$8,IF($RJ45=QY45,QY$8,IF($RJ45=QZ45,QZ$8,IF($RJ45=RA45,RA$8,IF($RJ45=RB45,RB$8,IF($RJ45=RC45,RC$8,IF($RJ45=RD45,RD$8,IF($RJ45=RE45,RE$8,IF($RJ45=RF45,RF$8,IF($RJ45=RG45,RG$8,IF($RJ45=RH45,RH$8,IF($RJ45=RI45,RI$8,IF($RJ45=#REF!,#REF!,IF($RJ45=#REF!,#REF!,""))))))))))))))))))))))))))))</f>
        <v>12. DIDACLIBROS LTDA NIT 800036678-0</v>
      </c>
      <c r="RQ45" s="36" t="str">
        <f t="shared" si="474"/>
        <v/>
      </c>
      <c r="RR45" s="36">
        <f t="shared" si="475"/>
        <v>2992850</v>
      </c>
      <c r="RS45" s="36" t="str">
        <f t="shared" si="476"/>
        <v/>
      </c>
      <c r="RT45" s="36" t="e">
        <f>IF($RP45=$AD$8,$AD45,IF($RP45=$AE$8,$AE45,IF($RP45=$AF$8,$AF45,IF($RP45=$AG$8,$AG45,IF($RP45=$AH$8,$AH45,IF($RP45=#REF!,#REF!,IF($RP45=#REF!,#REF!,"")))))))</f>
        <v>#REF!</v>
      </c>
      <c r="RU45" s="129">
        <f t="shared" si="477"/>
        <v>2992850</v>
      </c>
      <c r="RV45" s="36" t="e">
        <f t="shared" si="206"/>
        <v>#REF!</v>
      </c>
      <c r="RW45" s="53">
        <v>37</v>
      </c>
      <c r="RX45" s="129">
        <f t="shared" si="478"/>
        <v>41650</v>
      </c>
      <c r="RY45" s="129" t="str">
        <f t="shared" si="479"/>
        <v>ADJUDICADO</v>
      </c>
    </row>
    <row r="46" spans="1:493" ht="24">
      <c r="A46" s="49"/>
      <c r="B46" s="67" t="s">
        <v>124</v>
      </c>
      <c r="C46" s="68" t="s">
        <v>125</v>
      </c>
      <c r="D46" s="67" t="s">
        <v>126</v>
      </c>
      <c r="E46" s="69" t="s">
        <v>142</v>
      </c>
      <c r="F46" s="70">
        <v>1</v>
      </c>
      <c r="G46" s="24">
        <v>4664800</v>
      </c>
      <c r="H46" s="54">
        <v>38</v>
      </c>
      <c r="I46" s="104" t="s">
        <v>37</v>
      </c>
      <c r="J46" s="104" t="s">
        <v>37</v>
      </c>
      <c r="K46" s="104" t="s">
        <v>37</v>
      </c>
      <c r="L46" s="104" t="s">
        <v>37</v>
      </c>
      <c r="M46" s="104" t="s">
        <v>37</v>
      </c>
      <c r="N46" s="104" t="s">
        <v>37</v>
      </c>
      <c r="O46" s="104" t="s">
        <v>37</v>
      </c>
      <c r="P46" s="104" t="s">
        <v>37</v>
      </c>
      <c r="Q46" s="104" t="s">
        <v>37</v>
      </c>
      <c r="R46" s="104" t="s">
        <v>37</v>
      </c>
      <c r="S46" s="104" t="s">
        <v>37</v>
      </c>
      <c r="T46" s="113">
        <v>4593400</v>
      </c>
      <c r="U46" s="104" t="s">
        <v>37</v>
      </c>
      <c r="V46" s="104" t="s">
        <v>37</v>
      </c>
      <c r="W46" s="104" t="s">
        <v>37</v>
      </c>
      <c r="X46" s="104" t="s">
        <v>37</v>
      </c>
      <c r="Y46" s="104" t="s">
        <v>37</v>
      </c>
      <c r="Z46" s="104" t="s">
        <v>37</v>
      </c>
      <c r="AA46" s="104" t="s">
        <v>37</v>
      </c>
      <c r="AB46" s="104" t="s">
        <v>37</v>
      </c>
      <c r="AC46" s="104" t="s">
        <v>37</v>
      </c>
      <c r="AD46" s="104" t="s">
        <v>37</v>
      </c>
      <c r="AE46" s="104" t="s">
        <v>37</v>
      </c>
      <c r="AF46" s="104" t="s">
        <v>37</v>
      </c>
      <c r="AG46" s="104" t="s">
        <v>37</v>
      </c>
      <c r="AH46" s="106">
        <v>4581500</v>
      </c>
      <c r="AI46" s="57">
        <v>38</v>
      </c>
      <c r="AJ46" s="25" t="str">
        <f t="shared" si="286"/>
        <v>NC</v>
      </c>
      <c r="AK46" s="25" t="str">
        <f t="shared" si="287"/>
        <v>NC</v>
      </c>
      <c r="AL46" s="25" t="str">
        <f t="shared" si="288"/>
        <v>NC</v>
      </c>
      <c r="AM46" s="25" t="str">
        <f t="shared" si="289"/>
        <v>NC</v>
      </c>
      <c r="AN46" s="25" t="str">
        <f t="shared" si="290"/>
        <v>NC</v>
      </c>
      <c r="AO46" s="25" t="str">
        <f t="shared" si="291"/>
        <v>NC</v>
      </c>
      <c r="AP46" s="25" t="str">
        <f t="shared" si="292"/>
        <v>NC</v>
      </c>
      <c r="AQ46" s="25" t="str">
        <f t="shared" si="293"/>
        <v>NC</v>
      </c>
      <c r="AR46" s="25" t="str">
        <f t="shared" si="294"/>
        <v>NC</v>
      </c>
      <c r="AS46" s="25" t="str">
        <f t="shared" si="295"/>
        <v>NC</v>
      </c>
      <c r="AT46" s="25" t="str">
        <f t="shared" si="296"/>
        <v>NC</v>
      </c>
      <c r="AU46" s="25">
        <f t="shared" si="297"/>
        <v>4593400</v>
      </c>
      <c r="AV46" s="25" t="str">
        <f t="shared" si="298"/>
        <v>NC</v>
      </c>
      <c r="AW46" s="25" t="str">
        <f t="shared" si="299"/>
        <v>NC</v>
      </c>
      <c r="AX46" s="25" t="str">
        <f t="shared" si="300"/>
        <v>NC</v>
      </c>
      <c r="AY46" s="25" t="str">
        <f t="shared" si="301"/>
        <v>NC</v>
      </c>
      <c r="AZ46" s="25" t="str">
        <f t="shared" si="302"/>
        <v>NC</v>
      </c>
      <c r="BA46" s="25" t="str">
        <f t="shared" si="303"/>
        <v>NC</v>
      </c>
      <c r="BB46" s="25" t="str">
        <f t="shared" si="304"/>
        <v>NC</v>
      </c>
      <c r="BC46" s="25" t="str">
        <f t="shared" si="305"/>
        <v>NC</v>
      </c>
      <c r="BD46" s="25" t="str">
        <f t="shared" si="306"/>
        <v>NC</v>
      </c>
      <c r="BE46" s="25" t="str">
        <f t="shared" si="307"/>
        <v>NC</v>
      </c>
      <c r="BF46" s="25" t="str">
        <f t="shared" si="308"/>
        <v>NC</v>
      </c>
      <c r="BG46" s="25" t="str">
        <f t="shared" si="309"/>
        <v>NC</v>
      </c>
      <c r="BH46" s="25" t="str">
        <f t="shared" si="310"/>
        <v>NC</v>
      </c>
      <c r="BI46" s="25">
        <f t="shared" si="311"/>
        <v>4581500</v>
      </c>
      <c r="BJ46" s="53">
        <v>38</v>
      </c>
      <c r="BK46" s="122" t="s">
        <v>38</v>
      </c>
      <c r="BL46" s="122" t="s">
        <v>38</v>
      </c>
      <c r="BM46" s="122" t="s">
        <v>38</v>
      </c>
      <c r="BN46" s="122" t="s">
        <v>38</v>
      </c>
      <c r="BO46" s="122" t="s">
        <v>38</v>
      </c>
      <c r="BP46" s="122" t="s">
        <v>38</v>
      </c>
      <c r="BQ46" s="122" t="s">
        <v>38</v>
      </c>
      <c r="BR46" s="122" t="s">
        <v>38</v>
      </c>
      <c r="BS46" s="122" t="s">
        <v>38</v>
      </c>
      <c r="BT46" s="122" t="s">
        <v>38</v>
      </c>
      <c r="BU46" s="122" t="s">
        <v>38</v>
      </c>
      <c r="BV46" s="124" t="s">
        <v>39</v>
      </c>
      <c r="BW46" s="122" t="s">
        <v>38</v>
      </c>
      <c r="BX46" s="122" t="s">
        <v>38</v>
      </c>
      <c r="BY46" s="122" t="s">
        <v>38</v>
      </c>
      <c r="BZ46" s="122" t="s">
        <v>38</v>
      </c>
      <c r="CA46" s="122" t="s">
        <v>38</v>
      </c>
      <c r="CB46" s="122" t="s">
        <v>38</v>
      </c>
      <c r="CC46" s="122" t="s">
        <v>38</v>
      </c>
      <c r="CD46" s="122" t="s">
        <v>38</v>
      </c>
      <c r="CE46" s="122" t="s">
        <v>38</v>
      </c>
      <c r="CF46" s="122" t="s">
        <v>38</v>
      </c>
      <c r="CG46" s="122" t="s">
        <v>38</v>
      </c>
      <c r="CH46" s="122" t="s">
        <v>38</v>
      </c>
      <c r="CI46" s="122" t="s">
        <v>38</v>
      </c>
      <c r="CJ46" s="124" t="s">
        <v>39</v>
      </c>
      <c r="CK46" s="53">
        <v>38</v>
      </c>
      <c r="CL46" s="122" t="s">
        <v>39</v>
      </c>
      <c r="CM46" s="122" t="s">
        <v>38</v>
      </c>
      <c r="CN46" s="122" t="s">
        <v>39</v>
      </c>
      <c r="CO46" s="122" t="s">
        <v>39</v>
      </c>
      <c r="CP46" s="122" t="s">
        <v>39</v>
      </c>
      <c r="CQ46" s="122" t="s">
        <v>39</v>
      </c>
      <c r="CR46" s="122" t="s">
        <v>39</v>
      </c>
      <c r="CS46" s="122" t="s">
        <v>39</v>
      </c>
      <c r="CT46" s="122" t="s">
        <v>39</v>
      </c>
      <c r="CU46" s="122" t="s">
        <v>39</v>
      </c>
      <c r="CV46" s="122" t="s">
        <v>39</v>
      </c>
      <c r="CW46" s="131" t="s">
        <v>39</v>
      </c>
      <c r="CX46" s="122" t="s">
        <v>39</v>
      </c>
      <c r="CY46" s="122" t="s">
        <v>39</v>
      </c>
      <c r="CZ46" s="122" t="s">
        <v>39</v>
      </c>
      <c r="DA46" s="122" t="s">
        <v>39</v>
      </c>
      <c r="DB46" s="122" t="s">
        <v>39</v>
      </c>
      <c r="DC46" s="122" t="s">
        <v>39</v>
      </c>
      <c r="DD46" s="122" t="s">
        <v>39</v>
      </c>
      <c r="DE46" s="122" t="s">
        <v>39</v>
      </c>
      <c r="DF46" s="122" t="s">
        <v>39</v>
      </c>
      <c r="DG46" s="122" t="s">
        <v>39</v>
      </c>
      <c r="DH46" s="122" t="s">
        <v>38</v>
      </c>
      <c r="DI46" s="122" t="s">
        <v>38</v>
      </c>
      <c r="DJ46" s="122" t="s">
        <v>38</v>
      </c>
      <c r="DK46" s="124" t="s">
        <v>39</v>
      </c>
      <c r="DL46" s="53">
        <v>38</v>
      </c>
      <c r="DM46" s="122" t="s">
        <v>39</v>
      </c>
      <c r="DN46" s="122" t="s">
        <v>38</v>
      </c>
      <c r="DO46" s="122" t="s">
        <v>39</v>
      </c>
      <c r="DP46" s="122" t="s">
        <v>39</v>
      </c>
      <c r="DQ46" s="122" t="s">
        <v>39</v>
      </c>
      <c r="DR46" s="122" t="s">
        <v>39</v>
      </c>
      <c r="DS46" s="122" t="s">
        <v>39</v>
      </c>
      <c r="DT46" s="122" t="s">
        <v>39</v>
      </c>
      <c r="DU46" s="122" t="s">
        <v>39</v>
      </c>
      <c r="DV46" s="122" t="s">
        <v>39</v>
      </c>
      <c r="DW46" s="122" t="s">
        <v>39</v>
      </c>
      <c r="DX46" s="117" t="s">
        <v>39</v>
      </c>
      <c r="DY46" s="122" t="s">
        <v>39</v>
      </c>
      <c r="DZ46" s="122" t="s">
        <v>39</v>
      </c>
      <c r="EA46" s="122" t="s">
        <v>39</v>
      </c>
      <c r="EB46" s="122" t="s">
        <v>39</v>
      </c>
      <c r="EC46" s="122" t="s">
        <v>39</v>
      </c>
      <c r="ED46" s="122" t="s">
        <v>39</v>
      </c>
      <c r="EE46" s="122" t="s">
        <v>39</v>
      </c>
      <c r="EF46" s="122" t="s">
        <v>39</v>
      </c>
      <c r="EG46" s="122" t="s">
        <v>39</v>
      </c>
      <c r="EH46" s="122" t="s">
        <v>39</v>
      </c>
      <c r="EI46" s="122" t="s">
        <v>38</v>
      </c>
      <c r="EJ46" s="122" t="s">
        <v>38</v>
      </c>
      <c r="EK46" s="122" t="s">
        <v>39</v>
      </c>
      <c r="EL46" s="118" t="s">
        <v>39</v>
      </c>
      <c r="EM46" s="53">
        <v>38</v>
      </c>
      <c r="EN46" s="26" t="str">
        <f t="shared" si="312"/>
        <v>NO CUMPLE</v>
      </c>
      <c r="EO46" s="26" t="str">
        <f t="shared" si="313"/>
        <v>NO CUMPLE</v>
      </c>
      <c r="EP46" s="26" t="str">
        <f t="shared" si="314"/>
        <v>NO CUMPLE</v>
      </c>
      <c r="EQ46" s="26" t="str">
        <f t="shared" si="315"/>
        <v>NO CUMPLE</v>
      </c>
      <c r="ER46" s="26" t="str">
        <f t="shared" si="316"/>
        <v>NO CUMPLE</v>
      </c>
      <c r="ES46" s="26" t="str">
        <f t="shared" si="317"/>
        <v>NO CUMPLE</v>
      </c>
      <c r="ET46" s="26" t="str">
        <f t="shared" si="318"/>
        <v>NO CUMPLE</v>
      </c>
      <c r="EU46" s="26" t="str">
        <f t="shared" si="319"/>
        <v>NO CUMPLE</v>
      </c>
      <c r="EV46" s="26" t="str">
        <f t="shared" si="320"/>
        <v>NO CUMPLE</v>
      </c>
      <c r="EW46" s="26" t="str">
        <f t="shared" si="321"/>
        <v>NO CUMPLE</v>
      </c>
      <c r="EX46" s="26" t="str">
        <f t="shared" si="322"/>
        <v>NO CUMPLE</v>
      </c>
      <c r="EY46" s="26" t="str">
        <f t="shared" si="323"/>
        <v>CUMPLE</v>
      </c>
      <c r="EZ46" s="26" t="str">
        <f t="shared" si="324"/>
        <v>NO CUMPLE</v>
      </c>
      <c r="FA46" s="26" t="str">
        <f t="shared" si="325"/>
        <v>NO CUMPLE</v>
      </c>
      <c r="FB46" s="26" t="str">
        <f t="shared" si="326"/>
        <v>NO CUMPLE</v>
      </c>
      <c r="FC46" s="26" t="str">
        <f t="shared" si="327"/>
        <v>NO CUMPLE</v>
      </c>
      <c r="FD46" s="26" t="str">
        <f t="shared" si="328"/>
        <v>NO CUMPLE</v>
      </c>
      <c r="FE46" s="26" t="str">
        <f t="shared" si="329"/>
        <v>NO CUMPLE</v>
      </c>
      <c r="FF46" s="26" t="str">
        <f t="shared" si="330"/>
        <v>NO CUMPLE</v>
      </c>
      <c r="FG46" s="26" t="str">
        <f t="shared" si="331"/>
        <v>NO CUMPLE</v>
      </c>
      <c r="FH46" s="26" t="str">
        <f t="shared" si="332"/>
        <v>NO CUMPLE</v>
      </c>
      <c r="FI46" s="26" t="str">
        <f t="shared" si="333"/>
        <v>NO CUMPLE</v>
      </c>
      <c r="FJ46" s="26" t="str">
        <f t="shared" si="334"/>
        <v>NO CUMPLE</v>
      </c>
      <c r="FK46" s="26" t="str">
        <f t="shared" si="335"/>
        <v>NO CUMPLE</v>
      </c>
      <c r="FL46" s="26" t="str">
        <f t="shared" si="336"/>
        <v>NO CUMPLE</v>
      </c>
      <c r="FM46" s="26" t="str">
        <f t="shared" si="337"/>
        <v>CUMPLE</v>
      </c>
      <c r="FN46" s="53">
        <v>38</v>
      </c>
      <c r="FO46" s="116" t="s">
        <v>37</v>
      </c>
      <c r="FP46" s="116" t="s">
        <v>37</v>
      </c>
      <c r="FQ46" s="116" t="s">
        <v>37</v>
      </c>
      <c r="FR46" s="116" t="s">
        <v>37</v>
      </c>
      <c r="FS46" s="116" t="s">
        <v>37</v>
      </c>
      <c r="FT46" s="116" t="s">
        <v>37</v>
      </c>
      <c r="FU46" s="116" t="s">
        <v>37</v>
      </c>
      <c r="FV46" s="116" t="s">
        <v>37</v>
      </c>
      <c r="FW46" s="116" t="s">
        <v>37</v>
      </c>
      <c r="FX46" s="116" t="s">
        <v>37</v>
      </c>
      <c r="FY46" s="116" t="s">
        <v>37</v>
      </c>
      <c r="FZ46" s="124" t="s">
        <v>39</v>
      </c>
      <c r="GA46" s="116" t="s">
        <v>37</v>
      </c>
      <c r="GB46" s="116" t="s">
        <v>37</v>
      </c>
      <c r="GC46" s="116" t="s">
        <v>37</v>
      </c>
      <c r="GD46" s="116" t="s">
        <v>37</v>
      </c>
      <c r="GE46" s="116" t="s">
        <v>37</v>
      </c>
      <c r="GF46" s="116" t="s">
        <v>37</v>
      </c>
      <c r="GG46" s="116" t="s">
        <v>37</v>
      </c>
      <c r="GH46" s="116" t="s">
        <v>37</v>
      </c>
      <c r="GI46" s="116" t="s">
        <v>37</v>
      </c>
      <c r="GJ46" s="116" t="s">
        <v>37</v>
      </c>
      <c r="GK46" s="116" t="s">
        <v>37</v>
      </c>
      <c r="GL46" s="116" t="s">
        <v>37</v>
      </c>
      <c r="GM46" s="116" t="s">
        <v>37</v>
      </c>
      <c r="GN46" s="124" t="s">
        <v>39</v>
      </c>
      <c r="GO46" s="53">
        <v>38</v>
      </c>
      <c r="GP46" s="116" t="s">
        <v>37</v>
      </c>
      <c r="GQ46" s="116" t="s">
        <v>37</v>
      </c>
      <c r="GR46" s="116" t="s">
        <v>37</v>
      </c>
      <c r="GS46" s="116" t="s">
        <v>37</v>
      </c>
      <c r="GT46" s="116" t="s">
        <v>37</v>
      </c>
      <c r="GU46" s="116" t="s">
        <v>37</v>
      </c>
      <c r="GV46" s="116" t="s">
        <v>37</v>
      </c>
      <c r="GW46" s="116" t="s">
        <v>37</v>
      </c>
      <c r="GX46" s="116" t="s">
        <v>37</v>
      </c>
      <c r="GY46" s="116" t="s">
        <v>37</v>
      </c>
      <c r="GZ46" s="116" t="s">
        <v>37</v>
      </c>
      <c r="HA46" s="131" t="s">
        <v>39</v>
      </c>
      <c r="HB46" s="116" t="s">
        <v>37</v>
      </c>
      <c r="HC46" s="116" t="s">
        <v>37</v>
      </c>
      <c r="HD46" s="116" t="s">
        <v>37</v>
      </c>
      <c r="HE46" s="116" t="s">
        <v>37</v>
      </c>
      <c r="HF46" s="116" t="s">
        <v>37</v>
      </c>
      <c r="HG46" s="116" t="s">
        <v>37</v>
      </c>
      <c r="HH46" s="116" t="s">
        <v>37</v>
      </c>
      <c r="HI46" s="116" t="s">
        <v>37</v>
      </c>
      <c r="HJ46" s="116" t="s">
        <v>37</v>
      </c>
      <c r="HK46" s="116" t="s">
        <v>37</v>
      </c>
      <c r="HL46" s="116" t="s">
        <v>37</v>
      </c>
      <c r="HM46" s="116" t="s">
        <v>37</v>
      </c>
      <c r="HN46" s="116" t="s">
        <v>37</v>
      </c>
      <c r="HO46" s="124" t="s">
        <v>39</v>
      </c>
      <c r="HP46" s="53">
        <v>38</v>
      </c>
      <c r="HQ46" s="25" t="str">
        <f t="shared" si="338"/>
        <v/>
      </c>
      <c r="HR46" s="25" t="str">
        <f t="shared" si="339"/>
        <v/>
      </c>
      <c r="HS46" s="25" t="str">
        <f t="shared" si="340"/>
        <v/>
      </c>
      <c r="HT46" s="25" t="str">
        <f t="shared" si="341"/>
        <v/>
      </c>
      <c r="HU46" s="25" t="str">
        <f t="shared" si="342"/>
        <v/>
      </c>
      <c r="HV46" s="25" t="str">
        <f t="shared" si="343"/>
        <v/>
      </c>
      <c r="HW46" s="25" t="str">
        <f t="shared" si="344"/>
        <v/>
      </c>
      <c r="HX46" s="25" t="str">
        <f t="shared" si="345"/>
        <v/>
      </c>
      <c r="HY46" s="25" t="str">
        <f t="shared" si="346"/>
        <v/>
      </c>
      <c r="HZ46" s="25" t="str">
        <f t="shared" si="347"/>
        <v/>
      </c>
      <c r="IA46" s="25" t="str">
        <f t="shared" si="348"/>
        <v/>
      </c>
      <c r="IB46" s="25">
        <f t="shared" si="349"/>
        <v>4593400</v>
      </c>
      <c r="IC46" s="25" t="str">
        <f t="shared" si="350"/>
        <v/>
      </c>
      <c r="ID46" s="25" t="str">
        <f t="shared" si="351"/>
        <v/>
      </c>
      <c r="IE46" s="25" t="str">
        <f t="shared" si="352"/>
        <v/>
      </c>
      <c r="IF46" s="25" t="str">
        <f t="shared" si="353"/>
        <v/>
      </c>
      <c r="IG46" s="25" t="str">
        <f t="shared" si="354"/>
        <v/>
      </c>
      <c r="IH46" s="25" t="str">
        <f t="shared" si="355"/>
        <v/>
      </c>
      <c r="II46" s="25" t="str">
        <f t="shared" si="356"/>
        <v/>
      </c>
      <c r="IJ46" s="25" t="str">
        <f t="shared" si="357"/>
        <v/>
      </c>
      <c r="IK46" s="25" t="str">
        <f t="shared" si="358"/>
        <v/>
      </c>
      <c r="IL46" s="25" t="str">
        <f t="shared" si="359"/>
        <v/>
      </c>
      <c r="IM46" s="25" t="str">
        <f t="shared" si="360"/>
        <v/>
      </c>
      <c r="IN46" s="25" t="str">
        <f t="shared" si="361"/>
        <v/>
      </c>
      <c r="IO46" s="25" t="str">
        <f t="shared" si="362"/>
        <v/>
      </c>
      <c r="IP46" s="25">
        <f t="shared" si="363"/>
        <v>4581500</v>
      </c>
      <c r="IQ46" s="25">
        <v>4664800</v>
      </c>
      <c r="IR46" s="25">
        <v>4664800</v>
      </c>
      <c r="IS46" s="27">
        <f t="shared" si="364"/>
        <v>2</v>
      </c>
      <c r="IT46" s="27">
        <f t="shared" si="200"/>
        <v>1</v>
      </c>
      <c r="IU46" s="27">
        <f t="array" ref="IU46">IF(IT46=0,"",PRODUCT(IF(ISNUMBER(HQ46:IP46),HQ46:IP46,1)))</f>
        <v>21044662100000</v>
      </c>
      <c r="IV46" s="27">
        <f t="shared" si="201"/>
        <v>9.8169139764080001E+19</v>
      </c>
      <c r="IW46" s="28">
        <f t="shared" si="208"/>
        <v>4613087.1761015141</v>
      </c>
      <c r="IX46" s="29">
        <f t="shared" si="285"/>
        <v>17299.076910380678</v>
      </c>
      <c r="IY46" s="53">
        <v>38</v>
      </c>
      <c r="IZ46" s="30" t="str">
        <f t="shared" si="365"/>
        <v/>
      </c>
      <c r="JA46" s="30" t="str">
        <f t="shared" si="366"/>
        <v/>
      </c>
      <c r="JB46" s="30" t="str">
        <f t="shared" si="367"/>
        <v/>
      </c>
      <c r="JC46" s="30" t="str">
        <f t="shared" si="368"/>
        <v/>
      </c>
      <c r="JD46" s="30" t="str">
        <f t="shared" si="369"/>
        <v/>
      </c>
      <c r="JE46" s="30" t="str">
        <f t="shared" si="370"/>
        <v/>
      </c>
      <c r="JF46" s="30" t="str">
        <f t="shared" si="371"/>
        <v/>
      </c>
      <c r="JG46" s="30" t="str">
        <f t="shared" si="372"/>
        <v/>
      </c>
      <c r="JH46" s="30" t="str">
        <f t="shared" si="373"/>
        <v/>
      </c>
      <c r="JI46" s="30" t="str">
        <f t="shared" si="374"/>
        <v/>
      </c>
      <c r="JJ46" s="30" t="str">
        <f t="shared" si="375"/>
        <v/>
      </c>
      <c r="JK46" s="30">
        <f t="shared" si="376"/>
        <v>26552.861888507086</v>
      </c>
      <c r="JL46" s="30" t="str">
        <f t="shared" si="377"/>
        <v/>
      </c>
      <c r="JM46" s="30" t="str">
        <f t="shared" si="378"/>
        <v/>
      </c>
      <c r="JN46" s="30" t="str">
        <f t="shared" si="379"/>
        <v/>
      </c>
      <c r="JO46" s="30" t="str">
        <f t="shared" si="380"/>
        <v/>
      </c>
      <c r="JP46" s="30" t="str">
        <f t="shared" si="381"/>
        <v/>
      </c>
      <c r="JQ46" s="30" t="str">
        <f t="shared" si="382"/>
        <v/>
      </c>
      <c r="JR46" s="30" t="str">
        <f t="shared" si="383"/>
        <v/>
      </c>
      <c r="JS46" s="30" t="str">
        <f t="shared" si="384"/>
        <v/>
      </c>
      <c r="JT46" s="30" t="str">
        <f t="shared" si="385"/>
        <v/>
      </c>
      <c r="JU46" s="30" t="str">
        <f t="shared" si="386"/>
        <v/>
      </c>
      <c r="JV46" s="30" t="str">
        <f t="shared" si="387"/>
        <v/>
      </c>
      <c r="JW46" s="30" t="str">
        <f t="shared" si="388"/>
        <v/>
      </c>
      <c r="JX46" s="30" t="str">
        <f t="shared" si="389"/>
        <v/>
      </c>
      <c r="JY46" s="30">
        <f t="shared" si="390"/>
        <v>26484.072090868467</v>
      </c>
      <c r="JZ46" s="53">
        <v>38</v>
      </c>
      <c r="KA46" s="31" t="str">
        <f t="shared" si="391"/>
        <v/>
      </c>
      <c r="KB46" s="31" t="str">
        <f t="shared" si="392"/>
        <v/>
      </c>
      <c r="KC46" s="31" t="str">
        <f t="shared" si="393"/>
        <v/>
      </c>
      <c r="KD46" s="31" t="str">
        <f t="shared" si="394"/>
        <v/>
      </c>
      <c r="KE46" s="31" t="str">
        <f t="shared" si="395"/>
        <v/>
      </c>
      <c r="KF46" s="31" t="str">
        <f t="shared" si="396"/>
        <v/>
      </c>
      <c r="KG46" s="31" t="str">
        <f t="shared" si="397"/>
        <v/>
      </c>
      <c r="KH46" s="31" t="str">
        <f t="shared" si="398"/>
        <v/>
      </c>
      <c r="KI46" s="31" t="str">
        <f t="shared" si="399"/>
        <v/>
      </c>
      <c r="KJ46" s="31" t="str">
        <f t="shared" si="400"/>
        <v/>
      </c>
      <c r="KK46" s="31" t="str">
        <f t="shared" si="401"/>
        <v/>
      </c>
      <c r="KL46" s="31">
        <f t="shared" si="402"/>
        <v>19687.176101514138</v>
      </c>
      <c r="KM46" s="31" t="str">
        <f t="shared" si="403"/>
        <v/>
      </c>
      <c r="KN46" s="31" t="str">
        <f t="shared" si="404"/>
        <v/>
      </c>
      <c r="KO46" s="31" t="str">
        <f t="shared" si="405"/>
        <v/>
      </c>
      <c r="KP46" s="31" t="str">
        <f t="shared" si="406"/>
        <v/>
      </c>
      <c r="KQ46" s="31" t="str">
        <f t="shared" si="407"/>
        <v/>
      </c>
      <c r="KR46" s="31" t="str">
        <f t="shared" si="408"/>
        <v/>
      </c>
      <c r="KS46" s="31" t="str">
        <f t="shared" si="409"/>
        <v/>
      </c>
      <c r="KT46" s="31" t="str">
        <f t="shared" si="410"/>
        <v/>
      </c>
      <c r="KU46" s="31" t="str">
        <f t="shared" si="411"/>
        <v/>
      </c>
      <c r="KV46" s="31" t="str">
        <f t="shared" si="412"/>
        <v/>
      </c>
      <c r="KW46" s="31" t="str">
        <f t="shared" si="413"/>
        <v/>
      </c>
      <c r="KX46" s="31" t="str">
        <f t="shared" si="414"/>
        <v/>
      </c>
      <c r="KY46" s="31" t="str">
        <f t="shared" si="415"/>
        <v/>
      </c>
      <c r="KZ46" s="31">
        <f t="shared" si="416"/>
        <v>31587.176101514138</v>
      </c>
      <c r="LA46" s="53">
        <v>38</v>
      </c>
      <c r="LB46" s="32" t="str">
        <f t="shared" si="417"/>
        <v/>
      </c>
      <c r="LC46" s="32" t="str">
        <f t="shared" si="418"/>
        <v/>
      </c>
      <c r="LD46" s="32" t="str">
        <f t="shared" si="419"/>
        <v/>
      </c>
      <c r="LE46" s="32" t="str">
        <f t="shared" si="420"/>
        <v/>
      </c>
      <c r="LF46" s="32" t="str">
        <f t="shared" si="421"/>
        <v/>
      </c>
      <c r="LG46" s="32" t="str">
        <f t="shared" si="422"/>
        <v/>
      </c>
      <c r="LH46" s="32" t="str">
        <f t="shared" si="423"/>
        <v/>
      </c>
      <c r="LI46" s="32" t="str">
        <f t="shared" si="424"/>
        <v/>
      </c>
      <c r="LJ46" s="32" t="str">
        <f t="shared" si="425"/>
        <v/>
      </c>
      <c r="LK46" s="32" t="str">
        <f t="shared" si="426"/>
        <v/>
      </c>
      <c r="LL46" s="32" t="str">
        <f t="shared" si="427"/>
        <v/>
      </c>
      <c r="LM46" s="32">
        <f t="shared" si="428"/>
        <v>113.80477815958163</v>
      </c>
      <c r="LN46" s="32" t="str">
        <f t="shared" si="429"/>
        <v/>
      </c>
      <c r="LO46" s="32" t="str">
        <f t="shared" si="430"/>
        <v/>
      </c>
      <c r="LP46" s="32" t="str">
        <f t="shared" si="431"/>
        <v/>
      </c>
      <c r="LQ46" s="32" t="str">
        <f t="shared" si="432"/>
        <v/>
      </c>
      <c r="LR46" s="32" t="str">
        <f t="shared" si="433"/>
        <v/>
      </c>
      <c r="LS46" s="32" t="str">
        <f t="shared" si="434"/>
        <v/>
      </c>
      <c r="LT46" s="32" t="str">
        <f t="shared" si="435"/>
        <v/>
      </c>
      <c r="LU46" s="32" t="str">
        <f t="shared" si="436"/>
        <v/>
      </c>
      <c r="LV46" s="32" t="str">
        <f t="shared" si="437"/>
        <v/>
      </c>
      <c r="LW46" s="32" t="str">
        <f t="shared" si="438"/>
        <v/>
      </c>
      <c r="LX46" s="32" t="str">
        <f t="shared" si="439"/>
        <v/>
      </c>
      <c r="LY46" s="32" t="str">
        <f t="shared" si="440"/>
        <v/>
      </c>
      <c r="LZ46" s="32" t="str">
        <f t="shared" si="441"/>
        <v/>
      </c>
      <c r="MA46" s="32">
        <f t="shared" si="442"/>
        <v>182.59457579820102</v>
      </c>
      <c r="MB46" s="50">
        <f t="shared" si="443"/>
        <v>113.80477815958163</v>
      </c>
      <c r="MC46" s="53">
        <v>38</v>
      </c>
      <c r="MD46" s="140" t="str">
        <f t="shared" si="444"/>
        <v/>
      </c>
      <c r="ME46" s="140" t="str">
        <f t="shared" si="445"/>
        <v/>
      </c>
      <c r="MF46" s="140" t="str">
        <f t="shared" si="446"/>
        <v/>
      </c>
      <c r="MG46" s="140" t="str">
        <f t="shared" si="447"/>
        <v/>
      </c>
      <c r="MH46" s="140" t="str">
        <f t="shared" si="448"/>
        <v/>
      </c>
      <c r="MI46" s="140" t="str">
        <f t="shared" si="449"/>
        <v/>
      </c>
      <c r="MJ46" s="140" t="str">
        <f t="shared" si="450"/>
        <v/>
      </c>
      <c r="MK46" s="140" t="str">
        <f t="shared" si="451"/>
        <v/>
      </c>
      <c r="ML46" s="140" t="str">
        <f t="shared" si="452"/>
        <v/>
      </c>
      <c r="MM46" s="140" t="str">
        <f t="shared" si="453"/>
        <v/>
      </c>
      <c r="MN46" s="140" t="str">
        <f t="shared" si="454"/>
        <v/>
      </c>
      <c r="MO46" s="140">
        <f t="shared" si="455"/>
        <v>39.829292832760629</v>
      </c>
      <c r="MP46" s="140" t="str">
        <f t="shared" si="456"/>
        <v/>
      </c>
      <c r="MQ46" s="140" t="str">
        <f t="shared" si="457"/>
        <v/>
      </c>
      <c r="MR46" s="140" t="str">
        <f t="shared" si="458"/>
        <v/>
      </c>
      <c r="MS46" s="140" t="str">
        <f t="shared" si="459"/>
        <v/>
      </c>
      <c r="MT46" s="140" t="str">
        <f t="shared" si="460"/>
        <v/>
      </c>
      <c r="MU46" s="140" t="str">
        <f t="shared" si="461"/>
        <v/>
      </c>
      <c r="MV46" s="140" t="str">
        <f t="shared" si="462"/>
        <v/>
      </c>
      <c r="MW46" s="140" t="str">
        <f t="shared" si="463"/>
        <v/>
      </c>
      <c r="MX46" s="140" t="str">
        <f t="shared" si="464"/>
        <v/>
      </c>
      <c r="MY46" s="140" t="str">
        <f t="shared" si="465"/>
        <v/>
      </c>
      <c r="MZ46" s="140" t="str">
        <f t="shared" si="466"/>
        <v/>
      </c>
      <c r="NA46" s="140" t="str">
        <f t="shared" si="467"/>
        <v/>
      </c>
      <c r="NB46" s="140" t="str">
        <f t="shared" si="468"/>
        <v/>
      </c>
      <c r="NC46" s="140">
        <f t="shared" si="469"/>
        <v>39.726108136302699</v>
      </c>
      <c r="ND46" s="53">
        <v>38</v>
      </c>
      <c r="NE46" s="33" t="str">
        <f t="shared" si="470"/>
        <v/>
      </c>
      <c r="NF46" s="33" t="str">
        <f t="shared" si="504"/>
        <v/>
      </c>
      <c r="NG46" s="33" t="str">
        <f t="shared" si="480"/>
        <v/>
      </c>
      <c r="NH46" s="33" t="str">
        <f t="shared" si="481"/>
        <v/>
      </c>
      <c r="NI46" s="33" t="str">
        <f t="shared" si="482"/>
        <v/>
      </c>
      <c r="NJ46" s="33" t="str">
        <f t="shared" si="483"/>
        <v/>
      </c>
      <c r="NK46" s="33" t="str">
        <f t="shared" si="484"/>
        <v/>
      </c>
      <c r="NL46" s="33" t="str">
        <f t="shared" si="485"/>
        <v/>
      </c>
      <c r="NM46" s="33" t="str">
        <f t="shared" si="486"/>
        <v/>
      </c>
      <c r="NN46" s="33" t="str">
        <f t="shared" si="487"/>
        <v/>
      </c>
      <c r="NO46" s="33" t="str">
        <f t="shared" si="488"/>
        <v/>
      </c>
      <c r="NP46" s="33">
        <f t="shared" si="489"/>
        <v>40</v>
      </c>
      <c r="NQ46" s="33" t="str">
        <f t="shared" si="490"/>
        <v/>
      </c>
      <c r="NR46" s="33" t="str">
        <f t="shared" si="491"/>
        <v/>
      </c>
      <c r="NS46" s="33" t="str">
        <f t="shared" si="492"/>
        <v/>
      </c>
      <c r="NT46" s="33" t="str">
        <f t="shared" si="493"/>
        <v/>
      </c>
      <c r="NU46" s="33" t="str">
        <f t="shared" si="494"/>
        <v/>
      </c>
      <c r="NV46" s="33" t="str">
        <f t="shared" si="495"/>
        <v/>
      </c>
      <c r="NW46" s="33" t="str">
        <f t="shared" si="496"/>
        <v/>
      </c>
      <c r="NX46" s="33" t="str">
        <f t="shared" si="497"/>
        <v/>
      </c>
      <c r="NY46" s="33" t="str">
        <f t="shared" si="498"/>
        <v/>
      </c>
      <c r="NZ46" s="33" t="str">
        <f t="shared" si="499"/>
        <v/>
      </c>
      <c r="OA46" s="33" t="str">
        <f t="shared" si="500"/>
        <v/>
      </c>
      <c r="OB46" s="33" t="str">
        <f t="shared" si="501"/>
        <v/>
      </c>
      <c r="OC46" s="33" t="str">
        <f t="shared" si="502"/>
        <v/>
      </c>
      <c r="OD46" s="33">
        <f t="shared" si="503"/>
        <v>24.930593400617951</v>
      </c>
      <c r="OE46" s="33" t="e">
        <f>IF(#REF!="","",IF(#REF!=$MB46,40,(($MB46/#REF!)*40)))</f>
        <v>#REF!</v>
      </c>
      <c r="OF46" s="33" t="e">
        <f>IF(#REF!="","",IF(#REF!=$MB46,40,(($MB46/#REF!)*40)))</f>
        <v>#REF!</v>
      </c>
      <c r="OG46" s="53">
        <v>38</v>
      </c>
      <c r="OH46" s="116"/>
      <c r="OI46" s="116"/>
      <c r="OJ46" s="116"/>
      <c r="OK46" s="116"/>
      <c r="OL46" s="116"/>
      <c r="OM46" s="116"/>
      <c r="ON46" s="116"/>
      <c r="OO46" s="116"/>
      <c r="OP46" s="116"/>
      <c r="OQ46" s="116"/>
      <c r="OR46" s="116"/>
      <c r="OS46" s="124">
        <v>72</v>
      </c>
      <c r="OT46" s="116"/>
      <c r="OU46" s="116"/>
      <c r="OV46" s="116"/>
      <c r="OW46" s="116"/>
      <c r="OX46" s="116"/>
      <c r="OY46" s="116"/>
      <c r="OZ46" s="116"/>
      <c r="PA46" s="116"/>
      <c r="PB46" s="116"/>
      <c r="PC46" s="116"/>
      <c r="PD46" s="116"/>
      <c r="PE46" s="116"/>
      <c r="PF46" s="116"/>
      <c r="PG46" s="118">
        <v>72</v>
      </c>
      <c r="PH46" s="53">
        <v>38</v>
      </c>
      <c r="PI46" s="126">
        <f t="shared" si="203"/>
        <v>0</v>
      </c>
      <c r="PJ46" s="126">
        <f t="shared" si="275"/>
        <v>0</v>
      </c>
      <c r="PK46" s="126">
        <f t="shared" si="276"/>
        <v>0</v>
      </c>
      <c r="PL46" s="126">
        <f t="shared" si="277"/>
        <v>0</v>
      </c>
      <c r="PM46" s="126">
        <f t="shared" si="278"/>
        <v>0</v>
      </c>
      <c r="PN46" s="126">
        <f t="shared" si="279"/>
        <v>0</v>
      </c>
      <c r="PO46" s="126">
        <f t="shared" si="235"/>
        <v>0</v>
      </c>
      <c r="PP46" s="126">
        <f t="shared" si="236"/>
        <v>0</v>
      </c>
      <c r="PQ46" s="126">
        <f t="shared" si="237"/>
        <v>0</v>
      </c>
      <c r="PR46" s="126">
        <f t="shared" si="238"/>
        <v>0</v>
      </c>
      <c r="PS46" s="126">
        <f t="shared" si="239"/>
        <v>0</v>
      </c>
      <c r="PT46" s="126">
        <f t="shared" si="240"/>
        <v>60</v>
      </c>
      <c r="PU46" s="126">
        <f t="shared" si="241"/>
        <v>0</v>
      </c>
      <c r="PV46" s="126">
        <f t="shared" si="242"/>
        <v>0</v>
      </c>
      <c r="PW46" s="126">
        <f t="shared" si="243"/>
        <v>0</v>
      </c>
      <c r="PX46" s="126">
        <f t="shared" si="244"/>
        <v>0</v>
      </c>
      <c r="PY46" s="126">
        <f t="shared" si="245"/>
        <v>0</v>
      </c>
      <c r="PZ46" s="126">
        <f t="shared" si="246"/>
        <v>0</v>
      </c>
      <c r="QA46" s="126">
        <f t="shared" si="247"/>
        <v>0</v>
      </c>
      <c r="QB46" s="126">
        <f t="shared" si="248"/>
        <v>0</v>
      </c>
      <c r="QC46" s="126">
        <f t="shared" si="249"/>
        <v>0</v>
      </c>
      <c r="QD46" s="126">
        <f t="shared" si="250"/>
        <v>0</v>
      </c>
      <c r="QE46" s="126">
        <f t="shared" si="251"/>
        <v>0</v>
      </c>
      <c r="QF46" s="126">
        <f t="shared" si="252"/>
        <v>0</v>
      </c>
      <c r="QG46" s="126">
        <f t="shared" si="253"/>
        <v>0</v>
      </c>
      <c r="QH46" s="126">
        <f t="shared" si="254"/>
        <v>60</v>
      </c>
      <c r="QI46" s="53">
        <v>38</v>
      </c>
      <c r="QJ46" s="34" t="str">
        <f t="shared" si="204"/>
        <v/>
      </c>
      <c r="QK46" s="34" t="str">
        <f t="shared" si="280"/>
        <v/>
      </c>
      <c r="QL46" s="34" t="str">
        <f t="shared" si="281"/>
        <v/>
      </c>
      <c r="QM46" s="34" t="str">
        <f t="shared" si="282"/>
        <v/>
      </c>
      <c r="QN46" s="34" t="str">
        <f t="shared" si="283"/>
        <v/>
      </c>
      <c r="QO46" s="34" t="str">
        <f t="shared" si="284"/>
        <v/>
      </c>
      <c r="QP46" s="34" t="str">
        <f t="shared" si="255"/>
        <v/>
      </c>
      <c r="QQ46" s="34" t="str">
        <f t="shared" si="256"/>
        <v/>
      </c>
      <c r="QR46" s="34" t="str">
        <f t="shared" si="257"/>
        <v/>
      </c>
      <c r="QS46" s="34" t="str">
        <f t="shared" si="258"/>
        <v/>
      </c>
      <c r="QT46" s="34" t="str">
        <f t="shared" si="259"/>
        <v/>
      </c>
      <c r="QU46" s="34">
        <f t="shared" si="260"/>
        <v>99.829292832760629</v>
      </c>
      <c r="QV46" s="34" t="str">
        <f t="shared" si="261"/>
        <v/>
      </c>
      <c r="QW46" s="34" t="str">
        <f t="shared" si="262"/>
        <v/>
      </c>
      <c r="QX46" s="34" t="str">
        <f t="shared" si="263"/>
        <v/>
      </c>
      <c r="QY46" s="34" t="str">
        <f t="shared" si="264"/>
        <v/>
      </c>
      <c r="QZ46" s="34" t="str">
        <f t="shared" si="265"/>
        <v/>
      </c>
      <c r="RA46" s="34" t="str">
        <f t="shared" si="266"/>
        <v/>
      </c>
      <c r="RB46" s="34" t="str">
        <f t="shared" si="267"/>
        <v/>
      </c>
      <c r="RC46" s="34" t="str">
        <f t="shared" si="268"/>
        <v/>
      </c>
      <c r="RD46" s="34" t="str">
        <f t="shared" si="269"/>
        <v/>
      </c>
      <c r="RE46" s="34" t="str">
        <f t="shared" si="270"/>
        <v/>
      </c>
      <c r="RF46" s="34" t="str">
        <f t="shared" si="271"/>
        <v/>
      </c>
      <c r="RG46" s="34" t="str">
        <f t="shared" si="272"/>
        <v/>
      </c>
      <c r="RH46" s="34" t="str">
        <f t="shared" si="273"/>
        <v/>
      </c>
      <c r="RI46" s="34">
        <f t="shared" si="274"/>
        <v>99.726108136302699</v>
      </c>
      <c r="RJ46" s="132">
        <f t="shared" si="205"/>
        <v>99.829292832760629</v>
      </c>
      <c r="RK46" s="35" t="str">
        <f t="shared" si="471"/>
        <v/>
      </c>
      <c r="RL46" s="35" t="str">
        <f t="shared" si="472"/>
        <v>12. DIDACLIBROS LTDA NIT 800036678-0</v>
      </c>
      <c r="RM46" s="35" t="str">
        <f t="shared" si="473"/>
        <v/>
      </c>
      <c r="RN46" s="35" t="str">
        <f t="shared" si="234"/>
        <v/>
      </c>
      <c r="RO46" s="133" t="str">
        <f t="shared" si="207"/>
        <v>12. DIDACLIBROS LTDA NIT 800036678-0</v>
      </c>
      <c r="RP46" s="133" t="str">
        <f>IF($RJ46=QJ46,QJ$8,IF($RJ46=QK46,QK$8,IF($RJ46=QL46,QL$8,IF($RJ46=QM46,QM$8,IF($RJ46=QN46,QN$8,IF($RJ46=QO46,QO$8,IF($RJ46=QP46,QP$8,IF($RJ46=QQ46,QQ$8,IF($RJ46=QR46,QR$8,IF($RJ46=QS46,QS$8,IF($RJ46=QT46,QT$8,IF($RJ46=QU46,QU$8,IF($RJ46=QV46,QV$8,IF($RJ46=QW46,QW$8,IF($RJ46=QX46,QX$8,IF($RJ46=QY46,QY$8,IF($RJ46=QZ46,QZ$8,IF($RJ46=RA46,RA$8,IF($RJ46=RB46,RB$8,IF($RJ46=RC46,RC$8,IF($RJ46=RD46,RD$8,IF($RJ46=RE46,RE$8,IF($RJ46=RF46,RF$8,IF($RJ46=RG46,RG$8,IF($RJ46=RH46,RH$8,IF($RJ46=RI46,RI$8,IF($RJ46=#REF!,#REF!,IF($RJ46=#REF!,#REF!,""))))))))))))))))))))))))))))</f>
        <v>12. DIDACLIBROS LTDA NIT 800036678-0</v>
      </c>
      <c r="RQ46" s="36" t="str">
        <f t="shared" si="474"/>
        <v/>
      </c>
      <c r="RR46" s="36">
        <f t="shared" si="475"/>
        <v>4593400</v>
      </c>
      <c r="RS46" s="36" t="str">
        <f t="shared" si="476"/>
        <v/>
      </c>
      <c r="RT46" s="36" t="e">
        <f>IF($RP46=$AD$8,$AD46,IF($RP46=$AE$8,$AE46,IF($RP46=$AF$8,$AF46,IF($RP46=$AG$8,$AG46,IF($RP46=$AH$8,$AH46,IF($RP46=#REF!,#REF!,IF($RP46=#REF!,#REF!,"")))))))</f>
        <v>#REF!</v>
      </c>
      <c r="RU46" s="129">
        <f t="shared" si="477"/>
        <v>4593400</v>
      </c>
      <c r="RV46" s="36" t="e">
        <f t="shared" si="206"/>
        <v>#REF!</v>
      </c>
      <c r="RW46" s="53">
        <v>38</v>
      </c>
      <c r="RX46" s="129">
        <f t="shared" si="478"/>
        <v>71400</v>
      </c>
      <c r="RY46" s="129" t="str">
        <f t="shared" si="479"/>
        <v>ADJUDICADO</v>
      </c>
    </row>
    <row r="47" spans="1:493" ht="33.75" customHeight="1">
      <c r="A47" s="49"/>
      <c r="B47" s="67" t="s">
        <v>124</v>
      </c>
      <c r="C47" s="68" t="s">
        <v>125</v>
      </c>
      <c r="D47" s="67" t="s">
        <v>126</v>
      </c>
      <c r="E47" s="69" t="s">
        <v>143</v>
      </c>
      <c r="F47" s="70">
        <v>1</v>
      </c>
      <c r="G47" s="24">
        <v>1326850</v>
      </c>
      <c r="H47" s="54">
        <v>39</v>
      </c>
      <c r="I47" s="104" t="s">
        <v>37</v>
      </c>
      <c r="J47" s="104" t="s">
        <v>37</v>
      </c>
      <c r="K47" s="104" t="s">
        <v>37</v>
      </c>
      <c r="L47" s="104" t="s">
        <v>37</v>
      </c>
      <c r="M47" s="104" t="s">
        <v>37</v>
      </c>
      <c r="N47" s="104" t="s">
        <v>37</v>
      </c>
      <c r="O47" s="104" t="s">
        <v>37</v>
      </c>
      <c r="P47" s="104" t="s">
        <v>37</v>
      </c>
      <c r="Q47" s="104" t="s">
        <v>37</v>
      </c>
      <c r="R47" s="104" t="s">
        <v>37</v>
      </c>
      <c r="S47" s="104" t="s">
        <v>37</v>
      </c>
      <c r="T47" s="113">
        <v>1309000</v>
      </c>
      <c r="U47" s="104" t="s">
        <v>37</v>
      </c>
      <c r="V47" s="104" t="s">
        <v>37</v>
      </c>
      <c r="W47" s="113">
        <v>1167628</v>
      </c>
      <c r="X47" s="104" t="s">
        <v>37</v>
      </c>
      <c r="Y47" s="104" t="s">
        <v>37</v>
      </c>
      <c r="Z47" s="104" t="s">
        <v>37</v>
      </c>
      <c r="AA47" s="104" t="s">
        <v>37</v>
      </c>
      <c r="AB47" s="104" t="s">
        <v>37</v>
      </c>
      <c r="AC47" s="104" t="s">
        <v>37</v>
      </c>
      <c r="AD47" s="104" t="s">
        <v>37</v>
      </c>
      <c r="AE47" s="104" t="s">
        <v>37</v>
      </c>
      <c r="AF47" s="104" t="s">
        <v>37</v>
      </c>
      <c r="AG47" s="104" t="s">
        <v>37</v>
      </c>
      <c r="AH47" s="104" t="s">
        <v>37</v>
      </c>
      <c r="AI47" s="57">
        <v>39</v>
      </c>
      <c r="AJ47" s="25" t="str">
        <f t="shared" si="286"/>
        <v>NC</v>
      </c>
      <c r="AK47" s="25" t="str">
        <f t="shared" si="287"/>
        <v>NC</v>
      </c>
      <c r="AL47" s="25" t="str">
        <f t="shared" si="288"/>
        <v>NC</v>
      </c>
      <c r="AM47" s="25" t="str">
        <f t="shared" si="289"/>
        <v>NC</v>
      </c>
      <c r="AN47" s="25" t="str">
        <f t="shared" si="290"/>
        <v>NC</v>
      </c>
      <c r="AO47" s="25" t="str">
        <f t="shared" si="291"/>
        <v>NC</v>
      </c>
      <c r="AP47" s="25" t="str">
        <f t="shared" si="292"/>
        <v>NC</v>
      </c>
      <c r="AQ47" s="25" t="str">
        <f t="shared" si="293"/>
        <v>NC</v>
      </c>
      <c r="AR47" s="25" t="str">
        <f t="shared" si="294"/>
        <v>NC</v>
      </c>
      <c r="AS47" s="25" t="str">
        <f t="shared" si="295"/>
        <v>NC</v>
      </c>
      <c r="AT47" s="25" t="str">
        <f t="shared" si="296"/>
        <v>NC</v>
      </c>
      <c r="AU47" s="25">
        <f t="shared" si="297"/>
        <v>1309000</v>
      </c>
      <c r="AV47" s="25" t="str">
        <f t="shared" si="298"/>
        <v>NC</v>
      </c>
      <c r="AW47" s="25" t="str">
        <f t="shared" si="299"/>
        <v>NC</v>
      </c>
      <c r="AX47" s="25">
        <f t="shared" si="300"/>
        <v>1167628</v>
      </c>
      <c r="AY47" s="25" t="str">
        <f t="shared" si="301"/>
        <v>NC</v>
      </c>
      <c r="AZ47" s="25" t="str">
        <f t="shared" si="302"/>
        <v>NC</v>
      </c>
      <c r="BA47" s="25" t="str">
        <f t="shared" si="303"/>
        <v>NC</v>
      </c>
      <c r="BB47" s="25" t="str">
        <f t="shared" si="304"/>
        <v>NC</v>
      </c>
      <c r="BC47" s="25" t="str">
        <f t="shared" si="305"/>
        <v>NC</v>
      </c>
      <c r="BD47" s="25" t="str">
        <f t="shared" si="306"/>
        <v>NC</v>
      </c>
      <c r="BE47" s="25" t="str">
        <f t="shared" si="307"/>
        <v>NC</v>
      </c>
      <c r="BF47" s="25" t="str">
        <f t="shared" si="308"/>
        <v>NC</v>
      </c>
      <c r="BG47" s="25" t="str">
        <f t="shared" si="309"/>
        <v>NC</v>
      </c>
      <c r="BH47" s="25" t="str">
        <f t="shared" si="310"/>
        <v>NC</v>
      </c>
      <c r="BI47" s="25" t="str">
        <f t="shared" si="311"/>
        <v>NC</v>
      </c>
      <c r="BJ47" s="53">
        <v>39</v>
      </c>
      <c r="BK47" s="122" t="s">
        <v>38</v>
      </c>
      <c r="BL47" s="122" t="s">
        <v>38</v>
      </c>
      <c r="BM47" s="122" t="s">
        <v>38</v>
      </c>
      <c r="BN47" s="122" t="s">
        <v>38</v>
      </c>
      <c r="BO47" s="122" t="s">
        <v>38</v>
      </c>
      <c r="BP47" s="122" t="s">
        <v>38</v>
      </c>
      <c r="BQ47" s="122" t="s">
        <v>38</v>
      </c>
      <c r="BR47" s="122" t="s">
        <v>38</v>
      </c>
      <c r="BS47" s="122" t="s">
        <v>38</v>
      </c>
      <c r="BT47" s="122" t="s">
        <v>38</v>
      </c>
      <c r="BU47" s="122" t="s">
        <v>38</v>
      </c>
      <c r="BV47" s="124" t="s">
        <v>39</v>
      </c>
      <c r="BW47" s="122" t="s">
        <v>38</v>
      </c>
      <c r="BX47" s="122" t="s">
        <v>38</v>
      </c>
      <c r="BY47" s="124" t="s">
        <v>39</v>
      </c>
      <c r="BZ47" s="122" t="s">
        <v>38</v>
      </c>
      <c r="CA47" s="122" t="s">
        <v>38</v>
      </c>
      <c r="CB47" s="122" t="s">
        <v>38</v>
      </c>
      <c r="CC47" s="122" t="s">
        <v>38</v>
      </c>
      <c r="CD47" s="122" t="s">
        <v>38</v>
      </c>
      <c r="CE47" s="122" t="s">
        <v>38</v>
      </c>
      <c r="CF47" s="122" t="s">
        <v>38</v>
      </c>
      <c r="CG47" s="122" t="s">
        <v>38</v>
      </c>
      <c r="CH47" s="122" t="s">
        <v>38</v>
      </c>
      <c r="CI47" s="122" t="s">
        <v>38</v>
      </c>
      <c r="CJ47" s="122" t="s">
        <v>38</v>
      </c>
      <c r="CK47" s="53">
        <v>39</v>
      </c>
      <c r="CL47" s="122" t="s">
        <v>39</v>
      </c>
      <c r="CM47" s="122" t="s">
        <v>38</v>
      </c>
      <c r="CN47" s="122" t="s">
        <v>39</v>
      </c>
      <c r="CO47" s="122" t="s">
        <v>39</v>
      </c>
      <c r="CP47" s="122" t="s">
        <v>39</v>
      </c>
      <c r="CQ47" s="122" t="s">
        <v>39</v>
      </c>
      <c r="CR47" s="122" t="s">
        <v>39</v>
      </c>
      <c r="CS47" s="122" t="s">
        <v>39</v>
      </c>
      <c r="CT47" s="122" t="s">
        <v>39</v>
      </c>
      <c r="CU47" s="122" t="s">
        <v>39</v>
      </c>
      <c r="CV47" s="122" t="s">
        <v>39</v>
      </c>
      <c r="CW47" s="131" t="s">
        <v>39</v>
      </c>
      <c r="CX47" s="122" t="s">
        <v>39</v>
      </c>
      <c r="CY47" s="122" t="s">
        <v>39</v>
      </c>
      <c r="CZ47" s="131" t="s">
        <v>39</v>
      </c>
      <c r="DA47" s="122" t="s">
        <v>39</v>
      </c>
      <c r="DB47" s="122" t="s">
        <v>39</v>
      </c>
      <c r="DC47" s="122" t="s">
        <v>39</v>
      </c>
      <c r="DD47" s="122" t="s">
        <v>39</v>
      </c>
      <c r="DE47" s="122" t="s">
        <v>39</v>
      </c>
      <c r="DF47" s="122" t="s">
        <v>39</v>
      </c>
      <c r="DG47" s="122" t="s">
        <v>39</v>
      </c>
      <c r="DH47" s="122" t="s">
        <v>38</v>
      </c>
      <c r="DI47" s="122" t="s">
        <v>38</v>
      </c>
      <c r="DJ47" s="122" t="s">
        <v>38</v>
      </c>
      <c r="DK47" s="122" t="s">
        <v>39</v>
      </c>
      <c r="DL47" s="53">
        <v>39</v>
      </c>
      <c r="DM47" s="122" t="s">
        <v>39</v>
      </c>
      <c r="DN47" s="122" t="s">
        <v>38</v>
      </c>
      <c r="DO47" s="122" t="s">
        <v>39</v>
      </c>
      <c r="DP47" s="122" t="s">
        <v>39</v>
      </c>
      <c r="DQ47" s="122" t="s">
        <v>39</v>
      </c>
      <c r="DR47" s="122" t="s">
        <v>39</v>
      </c>
      <c r="DS47" s="122" t="s">
        <v>39</v>
      </c>
      <c r="DT47" s="122" t="s">
        <v>39</v>
      </c>
      <c r="DU47" s="122" t="s">
        <v>39</v>
      </c>
      <c r="DV47" s="122" t="s">
        <v>39</v>
      </c>
      <c r="DW47" s="122" t="s">
        <v>39</v>
      </c>
      <c r="DX47" s="117" t="s">
        <v>39</v>
      </c>
      <c r="DY47" s="122" t="s">
        <v>39</v>
      </c>
      <c r="DZ47" s="122" t="s">
        <v>39</v>
      </c>
      <c r="EA47" s="117" t="s">
        <v>39</v>
      </c>
      <c r="EB47" s="122" t="s">
        <v>39</v>
      </c>
      <c r="EC47" s="122" t="s">
        <v>39</v>
      </c>
      <c r="ED47" s="122" t="s">
        <v>39</v>
      </c>
      <c r="EE47" s="122" t="s">
        <v>39</v>
      </c>
      <c r="EF47" s="122" t="s">
        <v>39</v>
      </c>
      <c r="EG47" s="122" t="s">
        <v>39</v>
      </c>
      <c r="EH47" s="122" t="s">
        <v>39</v>
      </c>
      <c r="EI47" s="122" t="s">
        <v>38</v>
      </c>
      <c r="EJ47" s="122" t="s">
        <v>38</v>
      </c>
      <c r="EK47" s="122" t="s">
        <v>39</v>
      </c>
      <c r="EL47" s="122" t="s">
        <v>39</v>
      </c>
      <c r="EM47" s="53">
        <v>39</v>
      </c>
      <c r="EN47" s="26" t="str">
        <f t="shared" si="312"/>
        <v>NO CUMPLE</v>
      </c>
      <c r="EO47" s="26" t="str">
        <f t="shared" si="313"/>
        <v>NO CUMPLE</v>
      </c>
      <c r="EP47" s="26" t="str">
        <f t="shared" si="314"/>
        <v>NO CUMPLE</v>
      </c>
      <c r="EQ47" s="26" t="str">
        <f t="shared" si="315"/>
        <v>NO CUMPLE</v>
      </c>
      <c r="ER47" s="26" t="str">
        <f t="shared" si="316"/>
        <v>NO CUMPLE</v>
      </c>
      <c r="ES47" s="26" t="str">
        <f t="shared" si="317"/>
        <v>NO CUMPLE</v>
      </c>
      <c r="ET47" s="26" t="str">
        <f t="shared" si="318"/>
        <v>NO CUMPLE</v>
      </c>
      <c r="EU47" s="26" t="str">
        <f t="shared" si="319"/>
        <v>NO CUMPLE</v>
      </c>
      <c r="EV47" s="26" t="str">
        <f t="shared" si="320"/>
        <v>NO CUMPLE</v>
      </c>
      <c r="EW47" s="26" t="str">
        <f t="shared" si="321"/>
        <v>NO CUMPLE</v>
      </c>
      <c r="EX47" s="26" t="str">
        <f t="shared" si="322"/>
        <v>NO CUMPLE</v>
      </c>
      <c r="EY47" s="26" t="str">
        <f t="shared" si="323"/>
        <v>CUMPLE</v>
      </c>
      <c r="EZ47" s="26" t="str">
        <f t="shared" si="324"/>
        <v>NO CUMPLE</v>
      </c>
      <c r="FA47" s="26" t="str">
        <f t="shared" si="325"/>
        <v>NO CUMPLE</v>
      </c>
      <c r="FB47" s="26" t="str">
        <f t="shared" si="326"/>
        <v>CUMPLE</v>
      </c>
      <c r="FC47" s="26" t="str">
        <f t="shared" si="327"/>
        <v>NO CUMPLE</v>
      </c>
      <c r="FD47" s="26" t="str">
        <f t="shared" si="328"/>
        <v>NO CUMPLE</v>
      </c>
      <c r="FE47" s="26" t="str">
        <f t="shared" si="329"/>
        <v>NO CUMPLE</v>
      </c>
      <c r="FF47" s="26" t="str">
        <f t="shared" si="330"/>
        <v>NO CUMPLE</v>
      </c>
      <c r="FG47" s="26" t="str">
        <f t="shared" si="331"/>
        <v>NO CUMPLE</v>
      </c>
      <c r="FH47" s="26" t="str">
        <f t="shared" si="332"/>
        <v>NO CUMPLE</v>
      </c>
      <c r="FI47" s="26" t="str">
        <f t="shared" si="333"/>
        <v>NO CUMPLE</v>
      </c>
      <c r="FJ47" s="26" t="str">
        <f t="shared" si="334"/>
        <v>NO CUMPLE</v>
      </c>
      <c r="FK47" s="26" t="str">
        <f t="shared" si="335"/>
        <v>NO CUMPLE</v>
      </c>
      <c r="FL47" s="26" t="str">
        <f t="shared" si="336"/>
        <v>NO CUMPLE</v>
      </c>
      <c r="FM47" s="26" t="str">
        <f t="shared" si="337"/>
        <v>NO CUMPLE</v>
      </c>
      <c r="FN47" s="53">
        <v>39</v>
      </c>
      <c r="FO47" s="116" t="s">
        <v>37</v>
      </c>
      <c r="FP47" s="116" t="s">
        <v>37</v>
      </c>
      <c r="FQ47" s="116" t="s">
        <v>37</v>
      </c>
      <c r="FR47" s="116" t="s">
        <v>37</v>
      </c>
      <c r="FS47" s="116" t="s">
        <v>37</v>
      </c>
      <c r="FT47" s="116" t="s">
        <v>37</v>
      </c>
      <c r="FU47" s="116" t="s">
        <v>37</v>
      </c>
      <c r="FV47" s="116" t="s">
        <v>37</v>
      </c>
      <c r="FW47" s="116" t="s">
        <v>37</v>
      </c>
      <c r="FX47" s="116" t="s">
        <v>37</v>
      </c>
      <c r="FY47" s="116" t="s">
        <v>37</v>
      </c>
      <c r="FZ47" s="124" t="s">
        <v>39</v>
      </c>
      <c r="GA47" s="116" t="s">
        <v>37</v>
      </c>
      <c r="GB47" s="116" t="s">
        <v>37</v>
      </c>
      <c r="GC47" s="120" t="s">
        <v>39</v>
      </c>
      <c r="GD47" s="116" t="s">
        <v>37</v>
      </c>
      <c r="GE47" s="116" t="s">
        <v>37</v>
      </c>
      <c r="GF47" s="116" t="s">
        <v>37</v>
      </c>
      <c r="GG47" s="116" t="s">
        <v>37</v>
      </c>
      <c r="GH47" s="116" t="s">
        <v>37</v>
      </c>
      <c r="GI47" s="116" t="s">
        <v>37</v>
      </c>
      <c r="GJ47" s="116" t="s">
        <v>37</v>
      </c>
      <c r="GK47" s="116" t="s">
        <v>37</v>
      </c>
      <c r="GL47" s="116" t="s">
        <v>37</v>
      </c>
      <c r="GM47" s="116" t="s">
        <v>37</v>
      </c>
      <c r="GN47" s="116" t="s">
        <v>37</v>
      </c>
      <c r="GO47" s="53">
        <v>39</v>
      </c>
      <c r="GP47" s="116" t="s">
        <v>37</v>
      </c>
      <c r="GQ47" s="116" t="s">
        <v>37</v>
      </c>
      <c r="GR47" s="116" t="s">
        <v>37</v>
      </c>
      <c r="GS47" s="116" t="s">
        <v>37</v>
      </c>
      <c r="GT47" s="116" t="s">
        <v>37</v>
      </c>
      <c r="GU47" s="116" t="s">
        <v>37</v>
      </c>
      <c r="GV47" s="116" t="s">
        <v>37</v>
      </c>
      <c r="GW47" s="116" t="s">
        <v>37</v>
      </c>
      <c r="GX47" s="116" t="s">
        <v>37</v>
      </c>
      <c r="GY47" s="116" t="s">
        <v>37</v>
      </c>
      <c r="GZ47" s="116" t="s">
        <v>37</v>
      </c>
      <c r="HA47" s="131" t="s">
        <v>39</v>
      </c>
      <c r="HB47" s="116" t="s">
        <v>37</v>
      </c>
      <c r="HC47" s="116" t="s">
        <v>37</v>
      </c>
      <c r="HD47" s="131" t="s">
        <v>39</v>
      </c>
      <c r="HE47" s="116" t="s">
        <v>37</v>
      </c>
      <c r="HF47" s="116" t="s">
        <v>37</v>
      </c>
      <c r="HG47" s="116" t="s">
        <v>37</v>
      </c>
      <c r="HH47" s="116" t="s">
        <v>37</v>
      </c>
      <c r="HI47" s="116" t="s">
        <v>37</v>
      </c>
      <c r="HJ47" s="116" t="s">
        <v>37</v>
      </c>
      <c r="HK47" s="116" t="s">
        <v>37</v>
      </c>
      <c r="HL47" s="116" t="s">
        <v>37</v>
      </c>
      <c r="HM47" s="116" t="s">
        <v>37</v>
      </c>
      <c r="HN47" s="116" t="s">
        <v>37</v>
      </c>
      <c r="HO47" s="116" t="s">
        <v>37</v>
      </c>
      <c r="HP47" s="53">
        <v>39</v>
      </c>
      <c r="HQ47" s="25" t="str">
        <f t="shared" si="338"/>
        <v/>
      </c>
      <c r="HR47" s="25" t="str">
        <f t="shared" si="339"/>
        <v/>
      </c>
      <c r="HS47" s="25" t="str">
        <f t="shared" si="340"/>
        <v/>
      </c>
      <c r="HT47" s="25" t="str">
        <f t="shared" si="341"/>
        <v/>
      </c>
      <c r="HU47" s="25" t="str">
        <f t="shared" si="342"/>
        <v/>
      </c>
      <c r="HV47" s="25" t="str">
        <f t="shared" si="343"/>
        <v/>
      </c>
      <c r="HW47" s="25" t="str">
        <f t="shared" si="344"/>
        <v/>
      </c>
      <c r="HX47" s="25" t="str">
        <f t="shared" si="345"/>
        <v/>
      </c>
      <c r="HY47" s="25" t="str">
        <f t="shared" si="346"/>
        <v/>
      </c>
      <c r="HZ47" s="25" t="str">
        <f t="shared" si="347"/>
        <v/>
      </c>
      <c r="IA47" s="25" t="str">
        <f t="shared" si="348"/>
        <v/>
      </c>
      <c r="IB47" s="25">
        <f t="shared" si="349"/>
        <v>1309000</v>
      </c>
      <c r="IC47" s="25" t="str">
        <f t="shared" si="350"/>
        <v/>
      </c>
      <c r="ID47" s="25" t="str">
        <f t="shared" si="351"/>
        <v/>
      </c>
      <c r="IE47" s="25">
        <f t="shared" si="352"/>
        <v>1167628</v>
      </c>
      <c r="IF47" s="25" t="str">
        <f t="shared" si="353"/>
        <v/>
      </c>
      <c r="IG47" s="25" t="str">
        <f t="shared" si="354"/>
        <v/>
      </c>
      <c r="IH47" s="25" t="str">
        <f t="shared" si="355"/>
        <v/>
      </c>
      <c r="II47" s="25" t="str">
        <f t="shared" si="356"/>
        <v/>
      </c>
      <c r="IJ47" s="25" t="str">
        <f t="shared" si="357"/>
        <v/>
      </c>
      <c r="IK47" s="25" t="str">
        <f t="shared" si="358"/>
        <v/>
      </c>
      <c r="IL47" s="25" t="str">
        <f t="shared" si="359"/>
        <v/>
      </c>
      <c r="IM47" s="25" t="str">
        <f t="shared" si="360"/>
        <v/>
      </c>
      <c r="IN47" s="25" t="str">
        <f t="shared" si="361"/>
        <v/>
      </c>
      <c r="IO47" s="25" t="str">
        <f t="shared" si="362"/>
        <v/>
      </c>
      <c r="IP47" s="25" t="str">
        <f t="shared" si="363"/>
        <v/>
      </c>
      <c r="IQ47" s="25">
        <v>1326850</v>
      </c>
      <c r="IR47" s="25">
        <v>1326850</v>
      </c>
      <c r="IS47" s="27">
        <f t="shared" si="364"/>
        <v>2</v>
      </c>
      <c r="IT47" s="27">
        <f t="shared" si="200"/>
        <v>1</v>
      </c>
      <c r="IU47" s="27">
        <f t="array" ref="IU47">IF(IT47=0,"",PRODUCT(IF(ISNUMBER(HQ47:IP47),HQ47:IP47,1)))</f>
        <v>1528425052000</v>
      </c>
      <c r="IV47" s="27">
        <f t="shared" si="201"/>
        <v>2.0279907802462001E+18</v>
      </c>
      <c r="IW47" s="28">
        <f t="shared" si="208"/>
        <v>1265771.5364491439</v>
      </c>
      <c r="IX47" s="29">
        <f t="shared" si="285"/>
        <v>4746.6432616842894</v>
      </c>
      <c r="IY47" s="53">
        <v>39</v>
      </c>
      <c r="IZ47" s="30" t="str">
        <f t="shared" si="365"/>
        <v/>
      </c>
      <c r="JA47" s="30" t="str">
        <f t="shared" si="366"/>
        <v/>
      </c>
      <c r="JB47" s="30" t="str">
        <f t="shared" si="367"/>
        <v/>
      </c>
      <c r="JC47" s="30" t="str">
        <f t="shared" si="368"/>
        <v/>
      </c>
      <c r="JD47" s="30" t="str">
        <f t="shared" si="369"/>
        <v/>
      </c>
      <c r="JE47" s="30" t="str">
        <f t="shared" si="370"/>
        <v/>
      </c>
      <c r="JF47" s="30" t="str">
        <f t="shared" si="371"/>
        <v/>
      </c>
      <c r="JG47" s="30" t="str">
        <f t="shared" si="372"/>
        <v/>
      </c>
      <c r="JH47" s="30" t="str">
        <f t="shared" si="373"/>
        <v/>
      </c>
      <c r="JI47" s="30" t="str">
        <f t="shared" si="374"/>
        <v/>
      </c>
      <c r="JJ47" s="30" t="str">
        <f t="shared" si="375"/>
        <v/>
      </c>
      <c r="JK47" s="30">
        <f t="shared" si="376"/>
        <v>27577.383170259924</v>
      </c>
      <c r="JL47" s="30" t="str">
        <f t="shared" si="377"/>
        <v/>
      </c>
      <c r="JM47" s="30" t="str">
        <f t="shared" si="378"/>
        <v/>
      </c>
      <c r="JN47" s="30">
        <f t="shared" si="379"/>
        <v>24599.025787871855</v>
      </c>
      <c r="JO47" s="30" t="str">
        <f t="shared" si="380"/>
        <v/>
      </c>
      <c r="JP47" s="30" t="str">
        <f t="shared" si="381"/>
        <v/>
      </c>
      <c r="JQ47" s="30" t="str">
        <f t="shared" si="382"/>
        <v/>
      </c>
      <c r="JR47" s="30" t="str">
        <f t="shared" si="383"/>
        <v/>
      </c>
      <c r="JS47" s="30" t="str">
        <f t="shared" si="384"/>
        <v/>
      </c>
      <c r="JT47" s="30" t="str">
        <f t="shared" si="385"/>
        <v/>
      </c>
      <c r="JU47" s="30" t="str">
        <f t="shared" si="386"/>
        <v/>
      </c>
      <c r="JV47" s="30" t="str">
        <f t="shared" si="387"/>
        <v/>
      </c>
      <c r="JW47" s="30" t="str">
        <f t="shared" si="388"/>
        <v/>
      </c>
      <c r="JX47" s="30" t="str">
        <f t="shared" si="389"/>
        <v/>
      </c>
      <c r="JY47" s="30" t="str">
        <f t="shared" si="390"/>
        <v/>
      </c>
      <c r="JZ47" s="53">
        <v>39</v>
      </c>
      <c r="KA47" s="31" t="str">
        <f t="shared" si="391"/>
        <v/>
      </c>
      <c r="KB47" s="31" t="str">
        <f t="shared" si="392"/>
        <v/>
      </c>
      <c r="KC47" s="31" t="str">
        <f t="shared" si="393"/>
        <v/>
      </c>
      <c r="KD47" s="31" t="str">
        <f t="shared" si="394"/>
        <v/>
      </c>
      <c r="KE47" s="31" t="str">
        <f t="shared" si="395"/>
        <v/>
      </c>
      <c r="KF47" s="31" t="str">
        <f t="shared" si="396"/>
        <v/>
      </c>
      <c r="KG47" s="31" t="str">
        <f t="shared" si="397"/>
        <v/>
      </c>
      <c r="KH47" s="31" t="str">
        <f t="shared" si="398"/>
        <v/>
      </c>
      <c r="KI47" s="31" t="str">
        <f t="shared" si="399"/>
        <v/>
      </c>
      <c r="KJ47" s="31" t="str">
        <f t="shared" si="400"/>
        <v/>
      </c>
      <c r="KK47" s="31" t="str">
        <f t="shared" si="401"/>
        <v/>
      </c>
      <c r="KL47" s="31">
        <f t="shared" si="402"/>
        <v>43228.463550856104</v>
      </c>
      <c r="KM47" s="31" t="str">
        <f t="shared" si="403"/>
        <v/>
      </c>
      <c r="KN47" s="31" t="str">
        <f t="shared" si="404"/>
        <v/>
      </c>
      <c r="KO47" s="31">
        <f t="shared" si="405"/>
        <v>98143.536449143896</v>
      </c>
      <c r="KP47" s="31" t="str">
        <f t="shared" si="406"/>
        <v/>
      </c>
      <c r="KQ47" s="31" t="str">
        <f t="shared" si="407"/>
        <v/>
      </c>
      <c r="KR47" s="31" t="str">
        <f t="shared" si="408"/>
        <v/>
      </c>
      <c r="KS47" s="31" t="str">
        <f t="shared" si="409"/>
        <v/>
      </c>
      <c r="KT47" s="31" t="str">
        <f t="shared" si="410"/>
        <v/>
      </c>
      <c r="KU47" s="31" t="str">
        <f t="shared" si="411"/>
        <v/>
      </c>
      <c r="KV47" s="31" t="str">
        <f t="shared" si="412"/>
        <v/>
      </c>
      <c r="KW47" s="31" t="str">
        <f t="shared" si="413"/>
        <v/>
      </c>
      <c r="KX47" s="31" t="str">
        <f t="shared" si="414"/>
        <v/>
      </c>
      <c r="KY47" s="31" t="str">
        <f t="shared" si="415"/>
        <v/>
      </c>
      <c r="KZ47" s="31" t="str">
        <f t="shared" si="416"/>
        <v/>
      </c>
      <c r="LA47" s="53">
        <v>39</v>
      </c>
      <c r="LB47" s="32" t="str">
        <f t="shared" si="417"/>
        <v/>
      </c>
      <c r="LC47" s="32" t="str">
        <f t="shared" si="418"/>
        <v/>
      </c>
      <c r="LD47" s="32" t="str">
        <f t="shared" si="419"/>
        <v/>
      </c>
      <c r="LE47" s="32" t="str">
        <f t="shared" si="420"/>
        <v/>
      </c>
      <c r="LF47" s="32" t="str">
        <f t="shared" si="421"/>
        <v/>
      </c>
      <c r="LG47" s="32" t="str">
        <f t="shared" si="422"/>
        <v/>
      </c>
      <c r="LH47" s="32" t="str">
        <f t="shared" si="423"/>
        <v/>
      </c>
      <c r="LI47" s="32" t="str">
        <f t="shared" si="424"/>
        <v/>
      </c>
      <c r="LJ47" s="32" t="str">
        <f t="shared" si="425"/>
        <v/>
      </c>
      <c r="LK47" s="32" t="str">
        <f t="shared" si="426"/>
        <v/>
      </c>
      <c r="LL47" s="32" t="str">
        <f t="shared" si="427"/>
        <v/>
      </c>
      <c r="LM47" s="32">
        <f t="shared" si="428"/>
        <v>910.71650359325724</v>
      </c>
      <c r="LN47" s="32" t="str">
        <f t="shared" si="429"/>
        <v/>
      </c>
      <c r="LO47" s="32" t="str">
        <f t="shared" si="430"/>
        <v/>
      </c>
      <c r="LP47" s="32">
        <f t="shared" si="431"/>
        <v>2067.6408787948144</v>
      </c>
      <c r="LQ47" s="32" t="str">
        <f t="shared" si="432"/>
        <v/>
      </c>
      <c r="LR47" s="32" t="str">
        <f t="shared" si="433"/>
        <v/>
      </c>
      <c r="LS47" s="32" t="str">
        <f t="shared" si="434"/>
        <v/>
      </c>
      <c r="LT47" s="32" t="str">
        <f t="shared" si="435"/>
        <v/>
      </c>
      <c r="LU47" s="32" t="str">
        <f t="shared" si="436"/>
        <v/>
      </c>
      <c r="LV47" s="32" t="str">
        <f t="shared" si="437"/>
        <v/>
      </c>
      <c r="LW47" s="32" t="str">
        <f t="shared" si="438"/>
        <v/>
      </c>
      <c r="LX47" s="32" t="str">
        <f t="shared" si="439"/>
        <v/>
      </c>
      <c r="LY47" s="32" t="str">
        <f t="shared" si="440"/>
        <v/>
      </c>
      <c r="LZ47" s="32" t="str">
        <f t="shared" si="441"/>
        <v/>
      </c>
      <c r="MA47" s="32" t="str">
        <f t="shared" si="442"/>
        <v/>
      </c>
      <c r="MB47" s="50">
        <f t="shared" si="443"/>
        <v>910.71650359325724</v>
      </c>
      <c r="MC47" s="53">
        <v>39</v>
      </c>
      <c r="MD47" s="140" t="str">
        <f t="shared" si="444"/>
        <v/>
      </c>
      <c r="ME47" s="140" t="str">
        <f t="shared" si="445"/>
        <v/>
      </c>
      <c r="MF47" s="140" t="str">
        <f t="shared" si="446"/>
        <v/>
      </c>
      <c r="MG47" s="140" t="str">
        <f t="shared" si="447"/>
        <v/>
      </c>
      <c r="MH47" s="140" t="str">
        <f t="shared" si="448"/>
        <v/>
      </c>
      <c r="MI47" s="140" t="str">
        <f t="shared" si="449"/>
        <v/>
      </c>
      <c r="MJ47" s="140" t="str">
        <f t="shared" si="450"/>
        <v/>
      </c>
      <c r="MK47" s="140" t="str">
        <f t="shared" si="451"/>
        <v/>
      </c>
      <c r="ML47" s="140" t="str">
        <f t="shared" si="452"/>
        <v/>
      </c>
      <c r="MM47" s="140" t="str">
        <f t="shared" si="453"/>
        <v/>
      </c>
      <c r="MN47" s="140" t="str">
        <f t="shared" si="454"/>
        <v/>
      </c>
      <c r="MO47" s="140">
        <f t="shared" si="455"/>
        <v>38.633925244610111</v>
      </c>
      <c r="MP47" s="140" t="str">
        <f t="shared" si="456"/>
        <v/>
      </c>
      <c r="MQ47" s="140" t="str">
        <f t="shared" si="457"/>
        <v/>
      </c>
      <c r="MR47" s="140">
        <f t="shared" si="458"/>
        <v>36.898538681807779</v>
      </c>
      <c r="MS47" s="140" t="str">
        <f t="shared" si="459"/>
        <v/>
      </c>
      <c r="MT47" s="140" t="str">
        <f t="shared" si="460"/>
        <v/>
      </c>
      <c r="MU47" s="140" t="str">
        <f t="shared" si="461"/>
        <v/>
      </c>
      <c r="MV47" s="140" t="str">
        <f t="shared" si="462"/>
        <v/>
      </c>
      <c r="MW47" s="140" t="str">
        <f t="shared" si="463"/>
        <v/>
      </c>
      <c r="MX47" s="140" t="str">
        <f t="shared" si="464"/>
        <v/>
      </c>
      <c r="MY47" s="140" t="str">
        <f t="shared" si="465"/>
        <v/>
      </c>
      <c r="MZ47" s="140" t="str">
        <f t="shared" si="466"/>
        <v/>
      </c>
      <c r="NA47" s="140" t="str">
        <f t="shared" si="467"/>
        <v/>
      </c>
      <c r="NB47" s="140" t="str">
        <f t="shared" si="468"/>
        <v/>
      </c>
      <c r="NC47" s="140" t="str">
        <f t="shared" si="469"/>
        <v/>
      </c>
      <c r="ND47" s="53">
        <v>39</v>
      </c>
      <c r="NE47" s="33" t="str">
        <f t="shared" si="470"/>
        <v/>
      </c>
      <c r="NF47" s="33" t="str">
        <f t="shared" si="504"/>
        <v/>
      </c>
      <c r="NG47" s="33" t="str">
        <f t="shared" si="480"/>
        <v/>
      </c>
      <c r="NH47" s="33" t="str">
        <f t="shared" si="481"/>
        <v/>
      </c>
      <c r="NI47" s="33" t="str">
        <f t="shared" si="482"/>
        <v/>
      </c>
      <c r="NJ47" s="33" t="str">
        <f t="shared" si="483"/>
        <v/>
      </c>
      <c r="NK47" s="33" t="str">
        <f t="shared" si="484"/>
        <v/>
      </c>
      <c r="NL47" s="33" t="str">
        <f t="shared" si="485"/>
        <v/>
      </c>
      <c r="NM47" s="33" t="str">
        <f t="shared" si="486"/>
        <v/>
      </c>
      <c r="NN47" s="33" t="str">
        <f t="shared" si="487"/>
        <v/>
      </c>
      <c r="NO47" s="33" t="str">
        <f t="shared" si="488"/>
        <v/>
      </c>
      <c r="NP47" s="33">
        <f t="shared" si="489"/>
        <v>40</v>
      </c>
      <c r="NQ47" s="33" t="str">
        <f t="shared" si="490"/>
        <v/>
      </c>
      <c r="NR47" s="33" t="str">
        <f t="shared" si="491"/>
        <v/>
      </c>
      <c r="NS47" s="33">
        <f t="shared" si="492"/>
        <v>17.618465816444782</v>
      </c>
      <c r="NT47" s="33" t="str">
        <f t="shared" si="493"/>
        <v/>
      </c>
      <c r="NU47" s="33" t="str">
        <f t="shared" si="494"/>
        <v/>
      </c>
      <c r="NV47" s="33" t="str">
        <f t="shared" si="495"/>
        <v/>
      </c>
      <c r="NW47" s="33" t="str">
        <f t="shared" si="496"/>
        <v/>
      </c>
      <c r="NX47" s="33" t="str">
        <f t="shared" si="497"/>
        <v/>
      </c>
      <c r="NY47" s="33" t="str">
        <f t="shared" si="498"/>
        <v/>
      </c>
      <c r="NZ47" s="33" t="str">
        <f t="shared" si="499"/>
        <v/>
      </c>
      <c r="OA47" s="33" t="str">
        <f t="shared" si="500"/>
        <v/>
      </c>
      <c r="OB47" s="33" t="str">
        <f t="shared" si="501"/>
        <v/>
      </c>
      <c r="OC47" s="33" t="str">
        <f t="shared" si="502"/>
        <v/>
      </c>
      <c r="OD47" s="33" t="str">
        <f t="shared" si="503"/>
        <v/>
      </c>
      <c r="OE47" s="33" t="e">
        <f>IF(#REF!="","",IF(#REF!=$MB47,40,(($MB47/#REF!)*40)))</f>
        <v>#REF!</v>
      </c>
      <c r="OF47" s="33" t="e">
        <f>IF(#REF!="","",IF(#REF!=$MB47,40,(($MB47/#REF!)*40)))</f>
        <v>#REF!</v>
      </c>
      <c r="OG47" s="53">
        <v>39</v>
      </c>
      <c r="OH47" s="116"/>
      <c r="OI47" s="116"/>
      <c r="OJ47" s="116"/>
      <c r="OK47" s="116"/>
      <c r="OL47" s="116"/>
      <c r="OM47" s="116"/>
      <c r="ON47" s="116"/>
      <c r="OO47" s="116"/>
      <c r="OP47" s="116"/>
      <c r="OQ47" s="116"/>
      <c r="OR47" s="116"/>
      <c r="OS47" s="124">
        <v>72</v>
      </c>
      <c r="OT47" s="116"/>
      <c r="OU47" s="116"/>
      <c r="OV47" s="124">
        <v>72</v>
      </c>
      <c r="OW47" s="116"/>
      <c r="OX47" s="116"/>
      <c r="OY47" s="116"/>
      <c r="OZ47" s="116"/>
      <c r="PA47" s="116"/>
      <c r="PB47" s="116"/>
      <c r="PC47" s="116"/>
      <c r="PD47" s="116"/>
      <c r="PE47" s="116"/>
      <c r="PF47" s="116"/>
      <c r="PG47" s="116"/>
      <c r="PH47" s="53">
        <v>39</v>
      </c>
      <c r="PI47" s="126">
        <f t="shared" si="203"/>
        <v>0</v>
      </c>
      <c r="PJ47" s="126">
        <f t="shared" si="275"/>
        <v>0</v>
      </c>
      <c r="PK47" s="126">
        <f t="shared" si="276"/>
        <v>0</v>
      </c>
      <c r="PL47" s="126">
        <f t="shared" si="277"/>
        <v>0</v>
      </c>
      <c r="PM47" s="126">
        <f t="shared" si="278"/>
        <v>0</v>
      </c>
      <c r="PN47" s="126">
        <f t="shared" si="279"/>
        <v>0</v>
      </c>
      <c r="PO47" s="126">
        <f t="shared" si="235"/>
        <v>0</v>
      </c>
      <c r="PP47" s="126">
        <f t="shared" si="236"/>
        <v>0</v>
      </c>
      <c r="PQ47" s="126">
        <f t="shared" si="237"/>
        <v>0</v>
      </c>
      <c r="PR47" s="126">
        <f t="shared" si="238"/>
        <v>0</v>
      </c>
      <c r="PS47" s="126">
        <f t="shared" si="239"/>
        <v>0</v>
      </c>
      <c r="PT47" s="126">
        <f t="shared" si="240"/>
        <v>60</v>
      </c>
      <c r="PU47" s="126">
        <f t="shared" si="241"/>
        <v>0</v>
      </c>
      <c r="PV47" s="126">
        <f t="shared" si="242"/>
        <v>0</v>
      </c>
      <c r="PW47" s="126">
        <f t="shared" si="243"/>
        <v>60</v>
      </c>
      <c r="PX47" s="126">
        <f t="shared" si="244"/>
        <v>0</v>
      </c>
      <c r="PY47" s="126">
        <f t="shared" si="245"/>
        <v>0</v>
      </c>
      <c r="PZ47" s="126">
        <f t="shared" si="246"/>
        <v>0</v>
      </c>
      <c r="QA47" s="126">
        <f t="shared" si="247"/>
        <v>0</v>
      </c>
      <c r="QB47" s="126">
        <f t="shared" si="248"/>
        <v>0</v>
      </c>
      <c r="QC47" s="126">
        <f t="shared" si="249"/>
        <v>0</v>
      </c>
      <c r="QD47" s="126">
        <f t="shared" si="250"/>
        <v>0</v>
      </c>
      <c r="QE47" s="126">
        <f t="shared" si="251"/>
        <v>0</v>
      </c>
      <c r="QF47" s="126">
        <f t="shared" si="252"/>
        <v>0</v>
      </c>
      <c r="QG47" s="126">
        <f t="shared" si="253"/>
        <v>0</v>
      </c>
      <c r="QH47" s="126">
        <f t="shared" si="254"/>
        <v>0</v>
      </c>
      <c r="QI47" s="53">
        <v>39</v>
      </c>
      <c r="QJ47" s="34" t="str">
        <f t="shared" si="204"/>
        <v/>
      </c>
      <c r="QK47" s="34" t="str">
        <f t="shared" si="280"/>
        <v/>
      </c>
      <c r="QL47" s="34" t="str">
        <f t="shared" si="281"/>
        <v/>
      </c>
      <c r="QM47" s="34" t="str">
        <f t="shared" si="282"/>
        <v/>
      </c>
      <c r="QN47" s="34" t="str">
        <f t="shared" si="283"/>
        <v/>
      </c>
      <c r="QO47" s="34" t="str">
        <f t="shared" si="284"/>
        <v/>
      </c>
      <c r="QP47" s="34" t="str">
        <f t="shared" si="255"/>
        <v/>
      </c>
      <c r="QQ47" s="34" t="str">
        <f t="shared" si="256"/>
        <v/>
      </c>
      <c r="QR47" s="34" t="str">
        <f t="shared" si="257"/>
        <v/>
      </c>
      <c r="QS47" s="34" t="str">
        <f t="shared" si="258"/>
        <v/>
      </c>
      <c r="QT47" s="34" t="str">
        <f t="shared" si="259"/>
        <v/>
      </c>
      <c r="QU47" s="34">
        <f t="shared" si="260"/>
        <v>98.633925244610111</v>
      </c>
      <c r="QV47" s="34" t="str">
        <f t="shared" si="261"/>
        <v/>
      </c>
      <c r="QW47" s="34" t="str">
        <f t="shared" si="262"/>
        <v/>
      </c>
      <c r="QX47" s="34">
        <f t="shared" si="263"/>
        <v>96.898538681807779</v>
      </c>
      <c r="QY47" s="34" t="str">
        <f t="shared" si="264"/>
        <v/>
      </c>
      <c r="QZ47" s="34" t="str">
        <f t="shared" si="265"/>
        <v/>
      </c>
      <c r="RA47" s="34" t="str">
        <f t="shared" si="266"/>
        <v/>
      </c>
      <c r="RB47" s="34" t="str">
        <f t="shared" si="267"/>
        <v/>
      </c>
      <c r="RC47" s="34" t="str">
        <f t="shared" si="268"/>
        <v/>
      </c>
      <c r="RD47" s="34" t="str">
        <f t="shared" si="269"/>
        <v/>
      </c>
      <c r="RE47" s="34" t="str">
        <f t="shared" si="270"/>
        <v/>
      </c>
      <c r="RF47" s="34" t="str">
        <f t="shared" si="271"/>
        <v/>
      </c>
      <c r="RG47" s="34" t="str">
        <f t="shared" si="272"/>
        <v/>
      </c>
      <c r="RH47" s="34" t="str">
        <f t="shared" si="273"/>
        <v/>
      </c>
      <c r="RI47" s="34" t="str">
        <f t="shared" si="274"/>
        <v/>
      </c>
      <c r="RJ47" s="132">
        <f t="shared" si="205"/>
        <v>98.633925244610111</v>
      </c>
      <c r="RK47" s="35" t="str">
        <f t="shared" si="471"/>
        <v/>
      </c>
      <c r="RL47" s="35" t="str">
        <f t="shared" si="472"/>
        <v>12. DIDACLIBROS LTDA NIT 800036678-0</v>
      </c>
      <c r="RM47" s="35" t="str">
        <f t="shared" si="473"/>
        <v/>
      </c>
      <c r="RN47" s="35" t="str">
        <f t="shared" si="234"/>
        <v/>
      </c>
      <c r="RO47" s="133" t="str">
        <f t="shared" si="207"/>
        <v>12. DIDACLIBROS LTDA NIT 800036678-0</v>
      </c>
      <c r="RP47" s="133" t="str">
        <f>IF($RJ47=QJ47,QJ$8,IF($RJ47=QK47,QK$8,IF($RJ47=QL47,QL$8,IF($RJ47=QM47,QM$8,IF($RJ47=QN47,QN$8,IF($RJ47=QO47,QO$8,IF($RJ47=QP47,QP$8,IF($RJ47=QQ47,QQ$8,IF($RJ47=QR47,QR$8,IF($RJ47=QS47,QS$8,IF($RJ47=QT47,QT$8,IF($RJ47=QU47,QU$8,IF($RJ47=QV47,QV$8,IF($RJ47=QW47,QW$8,IF($RJ47=QX47,QX$8,IF($RJ47=QY47,QY$8,IF($RJ47=QZ47,QZ$8,IF($RJ47=RA47,RA$8,IF($RJ47=RB47,RB$8,IF($RJ47=RC47,RC$8,IF($RJ47=RD47,RD$8,IF($RJ47=RE47,RE$8,IF($RJ47=RF47,RF$8,IF($RJ47=RG47,RG$8,IF($RJ47=RH47,RH$8,IF($RJ47=RI47,RI$8,IF($RJ47=#REF!,#REF!,IF($RJ47=#REF!,#REF!,""))))))))))))))))))))))))))))</f>
        <v>12. DIDACLIBROS LTDA NIT 800036678-0</v>
      </c>
      <c r="RQ47" s="36" t="str">
        <f t="shared" si="474"/>
        <v/>
      </c>
      <c r="RR47" s="36">
        <f t="shared" si="475"/>
        <v>1309000</v>
      </c>
      <c r="RS47" s="36" t="str">
        <f t="shared" si="476"/>
        <v/>
      </c>
      <c r="RT47" s="36" t="e">
        <f>IF($RP47=$AD$8,$AD47,IF($RP47=$AE$8,$AE47,IF($RP47=$AF$8,$AF47,IF($RP47=$AG$8,$AG47,IF($RP47=$AH$8,$AH47,IF($RP47=#REF!,#REF!,IF($RP47=#REF!,#REF!,"")))))))</f>
        <v>#REF!</v>
      </c>
      <c r="RU47" s="129">
        <f t="shared" si="477"/>
        <v>1309000</v>
      </c>
      <c r="RV47" s="36" t="e">
        <f t="shared" si="206"/>
        <v>#REF!</v>
      </c>
      <c r="RW47" s="53">
        <v>39</v>
      </c>
      <c r="RX47" s="129">
        <f t="shared" si="478"/>
        <v>17850</v>
      </c>
      <c r="RY47" s="129" t="str">
        <f t="shared" si="479"/>
        <v>ADJUDICADO</v>
      </c>
    </row>
    <row r="48" spans="1:493" ht="24">
      <c r="A48" s="49"/>
      <c r="B48" s="67" t="s">
        <v>124</v>
      </c>
      <c r="C48" s="68" t="s">
        <v>125</v>
      </c>
      <c r="D48" s="67" t="s">
        <v>126</v>
      </c>
      <c r="E48" s="69" t="s">
        <v>144</v>
      </c>
      <c r="F48" s="70">
        <v>1</v>
      </c>
      <c r="G48" s="24">
        <v>3201100</v>
      </c>
      <c r="H48" s="53">
        <v>40</v>
      </c>
      <c r="I48" s="104" t="s">
        <v>37</v>
      </c>
      <c r="J48" s="104" t="s">
        <v>37</v>
      </c>
      <c r="K48" s="104" t="s">
        <v>37</v>
      </c>
      <c r="L48" s="104" t="s">
        <v>37</v>
      </c>
      <c r="M48" s="104" t="s">
        <v>37</v>
      </c>
      <c r="N48" s="104" t="s">
        <v>37</v>
      </c>
      <c r="O48" s="104" t="s">
        <v>37</v>
      </c>
      <c r="P48" s="104" t="s">
        <v>37</v>
      </c>
      <c r="Q48" s="104" t="s">
        <v>37</v>
      </c>
      <c r="R48" s="104" t="s">
        <v>37</v>
      </c>
      <c r="S48" s="104" t="s">
        <v>37</v>
      </c>
      <c r="T48" s="113">
        <v>3153500</v>
      </c>
      <c r="U48" s="104" t="s">
        <v>37</v>
      </c>
      <c r="V48" s="104" t="s">
        <v>37</v>
      </c>
      <c r="W48" s="104" t="s">
        <v>37</v>
      </c>
      <c r="X48" s="104" t="s">
        <v>37</v>
      </c>
      <c r="Y48" s="104" t="s">
        <v>37</v>
      </c>
      <c r="Z48" s="104" t="s">
        <v>37</v>
      </c>
      <c r="AA48" s="104" t="s">
        <v>37</v>
      </c>
      <c r="AB48" s="104" t="s">
        <v>37</v>
      </c>
      <c r="AC48" s="104" t="s">
        <v>37</v>
      </c>
      <c r="AD48" s="104" t="s">
        <v>37</v>
      </c>
      <c r="AE48" s="104" t="s">
        <v>37</v>
      </c>
      <c r="AF48" s="104" t="s">
        <v>37</v>
      </c>
      <c r="AG48" s="104" t="s">
        <v>37</v>
      </c>
      <c r="AH48" s="104" t="s">
        <v>37</v>
      </c>
      <c r="AI48" s="57">
        <v>40</v>
      </c>
      <c r="AJ48" s="25" t="str">
        <f t="shared" si="286"/>
        <v>NC</v>
      </c>
      <c r="AK48" s="25" t="str">
        <f t="shared" si="287"/>
        <v>NC</v>
      </c>
      <c r="AL48" s="25" t="str">
        <f t="shared" si="288"/>
        <v>NC</v>
      </c>
      <c r="AM48" s="25" t="str">
        <f t="shared" si="289"/>
        <v>NC</v>
      </c>
      <c r="AN48" s="25" t="str">
        <f t="shared" si="290"/>
        <v>NC</v>
      </c>
      <c r="AO48" s="25" t="str">
        <f t="shared" si="291"/>
        <v>NC</v>
      </c>
      <c r="AP48" s="25" t="str">
        <f t="shared" si="292"/>
        <v>NC</v>
      </c>
      <c r="AQ48" s="25" t="str">
        <f t="shared" si="293"/>
        <v>NC</v>
      </c>
      <c r="AR48" s="25" t="str">
        <f t="shared" si="294"/>
        <v>NC</v>
      </c>
      <c r="AS48" s="25" t="str">
        <f t="shared" si="295"/>
        <v>NC</v>
      </c>
      <c r="AT48" s="25" t="str">
        <f t="shared" si="296"/>
        <v>NC</v>
      </c>
      <c r="AU48" s="25">
        <f t="shared" si="297"/>
        <v>3153500</v>
      </c>
      <c r="AV48" s="25" t="str">
        <f t="shared" si="298"/>
        <v>NC</v>
      </c>
      <c r="AW48" s="25" t="str">
        <f t="shared" si="299"/>
        <v>NC</v>
      </c>
      <c r="AX48" s="25" t="str">
        <f t="shared" si="300"/>
        <v>NC</v>
      </c>
      <c r="AY48" s="25" t="str">
        <f t="shared" si="301"/>
        <v>NC</v>
      </c>
      <c r="AZ48" s="25" t="str">
        <f t="shared" si="302"/>
        <v>NC</v>
      </c>
      <c r="BA48" s="25" t="str">
        <f t="shared" si="303"/>
        <v>NC</v>
      </c>
      <c r="BB48" s="25" t="str">
        <f t="shared" si="304"/>
        <v>NC</v>
      </c>
      <c r="BC48" s="25" t="str">
        <f t="shared" si="305"/>
        <v>NC</v>
      </c>
      <c r="BD48" s="25" t="str">
        <f t="shared" si="306"/>
        <v>NC</v>
      </c>
      <c r="BE48" s="25" t="str">
        <f t="shared" si="307"/>
        <v>NC</v>
      </c>
      <c r="BF48" s="25" t="str">
        <f t="shared" si="308"/>
        <v>NC</v>
      </c>
      <c r="BG48" s="25" t="str">
        <f t="shared" si="309"/>
        <v>NC</v>
      </c>
      <c r="BH48" s="25" t="str">
        <f t="shared" si="310"/>
        <v>NC</v>
      </c>
      <c r="BI48" s="25" t="str">
        <f t="shared" si="311"/>
        <v>NC</v>
      </c>
      <c r="BJ48" s="53">
        <v>40</v>
      </c>
      <c r="BK48" s="122" t="s">
        <v>38</v>
      </c>
      <c r="BL48" s="122" t="s">
        <v>38</v>
      </c>
      <c r="BM48" s="122" t="s">
        <v>38</v>
      </c>
      <c r="BN48" s="122" t="s">
        <v>38</v>
      </c>
      <c r="BO48" s="122" t="s">
        <v>38</v>
      </c>
      <c r="BP48" s="122" t="s">
        <v>38</v>
      </c>
      <c r="BQ48" s="122" t="s">
        <v>38</v>
      </c>
      <c r="BR48" s="122" t="s">
        <v>38</v>
      </c>
      <c r="BS48" s="122" t="s">
        <v>38</v>
      </c>
      <c r="BT48" s="122" t="s">
        <v>38</v>
      </c>
      <c r="BU48" s="122" t="s">
        <v>38</v>
      </c>
      <c r="BV48" s="124" t="s">
        <v>39</v>
      </c>
      <c r="BW48" s="122" t="s">
        <v>38</v>
      </c>
      <c r="BX48" s="122" t="s">
        <v>38</v>
      </c>
      <c r="BY48" s="122" t="s">
        <v>38</v>
      </c>
      <c r="BZ48" s="122" t="s">
        <v>38</v>
      </c>
      <c r="CA48" s="122" t="s">
        <v>38</v>
      </c>
      <c r="CB48" s="122" t="s">
        <v>38</v>
      </c>
      <c r="CC48" s="122" t="s">
        <v>38</v>
      </c>
      <c r="CD48" s="122" t="s">
        <v>38</v>
      </c>
      <c r="CE48" s="122" t="s">
        <v>38</v>
      </c>
      <c r="CF48" s="122" t="s">
        <v>38</v>
      </c>
      <c r="CG48" s="122" t="s">
        <v>38</v>
      </c>
      <c r="CH48" s="122" t="s">
        <v>38</v>
      </c>
      <c r="CI48" s="122" t="s">
        <v>38</v>
      </c>
      <c r="CJ48" s="122" t="s">
        <v>38</v>
      </c>
      <c r="CK48" s="53">
        <v>40</v>
      </c>
      <c r="CL48" s="122" t="s">
        <v>39</v>
      </c>
      <c r="CM48" s="122" t="s">
        <v>38</v>
      </c>
      <c r="CN48" s="122" t="s">
        <v>39</v>
      </c>
      <c r="CO48" s="122" t="s">
        <v>39</v>
      </c>
      <c r="CP48" s="122" t="s">
        <v>39</v>
      </c>
      <c r="CQ48" s="122" t="s">
        <v>39</v>
      </c>
      <c r="CR48" s="122" t="s">
        <v>39</v>
      </c>
      <c r="CS48" s="122" t="s">
        <v>39</v>
      </c>
      <c r="CT48" s="122" t="s">
        <v>39</v>
      </c>
      <c r="CU48" s="122" t="s">
        <v>39</v>
      </c>
      <c r="CV48" s="122" t="s">
        <v>39</v>
      </c>
      <c r="CW48" s="131" t="s">
        <v>39</v>
      </c>
      <c r="CX48" s="122" t="s">
        <v>39</v>
      </c>
      <c r="CY48" s="122" t="s">
        <v>39</v>
      </c>
      <c r="CZ48" s="122" t="s">
        <v>39</v>
      </c>
      <c r="DA48" s="122" t="s">
        <v>39</v>
      </c>
      <c r="DB48" s="122" t="s">
        <v>39</v>
      </c>
      <c r="DC48" s="122" t="s">
        <v>39</v>
      </c>
      <c r="DD48" s="122" t="s">
        <v>39</v>
      </c>
      <c r="DE48" s="122" t="s">
        <v>39</v>
      </c>
      <c r="DF48" s="122" t="s">
        <v>39</v>
      </c>
      <c r="DG48" s="122" t="s">
        <v>39</v>
      </c>
      <c r="DH48" s="122" t="s">
        <v>38</v>
      </c>
      <c r="DI48" s="122" t="s">
        <v>38</v>
      </c>
      <c r="DJ48" s="122" t="s">
        <v>38</v>
      </c>
      <c r="DK48" s="122" t="s">
        <v>39</v>
      </c>
      <c r="DL48" s="53">
        <v>40</v>
      </c>
      <c r="DM48" s="122" t="s">
        <v>39</v>
      </c>
      <c r="DN48" s="122" t="s">
        <v>38</v>
      </c>
      <c r="DO48" s="122" t="s">
        <v>39</v>
      </c>
      <c r="DP48" s="122" t="s">
        <v>39</v>
      </c>
      <c r="DQ48" s="122" t="s">
        <v>39</v>
      </c>
      <c r="DR48" s="122" t="s">
        <v>39</v>
      </c>
      <c r="DS48" s="122" t="s">
        <v>39</v>
      </c>
      <c r="DT48" s="122" t="s">
        <v>39</v>
      </c>
      <c r="DU48" s="122" t="s">
        <v>39</v>
      </c>
      <c r="DV48" s="122" t="s">
        <v>39</v>
      </c>
      <c r="DW48" s="122" t="s">
        <v>39</v>
      </c>
      <c r="DX48" s="117" t="s">
        <v>39</v>
      </c>
      <c r="DY48" s="122" t="s">
        <v>39</v>
      </c>
      <c r="DZ48" s="122" t="s">
        <v>39</v>
      </c>
      <c r="EA48" s="122" t="s">
        <v>39</v>
      </c>
      <c r="EB48" s="122" t="s">
        <v>39</v>
      </c>
      <c r="EC48" s="122" t="s">
        <v>39</v>
      </c>
      <c r="ED48" s="122" t="s">
        <v>39</v>
      </c>
      <c r="EE48" s="122" t="s">
        <v>39</v>
      </c>
      <c r="EF48" s="122" t="s">
        <v>39</v>
      </c>
      <c r="EG48" s="122" t="s">
        <v>39</v>
      </c>
      <c r="EH48" s="122" t="s">
        <v>39</v>
      </c>
      <c r="EI48" s="122" t="s">
        <v>38</v>
      </c>
      <c r="EJ48" s="122" t="s">
        <v>38</v>
      </c>
      <c r="EK48" s="122" t="s">
        <v>39</v>
      </c>
      <c r="EL48" s="122" t="s">
        <v>39</v>
      </c>
      <c r="EM48" s="53">
        <v>40</v>
      </c>
      <c r="EN48" s="26" t="str">
        <f t="shared" si="312"/>
        <v>NO CUMPLE</v>
      </c>
      <c r="EO48" s="26" t="str">
        <f t="shared" si="313"/>
        <v>NO CUMPLE</v>
      </c>
      <c r="EP48" s="26" t="str">
        <f t="shared" si="314"/>
        <v>NO CUMPLE</v>
      </c>
      <c r="EQ48" s="26" t="str">
        <f t="shared" si="315"/>
        <v>NO CUMPLE</v>
      </c>
      <c r="ER48" s="26" t="str">
        <f t="shared" si="316"/>
        <v>NO CUMPLE</v>
      </c>
      <c r="ES48" s="26" t="str">
        <f t="shared" si="317"/>
        <v>NO CUMPLE</v>
      </c>
      <c r="ET48" s="26" t="str">
        <f t="shared" si="318"/>
        <v>NO CUMPLE</v>
      </c>
      <c r="EU48" s="26" t="str">
        <f t="shared" si="319"/>
        <v>NO CUMPLE</v>
      </c>
      <c r="EV48" s="26" t="str">
        <f t="shared" si="320"/>
        <v>NO CUMPLE</v>
      </c>
      <c r="EW48" s="26" t="str">
        <f t="shared" si="321"/>
        <v>NO CUMPLE</v>
      </c>
      <c r="EX48" s="26" t="str">
        <f t="shared" si="322"/>
        <v>NO CUMPLE</v>
      </c>
      <c r="EY48" s="26" t="str">
        <f t="shared" si="323"/>
        <v>CUMPLE</v>
      </c>
      <c r="EZ48" s="26" t="str">
        <f t="shared" si="324"/>
        <v>NO CUMPLE</v>
      </c>
      <c r="FA48" s="26" t="str">
        <f t="shared" si="325"/>
        <v>NO CUMPLE</v>
      </c>
      <c r="FB48" s="26" t="str">
        <f t="shared" si="326"/>
        <v>NO CUMPLE</v>
      </c>
      <c r="FC48" s="26" t="str">
        <f t="shared" si="327"/>
        <v>NO CUMPLE</v>
      </c>
      <c r="FD48" s="26" t="str">
        <f t="shared" si="328"/>
        <v>NO CUMPLE</v>
      </c>
      <c r="FE48" s="26" t="str">
        <f t="shared" si="329"/>
        <v>NO CUMPLE</v>
      </c>
      <c r="FF48" s="26" t="str">
        <f t="shared" si="330"/>
        <v>NO CUMPLE</v>
      </c>
      <c r="FG48" s="26" t="str">
        <f t="shared" si="331"/>
        <v>NO CUMPLE</v>
      </c>
      <c r="FH48" s="26" t="str">
        <f t="shared" si="332"/>
        <v>NO CUMPLE</v>
      </c>
      <c r="FI48" s="26" t="str">
        <f t="shared" si="333"/>
        <v>NO CUMPLE</v>
      </c>
      <c r="FJ48" s="26" t="str">
        <f t="shared" si="334"/>
        <v>NO CUMPLE</v>
      </c>
      <c r="FK48" s="26" t="str">
        <f t="shared" si="335"/>
        <v>NO CUMPLE</v>
      </c>
      <c r="FL48" s="26" t="str">
        <f t="shared" si="336"/>
        <v>NO CUMPLE</v>
      </c>
      <c r="FM48" s="26" t="str">
        <f t="shared" si="337"/>
        <v>NO CUMPLE</v>
      </c>
      <c r="FN48" s="53">
        <v>40</v>
      </c>
      <c r="FO48" s="116" t="s">
        <v>37</v>
      </c>
      <c r="FP48" s="116" t="s">
        <v>37</v>
      </c>
      <c r="FQ48" s="116" t="s">
        <v>37</v>
      </c>
      <c r="FR48" s="116" t="s">
        <v>37</v>
      </c>
      <c r="FS48" s="116" t="s">
        <v>37</v>
      </c>
      <c r="FT48" s="116" t="s">
        <v>37</v>
      </c>
      <c r="FU48" s="116" t="s">
        <v>37</v>
      </c>
      <c r="FV48" s="116" t="s">
        <v>37</v>
      </c>
      <c r="FW48" s="116" t="s">
        <v>37</v>
      </c>
      <c r="FX48" s="116" t="s">
        <v>37</v>
      </c>
      <c r="FY48" s="116" t="s">
        <v>37</v>
      </c>
      <c r="FZ48" s="124" t="s">
        <v>39</v>
      </c>
      <c r="GA48" s="116" t="s">
        <v>37</v>
      </c>
      <c r="GB48" s="116" t="s">
        <v>37</v>
      </c>
      <c r="GC48" s="116" t="s">
        <v>37</v>
      </c>
      <c r="GD48" s="116" t="s">
        <v>37</v>
      </c>
      <c r="GE48" s="116" t="s">
        <v>37</v>
      </c>
      <c r="GF48" s="116" t="s">
        <v>37</v>
      </c>
      <c r="GG48" s="116" t="s">
        <v>37</v>
      </c>
      <c r="GH48" s="116" t="s">
        <v>37</v>
      </c>
      <c r="GI48" s="116" t="s">
        <v>37</v>
      </c>
      <c r="GJ48" s="116" t="s">
        <v>37</v>
      </c>
      <c r="GK48" s="116" t="s">
        <v>37</v>
      </c>
      <c r="GL48" s="116" t="s">
        <v>37</v>
      </c>
      <c r="GM48" s="116" t="s">
        <v>37</v>
      </c>
      <c r="GN48" s="116" t="s">
        <v>37</v>
      </c>
      <c r="GO48" s="53">
        <v>40</v>
      </c>
      <c r="GP48" s="116" t="s">
        <v>37</v>
      </c>
      <c r="GQ48" s="116" t="s">
        <v>37</v>
      </c>
      <c r="GR48" s="116" t="s">
        <v>37</v>
      </c>
      <c r="GS48" s="116" t="s">
        <v>37</v>
      </c>
      <c r="GT48" s="116" t="s">
        <v>37</v>
      </c>
      <c r="GU48" s="116" t="s">
        <v>37</v>
      </c>
      <c r="GV48" s="116" t="s">
        <v>37</v>
      </c>
      <c r="GW48" s="116" t="s">
        <v>37</v>
      </c>
      <c r="GX48" s="116" t="s">
        <v>37</v>
      </c>
      <c r="GY48" s="116" t="s">
        <v>37</v>
      </c>
      <c r="GZ48" s="116" t="s">
        <v>37</v>
      </c>
      <c r="HA48" s="131" t="s">
        <v>39</v>
      </c>
      <c r="HB48" s="116" t="s">
        <v>37</v>
      </c>
      <c r="HC48" s="116" t="s">
        <v>37</v>
      </c>
      <c r="HD48" s="116" t="s">
        <v>37</v>
      </c>
      <c r="HE48" s="116" t="s">
        <v>37</v>
      </c>
      <c r="HF48" s="116" t="s">
        <v>37</v>
      </c>
      <c r="HG48" s="116" t="s">
        <v>37</v>
      </c>
      <c r="HH48" s="116" t="s">
        <v>37</v>
      </c>
      <c r="HI48" s="116" t="s">
        <v>37</v>
      </c>
      <c r="HJ48" s="116" t="s">
        <v>37</v>
      </c>
      <c r="HK48" s="116" t="s">
        <v>37</v>
      </c>
      <c r="HL48" s="116" t="s">
        <v>37</v>
      </c>
      <c r="HM48" s="116" t="s">
        <v>37</v>
      </c>
      <c r="HN48" s="116" t="s">
        <v>37</v>
      </c>
      <c r="HO48" s="116" t="s">
        <v>37</v>
      </c>
      <c r="HP48" s="53">
        <v>40</v>
      </c>
      <c r="HQ48" s="25" t="str">
        <f t="shared" si="338"/>
        <v/>
      </c>
      <c r="HR48" s="25" t="str">
        <f t="shared" si="339"/>
        <v/>
      </c>
      <c r="HS48" s="25" t="str">
        <f t="shared" si="340"/>
        <v/>
      </c>
      <c r="HT48" s="25" t="str">
        <f t="shared" si="341"/>
        <v/>
      </c>
      <c r="HU48" s="25" t="str">
        <f t="shared" si="342"/>
        <v/>
      </c>
      <c r="HV48" s="25" t="str">
        <f t="shared" si="343"/>
        <v/>
      </c>
      <c r="HW48" s="25" t="str">
        <f t="shared" si="344"/>
        <v/>
      </c>
      <c r="HX48" s="25" t="str">
        <f t="shared" si="345"/>
        <v/>
      </c>
      <c r="HY48" s="25" t="str">
        <f t="shared" si="346"/>
        <v/>
      </c>
      <c r="HZ48" s="25" t="str">
        <f t="shared" si="347"/>
        <v/>
      </c>
      <c r="IA48" s="25" t="str">
        <f t="shared" si="348"/>
        <v/>
      </c>
      <c r="IB48" s="25">
        <f t="shared" si="349"/>
        <v>3153500</v>
      </c>
      <c r="IC48" s="25" t="str">
        <f t="shared" si="350"/>
        <v/>
      </c>
      <c r="ID48" s="25" t="str">
        <f t="shared" si="351"/>
        <v/>
      </c>
      <c r="IE48" s="25" t="str">
        <f t="shared" si="352"/>
        <v/>
      </c>
      <c r="IF48" s="25" t="str">
        <f t="shared" si="353"/>
        <v/>
      </c>
      <c r="IG48" s="25" t="str">
        <f t="shared" si="354"/>
        <v/>
      </c>
      <c r="IH48" s="25" t="str">
        <f t="shared" si="355"/>
        <v/>
      </c>
      <c r="II48" s="25" t="str">
        <f t="shared" si="356"/>
        <v/>
      </c>
      <c r="IJ48" s="25" t="str">
        <f t="shared" si="357"/>
        <v/>
      </c>
      <c r="IK48" s="25" t="str">
        <f t="shared" si="358"/>
        <v/>
      </c>
      <c r="IL48" s="25" t="str">
        <f t="shared" si="359"/>
        <v/>
      </c>
      <c r="IM48" s="25" t="str">
        <f t="shared" si="360"/>
        <v/>
      </c>
      <c r="IN48" s="25" t="str">
        <f t="shared" si="361"/>
        <v/>
      </c>
      <c r="IO48" s="25" t="str">
        <f t="shared" si="362"/>
        <v/>
      </c>
      <c r="IP48" s="25" t="str">
        <f t="shared" si="363"/>
        <v/>
      </c>
      <c r="IQ48" s="25">
        <v>3201100</v>
      </c>
      <c r="IR48" s="25">
        <v>3201100</v>
      </c>
      <c r="IS48" s="27">
        <f t="shared" si="364"/>
        <v>1</v>
      </c>
      <c r="IT48" s="27">
        <f t="shared" si="200"/>
        <v>1</v>
      </c>
      <c r="IU48" s="27">
        <f t="array" ref="IU48">IF(IT48=0,"",PRODUCT(IF(ISNUMBER(HQ48:IP48),HQ48:IP48,1)))</f>
        <v>3153500</v>
      </c>
      <c r="IV48" s="27">
        <f t="shared" si="201"/>
        <v>10094668850000</v>
      </c>
      <c r="IW48" s="28">
        <f t="shared" si="208"/>
        <v>3177210.8601728026</v>
      </c>
      <c r="IX48" s="29">
        <f t="shared" si="285"/>
        <v>11914.540725648008</v>
      </c>
      <c r="IY48" s="53">
        <v>40</v>
      </c>
      <c r="IZ48" s="30" t="str">
        <f t="shared" si="365"/>
        <v/>
      </c>
      <c r="JA48" s="30" t="str">
        <f t="shared" si="366"/>
        <v/>
      </c>
      <c r="JB48" s="30" t="str">
        <f t="shared" si="367"/>
        <v/>
      </c>
      <c r="JC48" s="30" t="str">
        <f t="shared" si="368"/>
        <v/>
      </c>
      <c r="JD48" s="30" t="str">
        <f t="shared" si="369"/>
        <v/>
      </c>
      <c r="JE48" s="30" t="str">
        <f t="shared" si="370"/>
        <v/>
      </c>
      <c r="JF48" s="30" t="str">
        <f t="shared" si="371"/>
        <v/>
      </c>
      <c r="JG48" s="30" t="str">
        <f t="shared" si="372"/>
        <v/>
      </c>
      <c r="JH48" s="30" t="str">
        <f t="shared" si="373"/>
        <v/>
      </c>
      <c r="JI48" s="30" t="str">
        <f t="shared" si="374"/>
        <v/>
      </c>
      <c r="JJ48" s="30" t="str">
        <f t="shared" si="375"/>
        <v/>
      </c>
      <c r="JK48" s="30">
        <f t="shared" si="376"/>
        <v>26467.658910356255</v>
      </c>
      <c r="JL48" s="30" t="str">
        <f t="shared" si="377"/>
        <v/>
      </c>
      <c r="JM48" s="30" t="str">
        <f t="shared" si="378"/>
        <v/>
      </c>
      <c r="JN48" s="30" t="str">
        <f t="shared" si="379"/>
        <v/>
      </c>
      <c r="JO48" s="30" t="str">
        <f t="shared" si="380"/>
        <v/>
      </c>
      <c r="JP48" s="30" t="str">
        <f t="shared" si="381"/>
        <v/>
      </c>
      <c r="JQ48" s="30" t="str">
        <f t="shared" si="382"/>
        <v/>
      </c>
      <c r="JR48" s="30" t="str">
        <f t="shared" si="383"/>
        <v/>
      </c>
      <c r="JS48" s="30" t="str">
        <f t="shared" si="384"/>
        <v/>
      </c>
      <c r="JT48" s="30" t="str">
        <f t="shared" si="385"/>
        <v/>
      </c>
      <c r="JU48" s="30" t="str">
        <f t="shared" si="386"/>
        <v/>
      </c>
      <c r="JV48" s="30" t="str">
        <f t="shared" si="387"/>
        <v/>
      </c>
      <c r="JW48" s="30" t="str">
        <f t="shared" si="388"/>
        <v/>
      </c>
      <c r="JX48" s="30" t="str">
        <f t="shared" si="389"/>
        <v/>
      </c>
      <c r="JY48" s="30" t="str">
        <f t="shared" si="390"/>
        <v/>
      </c>
      <c r="JZ48" s="53">
        <v>40</v>
      </c>
      <c r="KA48" s="31" t="str">
        <f t="shared" si="391"/>
        <v/>
      </c>
      <c r="KB48" s="31" t="str">
        <f t="shared" si="392"/>
        <v/>
      </c>
      <c r="KC48" s="31" t="str">
        <f t="shared" si="393"/>
        <v/>
      </c>
      <c r="KD48" s="31" t="str">
        <f t="shared" si="394"/>
        <v/>
      </c>
      <c r="KE48" s="31" t="str">
        <f t="shared" si="395"/>
        <v/>
      </c>
      <c r="KF48" s="31" t="str">
        <f t="shared" si="396"/>
        <v/>
      </c>
      <c r="KG48" s="31" t="str">
        <f t="shared" si="397"/>
        <v/>
      </c>
      <c r="KH48" s="31" t="str">
        <f t="shared" si="398"/>
        <v/>
      </c>
      <c r="KI48" s="31" t="str">
        <f t="shared" si="399"/>
        <v/>
      </c>
      <c r="KJ48" s="31" t="str">
        <f t="shared" si="400"/>
        <v/>
      </c>
      <c r="KK48" s="31" t="str">
        <f t="shared" si="401"/>
        <v/>
      </c>
      <c r="KL48" s="31">
        <f t="shared" si="402"/>
        <v>23710.860172802582</v>
      </c>
      <c r="KM48" s="31" t="str">
        <f t="shared" si="403"/>
        <v/>
      </c>
      <c r="KN48" s="31" t="str">
        <f t="shared" si="404"/>
        <v/>
      </c>
      <c r="KO48" s="31" t="str">
        <f t="shared" si="405"/>
        <v/>
      </c>
      <c r="KP48" s="31" t="str">
        <f t="shared" si="406"/>
        <v/>
      </c>
      <c r="KQ48" s="31" t="str">
        <f t="shared" si="407"/>
        <v/>
      </c>
      <c r="KR48" s="31" t="str">
        <f t="shared" si="408"/>
        <v/>
      </c>
      <c r="KS48" s="31" t="str">
        <f t="shared" si="409"/>
        <v/>
      </c>
      <c r="KT48" s="31" t="str">
        <f t="shared" si="410"/>
        <v/>
      </c>
      <c r="KU48" s="31" t="str">
        <f t="shared" si="411"/>
        <v/>
      </c>
      <c r="KV48" s="31" t="str">
        <f t="shared" si="412"/>
        <v/>
      </c>
      <c r="KW48" s="31" t="str">
        <f t="shared" si="413"/>
        <v/>
      </c>
      <c r="KX48" s="31" t="str">
        <f t="shared" si="414"/>
        <v/>
      </c>
      <c r="KY48" s="31" t="str">
        <f t="shared" si="415"/>
        <v/>
      </c>
      <c r="KZ48" s="31" t="str">
        <f t="shared" si="416"/>
        <v/>
      </c>
      <c r="LA48" s="53">
        <v>40</v>
      </c>
      <c r="LB48" s="32" t="str">
        <f t="shared" si="417"/>
        <v/>
      </c>
      <c r="LC48" s="32" t="str">
        <f t="shared" si="418"/>
        <v/>
      </c>
      <c r="LD48" s="32" t="str">
        <f t="shared" si="419"/>
        <v/>
      </c>
      <c r="LE48" s="32" t="str">
        <f t="shared" si="420"/>
        <v/>
      </c>
      <c r="LF48" s="32" t="str">
        <f t="shared" si="421"/>
        <v/>
      </c>
      <c r="LG48" s="32" t="str">
        <f t="shared" si="422"/>
        <v/>
      </c>
      <c r="LH48" s="32" t="str">
        <f t="shared" si="423"/>
        <v/>
      </c>
      <c r="LI48" s="32" t="str">
        <f t="shared" si="424"/>
        <v/>
      </c>
      <c r="LJ48" s="32" t="str">
        <f t="shared" si="425"/>
        <v/>
      </c>
      <c r="LK48" s="32" t="str">
        <f t="shared" si="426"/>
        <v/>
      </c>
      <c r="LL48" s="32" t="str">
        <f t="shared" si="427"/>
        <v/>
      </c>
      <c r="LM48" s="32">
        <f t="shared" si="428"/>
        <v>199.00775631041367</v>
      </c>
      <c r="LN48" s="32" t="str">
        <f t="shared" si="429"/>
        <v/>
      </c>
      <c r="LO48" s="32" t="str">
        <f t="shared" si="430"/>
        <v/>
      </c>
      <c r="LP48" s="32" t="str">
        <f t="shared" si="431"/>
        <v/>
      </c>
      <c r="LQ48" s="32" t="str">
        <f t="shared" si="432"/>
        <v/>
      </c>
      <c r="LR48" s="32" t="str">
        <f t="shared" si="433"/>
        <v/>
      </c>
      <c r="LS48" s="32" t="str">
        <f t="shared" si="434"/>
        <v/>
      </c>
      <c r="LT48" s="32" t="str">
        <f t="shared" si="435"/>
        <v/>
      </c>
      <c r="LU48" s="32" t="str">
        <f t="shared" si="436"/>
        <v/>
      </c>
      <c r="LV48" s="32" t="str">
        <f t="shared" si="437"/>
        <v/>
      </c>
      <c r="LW48" s="32" t="str">
        <f t="shared" si="438"/>
        <v/>
      </c>
      <c r="LX48" s="32" t="str">
        <f t="shared" si="439"/>
        <v/>
      </c>
      <c r="LY48" s="32" t="str">
        <f t="shared" si="440"/>
        <v/>
      </c>
      <c r="LZ48" s="32" t="str">
        <f t="shared" si="441"/>
        <v/>
      </c>
      <c r="MA48" s="32" t="str">
        <f t="shared" si="442"/>
        <v/>
      </c>
      <c r="MB48" s="50">
        <f t="shared" si="443"/>
        <v>199.00775631041367</v>
      </c>
      <c r="MC48" s="53">
        <v>40</v>
      </c>
      <c r="MD48" s="140" t="str">
        <f t="shared" si="444"/>
        <v/>
      </c>
      <c r="ME48" s="140" t="str">
        <f t="shared" si="445"/>
        <v/>
      </c>
      <c r="MF48" s="140" t="str">
        <f t="shared" si="446"/>
        <v/>
      </c>
      <c r="MG48" s="140" t="str">
        <f t="shared" si="447"/>
        <v/>
      </c>
      <c r="MH48" s="140" t="str">
        <f t="shared" si="448"/>
        <v/>
      </c>
      <c r="MI48" s="140" t="str">
        <f t="shared" si="449"/>
        <v/>
      </c>
      <c r="MJ48" s="140" t="str">
        <f t="shared" si="450"/>
        <v/>
      </c>
      <c r="MK48" s="140" t="str">
        <f t="shared" si="451"/>
        <v/>
      </c>
      <c r="ML48" s="140" t="str">
        <f t="shared" si="452"/>
        <v/>
      </c>
      <c r="MM48" s="140" t="str">
        <f t="shared" si="453"/>
        <v/>
      </c>
      <c r="MN48" s="140" t="str">
        <f t="shared" si="454"/>
        <v/>
      </c>
      <c r="MO48" s="140">
        <f t="shared" si="455"/>
        <v>39.701488365534381</v>
      </c>
      <c r="MP48" s="140" t="str">
        <f t="shared" si="456"/>
        <v/>
      </c>
      <c r="MQ48" s="140" t="str">
        <f t="shared" si="457"/>
        <v/>
      </c>
      <c r="MR48" s="140" t="str">
        <f t="shared" si="458"/>
        <v/>
      </c>
      <c r="MS48" s="140" t="str">
        <f t="shared" si="459"/>
        <v/>
      </c>
      <c r="MT48" s="140" t="str">
        <f t="shared" si="460"/>
        <v/>
      </c>
      <c r="MU48" s="140" t="str">
        <f t="shared" si="461"/>
        <v/>
      </c>
      <c r="MV48" s="140" t="str">
        <f t="shared" si="462"/>
        <v/>
      </c>
      <c r="MW48" s="140" t="str">
        <f t="shared" si="463"/>
        <v/>
      </c>
      <c r="MX48" s="140" t="str">
        <f t="shared" si="464"/>
        <v/>
      </c>
      <c r="MY48" s="140" t="str">
        <f t="shared" si="465"/>
        <v/>
      </c>
      <c r="MZ48" s="140" t="str">
        <f t="shared" si="466"/>
        <v/>
      </c>
      <c r="NA48" s="140" t="str">
        <f t="shared" si="467"/>
        <v/>
      </c>
      <c r="NB48" s="140" t="str">
        <f t="shared" si="468"/>
        <v/>
      </c>
      <c r="NC48" s="140" t="str">
        <f t="shared" si="469"/>
        <v/>
      </c>
      <c r="ND48" s="53">
        <v>40</v>
      </c>
      <c r="NE48" s="33" t="str">
        <f t="shared" si="470"/>
        <v/>
      </c>
      <c r="NF48" s="33" t="str">
        <f t="shared" si="504"/>
        <v/>
      </c>
      <c r="NG48" s="33" t="str">
        <f t="shared" si="480"/>
        <v/>
      </c>
      <c r="NH48" s="33" t="str">
        <f t="shared" si="481"/>
        <v/>
      </c>
      <c r="NI48" s="33" t="str">
        <f t="shared" si="482"/>
        <v/>
      </c>
      <c r="NJ48" s="33" t="str">
        <f t="shared" si="483"/>
        <v/>
      </c>
      <c r="NK48" s="33" t="str">
        <f t="shared" si="484"/>
        <v/>
      </c>
      <c r="NL48" s="33" t="str">
        <f t="shared" si="485"/>
        <v/>
      </c>
      <c r="NM48" s="33" t="str">
        <f t="shared" si="486"/>
        <v/>
      </c>
      <c r="NN48" s="33" t="str">
        <f t="shared" si="487"/>
        <v/>
      </c>
      <c r="NO48" s="33" t="str">
        <f t="shared" si="488"/>
        <v/>
      </c>
      <c r="NP48" s="33">
        <f t="shared" si="489"/>
        <v>40</v>
      </c>
      <c r="NQ48" s="33" t="str">
        <f t="shared" si="490"/>
        <v/>
      </c>
      <c r="NR48" s="33" t="str">
        <f t="shared" si="491"/>
        <v/>
      </c>
      <c r="NS48" s="33" t="str">
        <f t="shared" si="492"/>
        <v/>
      </c>
      <c r="NT48" s="33" t="str">
        <f t="shared" si="493"/>
        <v/>
      </c>
      <c r="NU48" s="33" t="str">
        <f t="shared" si="494"/>
        <v/>
      </c>
      <c r="NV48" s="33" t="str">
        <f t="shared" si="495"/>
        <v/>
      </c>
      <c r="NW48" s="33" t="str">
        <f t="shared" si="496"/>
        <v/>
      </c>
      <c r="NX48" s="33" t="str">
        <f t="shared" si="497"/>
        <v/>
      </c>
      <c r="NY48" s="33" t="str">
        <f t="shared" si="498"/>
        <v/>
      </c>
      <c r="NZ48" s="33" t="str">
        <f t="shared" si="499"/>
        <v/>
      </c>
      <c r="OA48" s="33" t="str">
        <f t="shared" si="500"/>
        <v/>
      </c>
      <c r="OB48" s="33" t="str">
        <f t="shared" si="501"/>
        <v/>
      </c>
      <c r="OC48" s="33" t="str">
        <f t="shared" si="502"/>
        <v/>
      </c>
      <c r="OD48" s="33" t="str">
        <f t="shared" si="503"/>
        <v/>
      </c>
      <c r="OE48" s="33" t="e">
        <f>IF(#REF!="","",IF(#REF!=$MB48,40,(($MB48/#REF!)*40)))</f>
        <v>#REF!</v>
      </c>
      <c r="OF48" s="33" t="e">
        <f>IF(#REF!="","",IF(#REF!=$MB48,40,(($MB48/#REF!)*40)))</f>
        <v>#REF!</v>
      </c>
      <c r="OG48" s="53">
        <v>40</v>
      </c>
      <c r="OH48" s="116"/>
      <c r="OI48" s="116"/>
      <c r="OJ48" s="116"/>
      <c r="OK48" s="116"/>
      <c r="OL48" s="116"/>
      <c r="OM48" s="116"/>
      <c r="ON48" s="116"/>
      <c r="OO48" s="116"/>
      <c r="OP48" s="116"/>
      <c r="OQ48" s="116"/>
      <c r="OR48" s="116"/>
      <c r="OS48" s="124">
        <v>72</v>
      </c>
      <c r="OT48" s="116"/>
      <c r="OU48" s="116"/>
      <c r="OV48" s="116"/>
      <c r="OW48" s="116"/>
      <c r="OX48" s="116"/>
      <c r="OY48" s="116"/>
      <c r="OZ48" s="116"/>
      <c r="PA48" s="116"/>
      <c r="PB48" s="116"/>
      <c r="PC48" s="116"/>
      <c r="PD48" s="116"/>
      <c r="PE48" s="116"/>
      <c r="PF48" s="116"/>
      <c r="PG48" s="116"/>
      <c r="PH48" s="53">
        <v>40</v>
      </c>
      <c r="PI48" s="126">
        <f t="shared" si="203"/>
        <v>0</v>
      </c>
      <c r="PJ48" s="126">
        <f t="shared" si="275"/>
        <v>0</v>
      </c>
      <c r="PK48" s="126">
        <f t="shared" si="276"/>
        <v>0</v>
      </c>
      <c r="PL48" s="126">
        <f t="shared" si="277"/>
        <v>0</v>
      </c>
      <c r="PM48" s="126">
        <f t="shared" si="278"/>
        <v>0</v>
      </c>
      <c r="PN48" s="126">
        <f t="shared" si="279"/>
        <v>0</v>
      </c>
      <c r="PO48" s="126">
        <f t="shared" si="235"/>
        <v>0</v>
      </c>
      <c r="PP48" s="126">
        <f t="shared" si="236"/>
        <v>0</v>
      </c>
      <c r="PQ48" s="126">
        <f t="shared" si="237"/>
        <v>0</v>
      </c>
      <c r="PR48" s="126">
        <f t="shared" si="238"/>
        <v>0</v>
      </c>
      <c r="PS48" s="126">
        <f t="shared" si="239"/>
        <v>0</v>
      </c>
      <c r="PT48" s="126">
        <f t="shared" si="240"/>
        <v>60</v>
      </c>
      <c r="PU48" s="126">
        <f t="shared" si="241"/>
        <v>0</v>
      </c>
      <c r="PV48" s="126">
        <f t="shared" si="242"/>
        <v>0</v>
      </c>
      <c r="PW48" s="126">
        <f t="shared" si="243"/>
        <v>0</v>
      </c>
      <c r="PX48" s="126">
        <f t="shared" si="244"/>
        <v>0</v>
      </c>
      <c r="PY48" s="126">
        <f t="shared" si="245"/>
        <v>0</v>
      </c>
      <c r="PZ48" s="126">
        <f t="shared" si="246"/>
        <v>0</v>
      </c>
      <c r="QA48" s="126">
        <f t="shared" si="247"/>
        <v>0</v>
      </c>
      <c r="QB48" s="126">
        <f t="shared" si="248"/>
        <v>0</v>
      </c>
      <c r="QC48" s="126">
        <f t="shared" si="249"/>
        <v>0</v>
      </c>
      <c r="QD48" s="126">
        <f t="shared" si="250"/>
        <v>0</v>
      </c>
      <c r="QE48" s="126">
        <f t="shared" si="251"/>
        <v>0</v>
      </c>
      <c r="QF48" s="126">
        <f t="shared" si="252"/>
        <v>0</v>
      </c>
      <c r="QG48" s="126">
        <f t="shared" si="253"/>
        <v>0</v>
      </c>
      <c r="QH48" s="126">
        <f t="shared" si="254"/>
        <v>0</v>
      </c>
      <c r="QI48" s="53">
        <v>40</v>
      </c>
      <c r="QJ48" s="34" t="str">
        <f t="shared" si="204"/>
        <v/>
      </c>
      <c r="QK48" s="34" t="str">
        <f t="shared" si="280"/>
        <v/>
      </c>
      <c r="QL48" s="34" t="str">
        <f t="shared" si="281"/>
        <v/>
      </c>
      <c r="QM48" s="34" t="str">
        <f t="shared" si="282"/>
        <v/>
      </c>
      <c r="QN48" s="34" t="str">
        <f t="shared" si="283"/>
        <v/>
      </c>
      <c r="QO48" s="34" t="str">
        <f t="shared" si="284"/>
        <v/>
      </c>
      <c r="QP48" s="34" t="str">
        <f t="shared" si="255"/>
        <v/>
      </c>
      <c r="QQ48" s="34" t="str">
        <f t="shared" si="256"/>
        <v/>
      </c>
      <c r="QR48" s="34" t="str">
        <f t="shared" si="257"/>
        <v/>
      </c>
      <c r="QS48" s="34" t="str">
        <f t="shared" si="258"/>
        <v/>
      </c>
      <c r="QT48" s="34" t="str">
        <f t="shared" si="259"/>
        <v/>
      </c>
      <c r="QU48" s="34">
        <f t="shared" si="260"/>
        <v>99.701488365534374</v>
      </c>
      <c r="QV48" s="34" t="str">
        <f t="shared" si="261"/>
        <v/>
      </c>
      <c r="QW48" s="34" t="str">
        <f t="shared" si="262"/>
        <v/>
      </c>
      <c r="QX48" s="34" t="str">
        <f t="shared" si="263"/>
        <v/>
      </c>
      <c r="QY48" s="34" t="str">
        <f t="shared" si="264"/>
        <v/>
      </c>
      <c r="QZ48" s="34" t="str">
        <f t="shared" si="265"/>
        <v/>
      </c>
      <c r="RA48" s="34" t="str">
        <f t="shared" si="266"/>
        <v/>
      </c>
      <c r="RB48" s="34" t="str">
        <f t="shared" si="267"/>
        <v/>
      </c>
      <c r="RC48" s="34" t="str">
        <f t="shared" si="268"/>
        <v/>
      </c>
      <c r="RD48" s="34" t="str">
        <f t="shared" si="269"/>
        <v/>
      </c>
      <c r="RE48" s="34" t="str">
        <f t="shared" si="270"/>
        <v/>
      </c>
      <c r="RF48" s="34" t="str">
        <f t="shared" si="271"/>
        <v/>
      </c>
      <c r="RG48" s="34" t="str">
        <f t="shared" si="272"/>
        <v/>
      </c>
      <c r="RH48" s="34" t="str">
        <f t="shared" si="273"/>
        <v/>
      </c>
      <c r="RI48" s="34" t="str">
        <f t="shared" si="274"/>
        <v/>
      </c>
      <c r="RJ48" s="132">
        <f t="shared" si="205"/>
        <v>99.701488365534374</v>
      </c>
      <c r="RK48" s="35" t="str">
        <f t="shared" si="471"/>
        <v/>
      </c>
      <c r="RL48" s="35" t="str">
        <f t="shared" si="472"/>
        <v>12. DIDACLIBROS LTDA NIT 800036678-0</v>
      </c>
      <c r="RM48" s="35" t="str">
        <f t="shared" si="473"/>
        <v/>
      </c>
      <c r="RN48" s="35" t="str">
        <f t="shared" si="234"/>
        <v/>
      </c>
      <c r="RO48" s="133" t="str">
        <f t="shared" si="207"/>
        <v>12. DIDACLIBROS LTDA NIT 800036678-0</v>
      </c>
      <c r="RP48" s="133" t="str">
        <f>IF($RJ48=QJ48,QJ$8,IF($RJ48=QK48,QK$8,IF($RJ48=QL48,QL$8,IF($RJ48=QM48,QM$8,IF($RJ48=QN48,QN$8,IF($RJ48=QO48,QO$8,IF($RJ48=QP48,QP$8,IF($RJ48=QQ48,QQ$8,IF($RJ48=QR48,QR$8,IF($RJ48=QS48,QS$8,IF($RJ48=QT48,QT$8,IF($RJ48=QU48,QU$8,IF($RJ48=QV48,QV$8,IF($RJ48=QW48,QW$8,IF($RJ48=QX48,QX$8,IF($RJ48=QY48,QY$8,IF($RJ48=QZ48,QZ$8,IF($RJ48=RA48,RA$8,IF($RJ48=RB48,RB$8,IF($RJ48=RC48,RC$8,IF($RJ48=RD48,RD$8,IF($RJ48=RE48,RE$8,IF($RJ48=RF48,RF$8,IF($RJ48=RG48,RG$8,IF($RJ48=RH48,RH$8,IF($RJ48=RI48,RI$8,IF($RJ48=#REF!,#REF!,IF($RJ48=#REF!,#REF!,""))))))))))))))))))))))))))))</f>
        <v>12. DIDACLIBROS LTDA NIT 800036678-0</v>
      </c>
      <c r="RQ48" s="36" t="str">
        <f t="shared" si="474"/>
        <v/>
      </c>
      <c r="RR48" s="36">
        <f t="shared" si="475"/>
        <v>3153500</v>
      </c>
      <c r="RS48" s="36" t="str">
        <f t="shared" si="476"/>
        <v/>
      </c>
      <c r="RT48" s="36" t="e">
        <f>IF($RP48=$AD$8,$AD48,IF($RP48=$AE$8,$AE48,IF($RP48=$AF$8,$AF48,IF($RP48=$AG$8,$AG48,IF($RP48=$AH$8,$AH48,IF($RP48=#REF!,#REF!,IF($RP48=#REF!,#REF!,"")))))))</f>
        <v>#REF!</v>
      </c>
      <c r="RU48" s="129">
        <f t="shared" si="477"/>
        <v>3153500</v>
      </c>
      <c r="RV48" s="36" t="e">
        <f t="shared" si="206"/>
        <v>#REF!</v>
      </c>
      <c r="RW48" s="53">
        <v>40</v>
      </c>
      <c r="RX48" s="129">
        <f t="shared" si="478"/>
        <v>47600</v>
      </c>
      <c r="RY48" s="129" t="str">
        <f t="shared" si="479"/>
        <v>ADJUDICADO</v>
      </c>
    </row>
    <row r="49" spans="1:493" ht="26">
      <c r="A49" s="49"/>
      <c r="B49" s="67" t="s">
        <v>124</v>
      </c>
      <c r="C49" s="68" t="s">
        <v>125</v>
      </c>
      <c r="D49" s="67" t="s">
        <v>126</v>
      </c>
      <c r="E49" s="69" t="s">
        <v>145</v>
      </c>
      <c r="F49" s="70">
        <v>2</v>
      </c>
      <c r="G49" s="24">
        <v>102221000</v>
      </c>
      <c r="H49" s="54">
        <v>41</v>
      </c>
      <c r="I49" s="104" t="s">
        <v>37</v>
      </c>
      <c r="J49" s="104" t="s">
        <v>37</v>
      </c>
      <c r="K49" s="104" t="s">
        <v>37</v>
      </c>
      <c r="L49" s="104" t="s">
        <v>37</v>
      </c>
      <c r="M49" s="104" t="s">
        <v>37</v>
      </c>
      <c r="N49" s="104" t="s">
        <v>37</v>
      </c>
      <c r="O49" s="104" t="s">
        <v>37</v>
      </c>
      <c r="P49" s="104" t="s">
        <v>37</v>
      </c>
      <c r="Q49" s="104" t="s">
        <v>37</v>
      </c>
      <c r="R49" s="104" t="s">
        <v>37</v>
      </c>
      <c r="S49" s="104" t="s">
        <v>37</v>
      </c>
      <c r="T49" s="113">
        <v>100685900</v>
      </c>
      <c r="U49" s="104" t="s">
        <v>37</v>
      </c>
      <c r="V49" s="104" t="s">
        <v>37</v>
      </c>
      <c r="W49" s="113">
        <v>89954480</v>
      </c>
      <c r="X49" s="104" t="s">
        <v>37</v>
      </c>
      <c r="Y49" s="104" t="s">
        <v>37</v>
      </c>
      <c r="Z49" s="104" t="s">
        <v>37</v>
      </c>
      <c r="AA49" s="104" t="s">
        <v>37</v>
      </c>
      <c r="AB49" s="104" t="s">
        <v>37</v>
      </c>
      <c r="AC49" s="104" t="s">
        <v>37</v>
      </c>
      <c r="AD49" s="104" t="s">
        <v>37</v>
      </c>
      <c r="AE49" s="104" t="s">
        <v>37</v>
      </c>
      <c r="AF49" s="104" t="s">
        <v>37</v>
      </c>
      <c r="AG49" s="104" t="s">
        <v>37</v>
      </c>
      <c r="AH49" s="106">
        <v>98996100</v>
      </c>
      <c r="AI49" s="57">
        <v>41</v>
      </c>
      <c r="AJ49" s="25" t="str">
        <f t="shared" si="286"/>
        <v>NC</v>
      </c>
      <c r="AK49" s="25" t="str">
        <f t="shared" si="287"/>
        <v>NC</v>
      </c>
      <c r="AL49" s="25" t="str">
        <f t="shared" si="288"/>
        <v>NC</v>
      </c>
      <c r="AM49" s="25" t="str">
        <f t="shared" si="289"/>
        <v>NC</v>
      </c>
      <c r="AN49" s="25" t="str">
        <f t="shared" si="290"/>
        <v>NC</v>
      </c>
      <c r="AO49" s="25" t="str">
        <f t="shared" si="291"/>
        <v>NC</v>
      </c>
      <c r="AP49" s="25" t="str">
        <f t="shared" si="292"/>
        <v>NC</v>
      </c>
      <c r="AQ49" s="25" t="str">
        <f t="shared" si="293"/>
        <v>NC</v>
      </c>
      <c r="AR49" s="25" t="str">
        <f t="shared" si="294"/>
        <v>NC</v>
      </c>
      <c r="AS49" s="25" t="str">
        <f t="shared" si="295"/>
        <v>NC</v>
      </c>
      <c r="AT49" s="25" t="str">
        <f t="shared" si="296"/>
        <v>NC</v>
      </c>
      <c r="AU49" s="25">
        <f t="shared" si="297"/>
        <v>100685900</v>
      </c>
      <c r="AV49" s="25" t="str">
        <f t="shared" si="298"/>
        <v>NC</v>
      </c>
      <c r="AW49" s="25" t="str">
        <f t="shared" si="299"/>
        <v>NC</v>
      </c>
      <c r="AX49" s="25">
        <f t="shared" si="300"/>
        <v>89954480</v>
      </c>
      <c r="AY49" s="25" t="str">
        <f t="shared" si="301"/>
        <v>NC</v>
      </c>
      <c r="AZ49" s="25" t="str">
        <f t="shared" si="302"/>
        <v>NC</v>
      </c>
      <c r="BA49" s="25" t="str">
        <f t="shared" si="303"/>
        <v>NC</v>
      </c>
      <c r="BB49" s="25" t="str">
        <f t="shared" si="304"/>
        <v>NC</v>
      </c>
      <c r="BC49" s="25" t="str">
        <f t="shared" si="305"/>
        <v>NC</v>
      </c>
      <c r="BD49" s="25" t="str">
        <f t="shared" si="306"/>
        <v>NC</v>
      </c>
      <c r="BE49" s="25" t="str">
        <f t="shared" si="307"/>
        <v>NC</v>
      </c>
      <c r="BF49" s="25" t="str">
        <f t="shared" si="308"/>
        <v>NC</v>
      </c>
      <c r="BG49" s="25" t="str">
        <f t="shared" si="309"/>
        <v>NC</v>
      </c>
      <c r="BH49" s="25" t="str">
        <f t="shared" si="310"/>
        <v>NC</v>
      </c>
      <c r="BI49" s="25">
        <f t="shared" si="311"/>
        <v>98996100</v>
      </c>
      <c r="BJ49" s="53">
        <v>41</v>
      </c>
      <c r="BK49" s="122" t="s">
        <v>38</v>
      </c>
      <c r="BL49" s="122" t="s">
        <v>38</v>
      </c>
      <c r="BM49" s="122" t="s">
        <v>38</v>
      </c>
      <c r="BN49" s="122" t="s">
        <v>38</v>
      </c>
      <c r="BO49" s="122" t="s">
        <v>38</v>
      </c>
      <c r="BP49" s="122" t="s">
        <v>38</v>
      </c>
      <c r="BQ49" s="122" t="s">
        <v>38</v>
      </c>
      <c r="BR49" s="122" t="s">
        <v>38</v>
      </c>
      <c r="BS49" s="122" t="s">
        <v>38</v>
      </c>
      <c r="BT49" s="122" t="s">
        <v>38</v>
      </c>
      <c r="BU49" s="122" t="s">
        <v>38</v>
      </c>
      <c r="BV49" s="124" t="s">
        <v>39</v>
      </c>
      <c r="BW49" s="122" t="s">
        <v>38</v>
      </c>
      <c r="BX49" s="122" t="s">
        <v>38</v>
      </c>
      <c r="BY49" s="124" t="s">
        <v>39</v>
      </c>
      <c r="BZ49" s="122" t="s">
        <v>38</v>
      </c>
      <c r="CA49" s="122" t="s">
        <v>38</v>
      </c>
      <c r="CB49" s="122" t="s">
        <v>38</v>
      </c>
      <c r="CC49" s="122" t="s">
        <v>38</v>
      </c>
      <c r="CD49" s="122" t="s">
        <v>38</v>
      </c>
      <c r="CE49" s="122" t="s">
        <v>38</v>
      </c>
      <c r="CF49" s="122" t="s">
        <v>38</v>
      </c>
      <c r="CG49" s="122" t="s">
        <v>38</v>
      </c>
      <c r="CH49" s="122" t="s">
        <v>38</v>
      </c>
      <c r="CI49" s="122" t="s">
        <v>38</v>
      </c>
      <c r="CJ49" s="124" t="s">
        <v>39</v>
      </c>
      <c r="CK49" s="53">
        <v>41</v>
      </c>
      <c r="CL49" s="122" t="s">
        <v>39</v>
      </c>
      <c r="CM49" s="122" t="s">
        <v>38</v>
      </c>
      <c r="CN49" s="122" t="s">
        <v>39</v>
      </c>
      <c r="CO49" s="122" t="s">
        <v>39</v>
      </c>
      <c r="CP49" s="122" t="s">
        <v>39</v>
      </c>
      <c r="CQ49" s="122" t="s">
        <v>39</v>
      </c>
      <c r="CR49" s="122" t="s">
        <v>39</v>
      </c>
      <c r="CS49" s="122" t="s">
        <v>39</v>
      </c>
      <c r="CT49" s="122" t="s">
        <v>39</v>
      </c>
      <c r="CU49" s="122" t="s">
        <v>39</v>
      </c>
      <c r="CV49" s="122" t="s">
        <v>39</v>
      </c>
      <c r="CW49" s="131" t="s">
        <v>39</v>
      </c>
      <c r="CX49" s="122" t="s">
        <v>39</v>
      </c>
      <c r="CY49" s="122" t="s">
        <v>39</v>
      </c>
      <c r="CZ49" s="131" t="s">
        <v>39</v>
      </c>
      <c r="DA49" s="122" t="s">
        <v>39</v>
      </c>
      <c r="DB49" s="122" t="s">
        <v>39</v>
      </c>
      <c r="DC49" s="122" t="s">
        <v>39</v>
      </c>
      <c r="DD49" s="122" t="s">
        <v>39</v>
      </c>
      <c r="DE49" s="122" t="s">
        <v>39</v>
      </c>
      <c r="DF49" s="122" t="s">
        <v>39</v>
      </c>
      <c r="DG49" s="122" t="s">
        <v>39</v>
      </c>
      <c r="DH49" s="122" t="s">
        <v>38</v>
      </c>
      <c r="DI49" s="122" t="s">
        <v>38</v>
      </c>
      <c r="DJ49" s="122" t="s">
        <v>38</v>
      </c>
      <c r="DK49" s="124" t="s">
        <v>39</v>
      </c>
      <c r="DL49" s="53">
        <v>41</v>
      </c>
      <c r="DM49" s="122" t="s">
        <v>39</v>
      </c>
      <c r="DN49" s="122" t="s">
        <v>38</v>
      </c>
      <c r="DO49" s="122" t="s">
        <v>39</v>
      </c>
      <c r="DP49" s="122" t="s">
        <v>39</v>
      </c>
      <c r="DQ49" s="122" t="s">
        <v>39</v>
      </c>
      <c r="DR49" s="122" t="s">
        <v>39</v>
      </c>
      <c r="DS49" s="122" t="s">
        <v>39</v>
      </c>
      <c r="DT49" s="122" t="s">
        <v>39</v>
      </c>
      <c r="DU49" s="122" t="s">
        <v>39</v>
      </c>
      <c r="DV49" s="122" t="s">
        <v>39</v>
      </c>
      <c r="DW49" s="122" t="s">
        <v>39</v>
      </c>
      <c r="DX49" s="117" t="s">
        <v>39</v>
      </c>
      <c r="DY49" s="122" t="s">
        <v>39</v>
      </c>
      <c r="DZ49" s="122" t="s">
        <v>39</v>
      </c>
      <c r="EA49" s="117" t="s">
        <v>39</v>
      </c>
      <c r="EB49" s="122" t="s">
        <v>39</v>
      </c>
      <c r="EC49" s="122" t="s">
        <v>39</v>
      </c>
      <c r="ED49" s="122" t="s">
        <v>39</v>
      </c>
      <c r="EE49" s="122" t="s">
        <v>39</v>
      </c>
      <c r="EF49" s="122" t="s">
        <v>39</v>
      </c>
      <c r="EG49" s="122" t="s">
        <v>39</v>
      </c>
      <c r="EH49" s="122" t="s">
        <v>39</v>
      </c>
      <c r="EI49" s="122" t="s">
        <v>38</v>
      </c>
      <c r="EJ49" s="122" t="s">
        <v>38</v>
      </c>
      <c r="EK49" s="122" t="s">
        <v>39</v>
      </c>
      <c r="EL49" s="118" t="s">
        <v>39</v>
      </c>
      <c r="EM49" s="53">
        <v>41</v>
      </c>
      <c r="EN49" s="26" t="str">
        <f t="shared" si="312"/>
        <v>NO CUMPLE</v>
      </c>
      <c r="EO49" s="26" t="str">
        <f t="shared" si="313"/>
        <v>NO CUMPLE</v>
      </c>
      <c r="EP49" s="26" t="str">
        <f t="shared" si="314"/>
        <v>NO CUMPLE</v>
      </c>
      <c r="EQ49" s="26" t="str">
        <f t="shared" si="315"/>
        <v>NO CUMPLE</v>
      </c>
      <c r="ER49" s="26" t="str">
        <f t="shared" si="316"/>
        <v>NO CUMPLE</v>
      </c>
      <c r="ES49" s="26" t="str">
        <f t="shared" si="317"/>
        <v>NO CUMPLE</v>
      </c>
      <c r="ET49" s="26" t="str">
        <f t="shared" si="318"/>
        <v>NO CUMPLE</v>
      </c>
      <c r="EU49" s="26" t="str">
        <f t="shared" si="319"/>
        <v>NO CUMPLE</v>
      </c>
      <c r="EV49" s="26" t="str">
        <f t="shared" si="320"/>
        <v>NO CUMPLE</v>
      </c>
      <c r="EW49" s="26" t="str">
        <f t="shared" si="321"/>
        <v>NO CUMPLE</v>
      </c>
      <c r="EX49" s="26" t="str">
        <f t="shared" si="322"/>
        <v>NO CUMPLE</v>
      </c>
      <c r="EY49" s="26" t="str">
        <f t="shared" si="323"/>
        <v>CUMPLE</v>
      </c>
      <c r="EZ49" s="26" t="str">
        <f t="shared" si="324"/>
        <v>NO CUMPLE</v>
      </c>
      <c r="FA49" s="26" t="str">
        <f t="shared" si="325"/>
        <v>NO CUMPLE</v>
      </c>
      <c r="FB49" s="26" t="str">
        <f t="shared" si="326"/>
        <v>CUMPLE</v>
      </c>
      <c r="FC49" s="26" t="str">
        <f t="shared" si="327"/>
        <v>NO CUMPLE</v>
      </c>
      <c r="FD49" s="26" t="str">
        <f t="shared" si="328"/>
        <v>NO CUMPLE</v>
      </c>
      <c r="FE49" s="26" t="str">
        <f t="shared" si="329"/>
        <v>NO CUMPLE</v>
      </c>
      <c r="FF49" s="26" t="str">
        <f t="shared" si="330"/>
        <v>NO CUMPLE</v>
      </c>
      <c r="FG49" s="26" t="str">
        <f t="shared" si="331"/>
        <v>NO CUMPLE</v>
      </c>
      <c r="FH49" s="26" t="str">
        <f t="shared" si="332"/>
        <v>NO CUMPLE</v>
      </c>
      <c r="FI49" s="26" t="str">
        <f t="shared" si="333"/>
        <v>NO CUMPLE</v>
      </c>
      <c r="FJ49" s="26" t="str">
        <f t="shared" si="334"/>
        <v>NO CUMPLE</v>
      </c>
      <c r="FK49" s="26" t="str">
        <f t="shared" si="335"/>
        <v>NO CUMPLE</v>
      </c>
      <c r="FL49" s="26" t="str">
        <f t="shared" si="336"/>
        <v>NO CUMPLE</v>
      </c>
      <c r="FM49" s="26" t="str">
        <f t="shared" si="337"/>
        <v>CUMPLE</v>
      </c>
      <c r="FN49" s="53">
        <v>41</v>
      </c>
      <c r="FO49" s="116" t="s">
        <v>37</v>
      </c>
      <c r="FP49" s="116" t="s">
        <v>37</v>
      </c>
      <c r="FQ49" s="116" t="s">
        <v>37</v>
      </c>
      <c r="FR49" s="116" t="s">
        <v>37</v>
      </c>
      <c r="FS49" s="116" t="s">
        <v>37</v>
      </c>
      <c r="FT49" s="116" t="s">
        <v>37</v>
      </c>
      <c r="FU49" s="116" t="s">
        <v>37</v>
      </c>
      <c r="FV49" s="116" t="s">
        <v>37</v>
      </c>
      <c r="FW49" s="116" t="s">
        <v>37</v>
      </c>
      <c r="FX49" s="116" t="s">
        <v>37</v>
      </c>
      <c r="FY49" s="116" t="s">
        <v>37</v>
      </c>
      <c r="FZ49" s="124" t="s">
        <v>39</v>
      </c>
      <c r="GA49" s="116" t="s">
        <v>37</v>
      </c>
      <c r="GB49" s="116" t="s">
        <v>37</v>
      </c>
      <c r="GC49" s="120" t="s">
        <v>39</v>
      </c>
      <c r="GD49" s="116" t="s">
        <v>37</v>
      </c>
      <c r="GE49" s="116" t="s">
        <v>37</v>
      </c>
      <c r="GF49" s="116" t="s">
        <v>37</v>
      </c>
      <c r="GG49" s="116" t="s">
        <v>37</v>
      </c>
      <c r="GH49" s="116" t="s">
        <v>37</v>
      </c>
      <c r="GI49" s="116" t="s">
        <v>37</v>
      </c>
      <c r="GJ49" s="116" t="s">
        <v>37</v>
      </c>
      <c r="GK49" s="116" t="s">
        <v>37</v>
      </c>
      <c r="GL49" s="116" t="s">
        <v>37</v>
      </c>
      <c r="GM49" s="116" t="s">
        <v>37</v>
      </c>
      <c r="GN49" s="124" t="s">
        <v>39</v>
      </c>
      <c r="GO49" s="53">
        <v>41</v>
      </c>
      <c r="GP49" s="116" t="s">
        <v>37</v>
      </c>
      <c r="GQ49" s="116" t="s">
        <v>37</v>
      </c>
      <c r="GR49" s="116" t="s">
        <v>37</v>
      </c>
      <c r="GS49" s="116" t="s">
        <v>37</v>
      </c>
      <c r="GT49" s="116" t="s">
        <v>37</v>
      </c>
      <c r="GU49" s="116" t="s">
        <v>37</v>
      </c>
      <c r="GV49" s="116" t="s">
        <v>37</v>
      </c>
      <c r="GW49" s="116" t="s">
        <v>37</v>
      </c>
      <c r="GX49" s="116" t="s">
        <v>37</v>
      </c>
      <c r="GY49" s="116" t="s">
        <v>37</v>
      </c>
      <c r="GZ49" s="116" t="s">
        <v>37</v>
      </c>
      <c r="HA49" s="131" t="s">
        <v>39</v>
      </c>
      <c r="HB49" s="116" t="s">
        <v>37</v>
      </c>
      <c r="HC49" s="116" t="s">
        <v>37</v>
      </c>
      <c r="HD49" s="131" t="s">
        <v>39</v>
      </c>
      <c r="HE49" s="116" t="s">
        <v>37</v>
      </c>
      <c r="HF49" s="116" t="s">
        <v>37</v>
      </c>
      <c r="HG49" s="116" t="s">
        <v>37</v>
      </c>
      <c r="HH49" s="116" t="s">
        <v>37</v>
      </c>
      <c r="HI49" s="116" t="s">
        <v>37</v>
      </c>
      <c r="HJ49" s="116" t="s">
        <v>37</v>
      </c>
      <c r="HK49" s="116" t="s">
        <v>37</v>
      </c>
      <c r="HL49" s="116" t="s">
        <v>37</v>
      </c>
      <c r="HM49" s="116" t="s">
        <v>37</v>
      </c>
      <c r="HN49" s="116" t="s">
        <v>37</v>
      </c>
      <c r="HO49" s="124" t="s">
        <v>39</v>
      </c>
      <c r="HP49" s="53">
        <v>41</v>
      </c>
      <c r="HQ49" s="25" t="str">
        <f t="shared" si="338"/>
        <v/>
      </c>
      <c r="HR49" s="25" t="str">
        <f t="shared" si="339"/>
        <v/>
      </c>
      <c r="HS49" s="25" t="str">
        <f t="shared" si="340"/>
        <v/>
      </c>
      <c r="HT49" s="25" t="str">
        <f t="shared" si="341"/>
        <v/>
      </c>
      <c r="HU49" s="25" t="str">
        <f t="shared" si="342"/>
        <v/>
      </c>
      <c r="HV49" s="25" t="str">
        <f t="shared" si="343"/>
        <v/>
      </c>
      <c r="HW49" s="25" t="str">
        <f t="shared" si="344"/>
        <v/>
      </c>
      <c r="HX49" s="25" t="str">
        <f t="shared" si="345"/>
        <v/>
      </c>
      <c r="HY49" s="25" t="str">
        <f t="shared" si="346"/>
        <v/>
      </c>
      <c r="HZ49" s="25" t="str">
        <f t="shared" si="347"/>
        <v/>
      </c>
      <c r="IA49" s="25" t="str">
        <f t="shared" si="348"/>
        <v/>
      </c>
      <c r="IB49" s="25">
        <f t="shared" si="349"/>
        <v>100685900</v>
      </c>
      <c r="IC49" s="25" t="str">
        <f t="shared" si="350"/>
        <v/>
      </c>
      <c r="ID49" s="25" t="str">
        <f t="shared" si="351"/>
        <v/>
      </c>
      <c r="IE49" s="25">
        <f t="shared" si="352"/>
        <v>89954480</v>
      </c>
      <c r="IF49" s="25" t="str">
        <f t="shared" si="353"/>
        <v/>
      </c>
      <c r="IG49" s="25" t="str">
        <f t="shared" si="354"/>
        <v/>
      </c>
      <c r="IH49" s="25" t="str">
        <f t="shared" si="355"/>
        <v/>
      </c>
      <c r="II49" s="25" t="str">
        <f t="shared" si="356"/>
        <v/>
      </c>
      <c r="IJ49" s="25" t="str">
        <f t="shared" si="357"/>
        <v/>
      </c>
      <c r="IK49" s="25" t="str">
        <f t="shared" si="358"/>
        <v/>
      </c>
      <c r="IL49" s="25" t="str">
        <f t="shared" si="359"/>
        <v/>
      </c>
      <c r="IM49" s="25" t="str">
        <f t="shared" si="360"/>
        <v/>
      </c>
      <c r="IN49" s="25" t="str">
        <f t="shared" si="361"/>
        <v/>
      </c>
      <c r="IO49" s="25" t="str">
        <f t="shared" si="362"/>
        <v/>
      </c>
      <c r="IP49" s="25">
        <f t="shared" si="363"/>
        <v>98996100</v>
      </c>
      <c r="IQ49" s="25">
        <v>102221000</v>
      </c>
      <c r="IR49" s="25">
        <v>102221000</v>
      </c>
      <c r="IS49" s="27">
        <f t="shared" si="364"/>
        <v>3</v>
      </c>
      <c r="IT49" s="27">
        <f t="shared" si="200"/>
        <v>1</v>
      </c>
      <c r="IU49" s="27">
        <f t="array" ref="IU49">IF(IT49=0,"",PRODUCT(IF(ISNUMBER(HQ49:IP49),HQ49:IP49,1)))</f>
        <v>8.9662230712903439E+23</v>
      </c>
      <c r="IV49" s="27">
        <f t="shared" si="201"/>
        <v>9.1653628857037029E+31</v>
      </c>
      <c r="IW49" s="28">
        <f t="shared" si="208"/>
        <v>97844724.824333489</v>
      </c>
      <c r="IX49" s="29">
        <f t="shared" si="285"/>
        <v>366917.71809125057</v>
      </c>
      <c r="IY49" s="53">
        <v>41</v>
      </c>
      <c r="IZ49" s="30" t="str">
        <f t="shared" si="365"/>
        <v/>
      </c>
      <c r="JA49" s="30" t="str">
        <f t="shared" si="366"/>
        <v/>
      </c>
      <c r="JB49" s="30" t="str">
        <f t="shared" si="367"/>
        <v/>
      </c>
      <c r="JC49" s="30" t="str">
        <f t="shared" si="368"/>
        <v/>
      </c>
      <c r="JD49" s="30" t="str">
        <f t="shared" si="369"/>
        <v/>
      </c>
      <c r="JE49" s="30" t="str">
        <f t="shared" si="370"/>
        <v/>
      </c>
      <c r="JF49" s="30" t="str">
        <f t="shared" si="371"/>
        <v/>
      </c>
      <c r="JG49" s="30" t="str">
        <f t="shared" si="372"/>
        <v/>
      </c>
      <c r="JH49" s="30" t="str">
        <f t="shared" si="373"/>
        <v/>
      </c>
      <c r="JI49" s="30" t="str">
        <f t="shared" si="374"/>
        <v/>
      </c>
      <c r="JJ49" s="30" t="str">
        <f t="shared" si="375"/>
        <v/>
      </c>
      <c r="JK49" s="30">
        <f t="shared" si="376"/>
        <v>27441.002447028171</v>
      </c>
      <c r="JL49" s="30" t="str">
        <f t="shared" si="377"/>
        <v/>
      </c>
      <c r="JM49" s="30" t="str">
        <f t="shared" si="378"/>
        <v/>
      </c>
      <c r="JN49" s="30">
        <f t="shared" si="379"/>
        <v>24516.254071336174</v>
      </c>
      <c r="JO49" s="30" t="str">
        <f t="shared" si="380"/>
        <v/>
      </c>
      <c r="JP49" s="30" t="str">
        <f t="shared" si="381"/>
        <v/>
      </c>
      <c r="JQ49" s="30" t="str">
        <f t="shared" si="382"/>
        <v/>
      </c>
      <c r="JR49" s="30" t="str">
        <f t="shared" si="383"/>
        <v/>
      </c>
      <c r="JS49" s="30" t="str">
        <f t="shared" si="384"/>
        <v/>
      </c>
      <c r="JT49" s="30" t="str">
        <f t="shared" si="385"/>
        <v/>
      </c>
      <c r="JU49" s="30" t="str">
        <f t="shared" si="386"/>
        <v/>
      </c>
      <c r="JV49" s="30" t="str">
        <f t="shared" si="387"/>
        <v/>
      </c>
      <c r="JW49" s="30" t="str">
        <f t="shared" si="388"/>
        <v/>
      </c>
      <c r="JX49" s="30" t="str">
        <f t="shared" si="389"/>
        <v/>
      </c>
      <c r="JY49" s="30">
        <f t="shared" si="390"/>
        <v>26980.463226193991</v>
      </c>
      <c r="JZ49" s="53">
        <v>41</v>
      </c>
      <c r="KA49" s="31" t="str">
        <f t="shared" si="391"/>
        <v/>
      </c>
      <c r="KB49" s="31" t="str">
        <f t="shared" si="392"/>
        <v/>
      </c>
      <c r="KC49" s="31" t="str">
        <f t="shared" si="393"/>
        <v/>
      </c>
      <c r="KD49" s="31" t="str">
        <f t="shared" si="394"/>
        <v/>
      </c>
      <c r="KE49" s="31" t="str">
        <f t="shared" si="395"/>
        <v/>
      </c>
      <c r="KF49" s="31" t="str">
        <f t="shared" si="396"/>
        <v/>
      </c>
      <c r="KG49" s="31" t="str">
        <f t="shared" si="397"/>
        <v/>
      </c>
      <c r="KH49" s="31" t="str">
        <f t="shared" si="398"/>
        <v/>
      </c>
      <c r="KI49" s="31" t="str">
        <f t="shared" si="399"/>
        <v/>
      </c>
      <c r="KJ49" s="31" t="str">
        <f t="shared" si="400"/>
        <v/>
      </c>
      <c r="KK49" s="31" t="str">
        <f t="shared" si="401"/>
        <v/>
      </c>
      <c r="KL49" s="31">
        <f t="shared" si="402"/>
        <v>2841175.1756665111</v>
      </c>
      <c r="KM49" s="31" t="str">
        <f t="shared" si="403"/>
        <v/>
      </c>
      <c r="KN49" s="31" t="str">
        <f t="shared" si="404"/>
        <v/>
      </c>
      <c r="KO49" s="31">
        <f t="shared" si="405"/>
        <v>7890244.8243334889</v>
      </c>
      <c r="KP49" s="31" t="str">
        <f t="shared" si="406"/>
        <v/>
      </c>
      <c r="KQ49" s="31" t="str">
        <f t="shared" si="407"/>
        <v/>
      </c>
      <c r="KR49" s="31" t="str">
        <f t="shared" si="408"/>
        <v/>
      </c>
      <c r="KS49" s="31" t="str">
        <f t="shared" si="409"/>
        <v/>
      </c>
      <c r="KT49" s="31" t="str">
        <f t="shared" si="410"/>
        <v/>
      </c>
      <c r="KU49" s="31" t="str">
        <f t="shared" si="411"/>
        <v/>
      </c>
      <c r="KV49" s="31" t="str">
        <f t="shared" si="412"/>
        <v/>
      </c>
      <c r="KW49" s="31" t="str">
        <f t="shared" si="413"/>
        <v/>
      </c>
      <c r="KX49" s="31" t="str">
        <f t="shared" si="414"/>
        <v/>
      </c>
      <c r="KY49" s="31" t="str">
        <f t="shared" si="415"/>
        <v/>
      </c>
      <c r="KZ49" s="31">
        <f t="shared" si="416"/>
        <v>1151375.1756665111</v>
      </c>
      <c r="LA49" s="53">
        <v>41</v>
      </c>
      <c r="LB49" s="32" t="str">
        <f t="shared" si="417"/>
        <v/>
      </c>
      <c r="LC49" s="32" t="str">
        <f t="shared" si="418"/>
        <v/>
      </c>
      <c r="LD49" s="32" t="str">
        <f t="shared" si="419"/>
        <v/>
      </c>
      <c r="LE49" s="32" t="str">
        <f t="shared" si="420"/>
        <v/>
      </c>
      <c r="LF49" s="32" t="str">
        <f t="shared" si="421"/>
        <v/>
      </c>
      <c r="LG49" s="32" t="str">
        <f t="shared" si="422"/>
        <v/>
      </c>
      <c r="LH49" s="32" t="str">
        <f t="shared" si="423"/>
        <v/>
      </c>
      <c r="LI49" s="32" t="str">
        <f t="shared" si="424"/>
        <v/>
      </c>
      <c r="LJ49" s="32" t="str">
        <f t="shared" si="425"/>
        <v/>
      </c>
      <c r="LK49" s="32" t="str">
        <f t="shared" si="426"/>
        <v/>
      </c>
      <c r="LL49" s="32" t="str">
        <f t="shared" si="427"/>
        <v/>
      </c>
      <c r="LM49" s="32">
        <f t="shared" si="428"/>
        <v>774.3357803615047</v>
      </c>
      <c r="LN49" s="32" t="str">
        <f t="shared" si="429"/>
        <v/>
      </c>
      <c r="LO49" s="32" t="str">
        <f t="shared" si="430"/>
        <v/>
      </c>
      <c r="LP49" s="32">
        <f t="shared" si="431"/>
        <v>2150.4125953304947</v>
      </c>
      <c r="LQ49" s="32" t="str">
        <f t="shared" si="432"/>
        <v/>
      </c>
      <c r="LR49" s="32" t="str">
        <f t="shared" si="433"/>
        <v/>
      </c>
      <c r="LS49" s="32" t="str">
        <f t="shared" si="434"/>
        <v/>
      </c>
      <c r="LT49" s="32" t="str">
        <f t="shared" si="435"/>
        <v/>
      </c>
      <c r="LU49" s="32" t="str">
        <f t="shared" si="436"/>
        <v/>
      </c>
      <c r="LV49" s="32" t="str">
        <f t="shared" si="437"/>
        <v/>
      </c>
      <c r="LW49" s="32" t="str">
        <f t="shared" si="438"/>
        <v/>
      </c>
      <c r="LX49" s="32" t="str">
        <f t="shared" si="439"/>
        <v/>
      </c>
      <c r="LY49" s="32" t="str">
        <f t="shared" si="440"/>
        <v/>
      </c>
      <c r="LZ49" s="32" t="str">
        <f t="shared" si="441"/>
        <v/>
      </c>
      <c r="MA49" s="32">
        <f t="shared" si="442"/>
        <v>313.79655952732429</v>
      </c>
      <c r="MB49" s="50">
        <f t="shared" si="443"/>
        <v>313.79655952732429</v>
      </c>
      <c r="MC49" s="53">
        <v>41</v>
      </c>
      <c r="MD49" s="140" t="str">
        <f t="shared" si="444"/>
        <v/>
      </c>
      <c r="ME49" s="140" t="str">
        <f t="shared" si="445"/>
        <v/>
      </c>
      <c r="MF49" s="140" t="str">
        <f t="shared" si="446"/>
        <v/>
      </c>
      <c r="MG49" s="140" t="str">
        <f t="shared" si="447"/>
        <v/>
      </c>
      <c r="MH49" s="140" t="str">
        <f t="shared" si="448"/>
        <v/>
      </c>
      <c r="MI49" s="140" t="str">
        <f t="shared" si="449"/>
        <v/>
      </c>
      <c r="MJ49" s="140" t="str">
        <f t="shared" si="450"/>
        <v/>
      </c>
      <c r="MK49" s="140" t="str">
        <f t="shared" si="451"/>
        <v/>
      </c>
      <c r="ML49" s="140" t="str">
        <f t="shared" si="452"/>
        <v/>
      </c>
      <c r="MM49" s="140" t="str">
        <f t="shared" si="453"/>
        <v/>
      </c>
      <c r="MN49" s="140" t="str">
        <f t="shared" si="454"/>
        <v/>
      </c>
      <c r="MO49" s="140">
        <f t="shared" si="455"/>
        <v>38.83849632945774</v>
      </c>
      <c r="MP49" s="140" t="str">
        <f t="shared" si="456"/>
        <v/>
      </c>
      <c r="MQ49" s="140" t="str">
        <f t="shared" si="457"/>
        <v/>
      </c>
      <c r="MR49" s="140">
        <f t="shared" si="458"/>
        <v>36.77438110700426</v>
      </c>
      <c r="MS49" s="140" t="str">
        <f t="shared" si="459"/>
        <v/>
      </c>
      <c r="MT49" s="140" t="str">
        <f t="shared" si="460"/>
        <v/>
      </c>
      <c r="MU49" s="140" t="str">
        <f t="shared" si="461"/>
        <v/>
      </c>
      <c r="MV49" s="140" t="str">
        <f t="shared" si="462"/>
        <v/>
      </c>
      <c r="MW49" s="140" t="str">
        <f t="shared" si="463"/>
        <v/>
      </c>
      <c r="MX49" s="140" t="str">
        <f t="shared" si="464"/>
        <v/>
      </c>
      <c r="MY49" s="140" t="str">
        <f t="shared" si="465"/>
        <v/>
      </c>
      <c r="MZ49" s="140" t="str">
        <f t="shared" si="466"/>
        <v/>
      </c>
      <c r="NA49" s="140" t="str">
        <f t="shared" si="467"/>
        <v/>
      </c>
      <c r="NB49" s="140" t="str">
        <f t="shared" si="468"/>
        <v/>
      </c>
      <c r="NC49" s="140">
        <f t="shared" si="469"/>
        <v>39.529305160709015</v>
      </c>
      <c r="ND49" s="53">
        <v>41</v>
      </c>
      <c r="NE49" s="33" t="str">
        <f t="shared" si="470"/>
        <v/>
      </c>
      <c r="NF49" s="33" t="str">
        <f t="shared" si="504"/>
        <v/>
      </c>
      <c r="NG49" s="33" t="str">
        <f t="shared" si="480"/>
        <v/>
      </c>
      <c r="NH49" s="33" t="str">
        <f t="shared" si="481"/>
        <v/>
      </c>
      <c r="NI49" s="33" t="str">
        <f t="shared" si="482"/>
        <v/>
      </c>
      <c r="NJ49" s="33" t="str">
        <f t="shared" si="483"/>
        <v/>
      </c>
      <c r="NK49" s="33" t="str">
        <f t="shared" si="484"/>
        <v/>
      </c>
      <c r="NL49" s="33" t="str">
        <f t="shared" si="485"/>
        <v/>
      </c>
      <c r="NM49" s="33" t="str">
        <f t="shared" si="486"/>
        <v/>
      </c>
      <c r="NN49" s="33" t="str">
        <f t="shared" si="487"/>
        <v/>
      </c>
      <c r="NO49" s="33" t="str">
        <f t="shared" si="488"/>
        <v/>
      </c>
      <c r="NP49" s="33">
        <f t="shared" si="489"/>
        <v>16.209844229635156</v>
      </c>
      <c r="NQ49" s="33" t="str">
        <f t="shared" si="490"/>
        <v/>
      </c>
      <c r="NR49" s="33" t="str">
        <f t="shared" si="491"/>
        <v/>
      </c>
      <c r="NS49" s="33">
        <f t="shared" si="492"/>
        <v>5.8369553863052452</v>
      </c>
      <c r="NT49" s="33" t="str">
        <f t="shared" si="493"/>
        <v/>
      </c>
      <c r="NU49" s="33" t="str">
        <f t="shared" si="494"/>
        <v/>
      </c>
      <c r="NV49" s="33" t="str">
        <f t="shared" si="495"/>
        <v/>
      </c>
      <c r="NW49" s="33" t="str">
        <f t="shared" si="496"/>
        <v/>
      </c>
      <c r="NX49" s="33" t="str">
        <f t="shared" si="497"/>
        <v/>
      </c>
      <c r="NY49" s="33" t="str">
        <f t="shared" si="498"/>
        <v/>
      </c>
      <c r="NZ49" s="33" t="str">
        <f t="shared" si="499"/>
        <v/>
      </c>
      <c r="OA49" s="33" t="str">
        <f t="shared" si="500"/>
        <v/>
      </c>
      <c r="OB49" s="33" t="str">
        <f t="shared" si="501"/>
        <v/>
      </c>
      <c r="OC49" s="33" t="str">
        <f t="shared" si="502"/>
        <v/>
      </c>
      <c r="OD49" s="33">
        <f t="shared" si="503"/>
        <v>40</v>
      </c>
      <c r="OE49" s="33" t="e">
        <f>IF(#REF!="","",IF(#REF!=$MB49,40,(($MB49/#REF!)*40)))</f>
        <v>#REF!</v>
      </c>
      <c r="OF49" s="33" t="e">
        <f>IF(#REF!="","",IF(#REF!=$MB49,40,(($MB49/#REF!)*40)))</f>
        <v>#REF!</v>
      </c>
      <c r="OG49" s="53">
        <v>41</v>
      </c>
      <c r="OH49" s="116"/>
      <c r="OI49" s="116"/>
      <c r="OJ49" s="116"/>
      <c r="OK49" s="116"/>
      <c r="OL49" s="116"/>
      <c r="OM49" s="116"/>
      <c r="ON49" s="116"/>
      <c r="OO49" s="116"/>
      <c r="OP49" s="116"/>
      <c r="OQ49" s="116"/>
      <c r="OR49" s="116"/>
      <c r="OS49" s="124">
        <v>72</v>
      </c>
      <c r="OT49" s="116"/>
      <c r="OU49" s="116"/>
      <c r="OV49" s="124">
        <v>72</v>
      </c>
      <c r="OW49" s="116"/>
      <c r="OX49" s="116"/>
      <c r="OY49" s="116"/>
      <c r="OZ49" s="116"/>
      <c r="PA49" s="116"/>
      <c r="PB49" s="116"/>
      <c r="PC49" s="116"/>
      <c r="PD49" s="116"/>
      <c r="PE49" s="116"/>
      <c r="PF49" s="116"/>
      <c r="PG49" s="118">
        <v>72</v>
      </c>
      <c r="PH49" s="53">
        <v>41</v>
      </c>
      <c r="PI49" s="126">
        <f t="shared" si="203"/>
        <v>0</v>
      </c>
      <c r="PJ49" s="126">
        <f t="shared" si="275"/>
        <v>0</v>
      </c>
      <c r="PK49" s="126">
        <f t="shared" si="276"/>
        <v>0</v>
      </c>
      <c r="PL49" s="126">
        <f t="shared" si="277"/>
        <v>0</v>
      </c>
      <c r="PM49" s="126">
        <f t="shared" si="278"/>
        <v>0</v>
      </c>
      <c r="PN49" s="126">
        <f t="shared" si="279"/>
        <v>0</v>
      </c>
      <c r="PO49" s="126">
        <f t="shared" si="235"/>
        <v>0</v>
      </c>
      <c r="PP49" s="126">
        <f t="shared" si="236"/>
        <v>0</v>
      </c>
      <c r="PQ49" s="126">
        <f t="shared" si="237"/>
        <v>0</v>
      </c>
      <c r="PR49" s="126">
        <f t="shared" si="238"/>
        <v>0</v>
      </c>
      <c r="PS49" s="126">
        <f t="shared" si="239"/>
        <v>0</v>
      </c>
      <c r="PT49" s="126">
        <f t="shared" si="240"/>
        <v>60</v>
      </c>
      <c r="PU49" s="126">
        <f t="shared" si="241"/>
        <v>0</v>
      </c>
      <c r="PV49" s="126">
        <f t="shared" si="242"/>
        <v>0</v>
      </c>
      <c r="PW49" s="126">
        <f t="shared" si="243"/>
        <v>60</v>
      </c>
      <c r="PX49" s="126">
        <f t="shared" si="244"/>
        <v>0</v>
      </c>
      <c r="PY49" s="126">
        <f t="shared" si="245"/>
        <v>0</v>
      </c>
      <c r="PZ49" s="126">
        <f t="shared" si="246"/>
        <v>0</v>
      </c>
      <c r="QA49" s="126">
        <f t="shared" si="247"/>
        <v>0</v>
      </c>
      <c r="QB49" s="126">
        <f t="shared" si="248"/>
        <v>0</v>
      </c>
      <c r="QC49" s="126">
        <f t="shared" si="249"/>
        <v>0</v>
      </c>
      <c r="QD49" s="126">
        <f t="shared" si="250"/>
        <v>0</v>
      </c>
      <c r="QE49" s="126">
        <f t="shared" si="251"/>
        <v>0</v>
      </c>
      <c r="QF49" s="126">
        <f t="shared" si="252"/>
        <v>0</v>
      </c>
      <c r="QG49" s="126">
        <f t="shared" si="253"/>
        <v>0</v>
      </c>
      <c r="QH49" s="126">
        <f t="shared" si="254"/>
        <v>60</v>
      </c>
      <c r="QI49" s="53">
        <v>41</v>
      </c>
      <c r="QJ49" s="34" t="str">
        <f t="shared" si="204"/>
        <v/>
      </c>
      <c r="QK49" s="34" t="str">
        <f t="shared" si="280"/>
        <v/>
      </c>
      <c r="QL49" s="34" t="str">
        <f t="shared" si="281"/>
        <v/>
      </c>
      <c r="QM49" s="34" t="str">
        <f t="shared" si="282"/>
        <v/>
      </c>
      <c r="QN49" s="34" t="str">
        <f t="shared" si="283"/>
        <v/>
      </c>
      <c r="QO49" s="34" t="str">
        <f t="shared" si="284"/>
        <v/>
      </c>
      <c r="QP49" s="34" t="str">
        <f t="shared" si="255"/>
        <v/>
      </c>
      <c r="QQ49" s="34" t="str">
        <f t="shared" si="256"/>
        <v/>
      </c>
      <c r="QR49" s="34" t="str">
        <f t="shared" si="257"/>
        <v/>
      </c>
      <c r="QS49" s="34" t="str">
        <f t="shared" si="258"/>
        <v/>
      </c>
      <c r="QT49" s="34" t="str">
        <f t="shared" si="259"/>
        <v/>
      </c>
      <c r="QU49" s="34">
        <f t="shared" si="260"/>
        <v>98.83849632945774</v>
      </c>
      <c r="QV49" s="34" t="str">
        <f t="shared" si="261"/>
        <v/>
      </c>
      <c r="QW49" s="34" t="str">
        <f t="shared" si="262"/>
        <v/>
      </c>
      <c r="QX49" s="34">
        <f t="shared" si="263"/>
        <v>96.77438110700426</v>
      </c>
      <c r="QY49" s="34" t="str">
        <f t="shared" si="264"/>
        <v/>
      </c>
      <c r="QZ49" s="34" t="str">
        <f t="shared" si="265"/>
        <v/>
      </c>
      <c r="RA49" s="34" t="str">
        <f t="shared" si="266"/>
        <v/>
      </c>
      <c r="RB49" s="34" t="str">
        <f t="shared" si="267"/>
        <v/>
      </c>
      <c r="RC49" s="34" t="str">
        <f t="shared" si="268"/>
        <v/>
      </c>
      <c r="RD49" s="34" t="str">
        <f t="shared" si="269"/>
        <v/>
      </c>
      <c r="RE49" s="34" t="str">
        <f t="shared" si="270"/>
        <v/>
      </c>
      <c r="RF49" s="34" t="str">
        <f t="shared" si="271"/>
        <v/>
      </c>
      <c r="RG49" s="34" t="str">
        <f t="shared" si="272"/>
        <v/>
      </c>
      <c r="RH49" s="34" t="str">
        <f t="shared" si="273"/>
        <v/>
      </c>
      <c r="RI49" s="34">
        <f t="shared" si="274"/>
        <v>99.529305160709015</v>
      </c>
      <c r="RJ49" s="132">
        <f t="shared" si="205"/>
        <v>99.529305160709015</v>
      </c>
      <c r="RK49" s="35" t="str">
        <f t="shared" si="471"/>
        <v/>
      </c>
      <c r="RL49" s="35" t="str">
        <f t="shared" si="472"/>
        <v/>
      </c>
      <c r="RM49" s="35" t="str">
        <f t="shared" si="473"/>
        <v/>
      </c>
      <c r="RN49" s="35" t="str">
        <f t="shared" si="234"/>
        <v>26. ANDINA DE TECNOLOGIAS S.A.S NIT 800240039-8</v>
      </c>
      <c r="RO49" s="133" t="str">
        <f t="shared" si="207"/>
        <v>26. ANDINA DE TECNOLOGIAS S.A.S NIT 800240039-8</v>
      </c>
      <c r="RP49" s="133" t="str">
        <f>IF($RJ49=QJ49,QJ$8,IF($RJ49=QK49,QK$8,IF($RJ49=QL49,QL$8,IF($RJ49=QM49,QM$8,IF($RJ49=QN49,QN$8,IF($RJ49=QO49,QO$8,IF($RJ49=QP49,QP$8,IF($RJ49=QQ49,QQ$8,IF($RJ49=QR49,QR$8,IF($RJ49=QS49,QS$8,IF($RJ49=QT49,QT$8,IF($RJ49=QU49,QU$8,IF($RJ49=QV49,QV$8,IF($RJ49=QW49,QW$8,IF($RJ49=QX49,QX$8,IF($RJ49=QY49,QY$8,IF($RJ49=QZ49,QZ$8,IF($RJ49=RA49,RA$8,IF($RJ49=RB49,RB$8,IF($RJ49=RC49,RC$8,IF($RJ49=RD49,RD$8,IF($RJ49=RE49,RE$8,IF($RJ49=RF49,RF$8,IF($RJ49=RG49,RG$8,IF($RJ49=RH49,RH$8,IF($RJ49=RI49,RI$8,IF($RJ49=#REF!,#REF!,IF($RJ49=#REF!,#REF!,""))))))))))))))))))))))))))))</f>
        <v>26. ANDINA DE TECNOLOGIAS S.A.S NIT 800240039-8</v>
      </c>
      <c r="RQ49" s="36" t="str">
        <f t="shared" si="474"/>
        <v/>
      </c>
      <c r="RR49" s="36" t="str">
        <f t="shared" si="475"/>
        <v/>
      </c>
      <c r="RS49" s="36" t="str">
        <f t="shared" si="476"/>
        <v/>
      </c>
      <c r="RT49" s="36">
        <f>IF($RP49=$AD$8,$AD49,IF($RP49=$AE$8,$AE49,IF($RP49=$AF$8,$AF49,IF($RP49=$AG$8,$AG49,IF($RP49=$AH$8,$AH49,IF($RP49=#REF!,#REF!,IF($RP49=#REF!,#REF!,"")))))))</f>
        <v>98996100</v>
      </c>
      <c r="RU49" s="129">
        <f t="shared" si="477"/>
        <v>98996100</v>
      </c>
      <c r="RV49" s="36">
        <f t="shared" si="206"/>
        <v>98996100</v>
      </c>
      <c r="RW49" s="53">
        <v>41</v>
      </c>
      <c r="RX49" s="129">
        <f t="shared" si="478"/>
        <v>3224900</v>
      </c>
      <c r="RY49" s="129" t="str">
        <f t="shared" si="479"/>
        <v>ADJUDICADO</v>
      </c>
    </row>
    <row r="50" spans="1:493" ht="24">
      <c r="A50" s="49"/>
      <c r="B50" s="67" t="s">
        <v>124</v>
      </c>
      <c r="C50" s="68" t="s">
        <v>125</v>
      </c>
      <c r="D50" s="67" t="s">
        <v>126</v>
      </c>
      <c r="E50" s="69" t="s">
        <v>146</v>
      </c>
      <c r="F50" s="70">
        <v>1</v>
      </c>
      <c r="G50" s="24">
        <v>4004350</v>
      </c>
      <c r="H50" s="54">
        <v>42</v>
      </c>
      <c r="I50" s="104" t="s">
        <v>37</v>
      </c>
      <c r="J50" s="104" t="s">
        <v>37</v>
      </c>
      <c r="K50" s="104" t="s">
        <v>37</v>
      </c>
      <c r="L50" s="104" t="s">
        <v>37</v>
      </c>
      <c r="M50" s="104" t="s">
        <v>37</v>
      </c>
      <c r="N50" s="104" t="s">
        <v>37</v>
      </c>
      <c r="O50" s="104" t="s">
        <v>37</v>
      </c>
      <c r="P50" s="104" t="s">
        <v>37</v>
      </c>
      <c r="Q50" s="104" t="s">
        <v>37</v>
      </c>
      <c r="R50" s="104" t="s">
        <v>37</v>
      </c>
      <c r="S50" s="104" t="s">
        <v>37</v>
      </c>
      <c r="T50" s="113">
        <v>3944850</v>
      </c>
      <c r="U50" s="104" t="s">
        <v>37</v>
      </c>
      <c r="V50" s="104" t="s">
        <v>37</v>
      </c>
      <c r="W50" s="104" t="s">
        <v>37</v>
      </c>
      <c r="X50" s="104" t="s">
        <v>37</v>
      </c>
      <c r="Y50" s="104" t="s">
        <v>37</v>
      </c>
      <c r="Z50" s="104" t="s">
        <v>37</v>
      </c>
      <c r="AA50" s="104" t="s">
        <v>37</v>
      </c>
      <c r="AB50" s="104" t="s">
        <v>37</v>
      </c>
      <c r="AC50" s="104" t="s">
        <v>37</v>
      </c>
      <c r="AD50" s="104" t="s">
        <v>37</v>
      </c>
      <c r="AE50" s="104" t="s">
        <v>37</v>
      </c>
      <c r="AF50" s="104" t="s">
        <v>37</v>
      </c>
      <c r="AG50" s="104" t="s">
        <v>37</v>
      </c>
      <c r="AH50" s="104" t="s">
        <v>37</v>
      </c>
      <c r="AI50" s="57">
        <v>42</v>
      </c>
      <c r="AJ50" s="25" t="str">
        <f t="shared" si="286"/>
        <v>NC</v>
      </c>
      <c r="AK50" s="25" t="str">
        <f t="shared" si="287"/>
        <v>NC</v>
      </c>
      <c r="AL50" s="25" t="str">
        <f t="shared" si="288"/>
        <v>NC</v>
      </c>
      <c r="AM50" s="25" t="str">
        <f t="shared" si="289"/>
        <v>NC</v>
      </c>
      <c r="AN50" s="25" t="str">
        <f t="shared" si="290"/>
        <v>NC</v>
      </c>
      <c r="AO50" s="25" t="str">
        <f t="shared" si="291"/>
        <v>NC</v>
      </c>
      <c r="AP50" s="25" t="str">
        <f t="shared" si="292"/>
        <v>NC</v>
      </c>
      <c r="AQ50" s="25" t="str">
        <f t="shared" si="293"/>
        <v>NC</v>
      </c>
      <c r="AR50" s="25" t="str">
        <f t="shared" si="294"/>
        <v>NC</v>
      </c>
      <c r="AS50" s="25" t="str">
        <f t="shared" si="295"/>
        <v>NC</v>
      </c>
      <c r="AT50" s="25" t="str">
        <f t="shared" si="296"/>
        <v>NC</v>
      </c>
      <c r="AU50" s="25">
        <f t="shared" si="297"/>
        <v>3944850</v>
      </c>
      <c r="AV50" s="25" t="str">
        <f t="shared" si="298"/>
        <v>NC</v>
      </c>
      <c r="AW50" s="25" t="str">
        <f t="shared" si="299"/>
        <v>NC</v>
      </c>
      <c r="AX50" s="25" t="str">
        <f t="shared" si="300"/>
        <v>NC</v>
      </c>
      <c r="AY50" s="25" t="str">
        <f t="shared" si="301"/>
        <v>NC</v>
      </c>
      <c r="AZ50" s="25" t="str">
        <f t="shared" si="302"/>
        <v>NC</v>
      </c>
      <c r="BA50" s="25" t="str">
        <f t="shared" si="303"/>
        <v>NC</v>
      </c>
      <c r="BB50" s="25" t="str">
        <f t="shared" si="304"/>
        <v>NC</v>
      </c>
      <c r="BC50" s="25" t="str">
        <f t="shared" si="305"/>
        <v>NC</v>
      </c>
      <c r="BD50" s="25" t="str">
        <f t="shared" si="306"/>
        <v>NC</v>
      </c>
      <c r="BE50" s="25" t="str">
        <f t="shared" si="307"/>
        <v>NC</v>
      </c>
      <c r="BF50" s="25" t="str">
        <f t="shared" si="308"/>
        <v>NC</v>
      </c>
      <c r="BG50" s="25" t="str">
        <f t="shared" si="309"/>
        <v>NC</v>
      </c>
      <c r="BH50" s="25" t="str">
        <f t="shared" si="310"/>
        <v>NC</v>
      </c>
      <c r="BI50" s="25" t="str">
        <f t="shared" si="311"/>
        <v>NC</v>
      </c>
      <c r="BJ50" s="53">
        <v>42</v>
      </c>
      <c r="BK50" s="122" t="s">
        <v>38</v>
      </c>
      <c r="BL50" s="122" t="s">
        <v>38</v>
      </c>
      <c r="BM50" s="122" t="s">
        <v>38</v>
      </c>
      <c r="BN50" s="122" t="s">
        <v>38</v>
      </c>
      <c r="BO50" s="122" t="s">
        <v>38</v>
      </c>
      <c r="BP50" s="122" t="s">
        <v>38</v>
      </c>
      <c r="BQ50" s="122" t="s">
        <v>38</v>
      </c>
      <c r="BR50" s="122" t="s">
        <v>38</v>
      </c>
      <c r="BS50" s="122" t="s">
        <v>38</v>
      </c>
      <c r="BT50" s="122" t="s">
        <v>38</v>
      </c>
      <c r="BU50" s="122" t="s">
        <v>38</v>
      </c>
      <c r="BV50" s="124" t="s">
        <v>39</v>
      </c>
      <c r="BW50" s="122" t="s">
        <v>38</v>
      </c>
      <c r="BX50" s="122" t="s">
        <v>38</v>
      </c>
      <c r="BY50" s="122" t="s">
        <v>38</v>
      </c>
      <c r="BZ50" s="122" t="s">
        <v>38</v>
      </c>
      <c r="CA50" s="122" t="s">
        <v>38</v>
      </c>
      <c r="CB50" s="122" t="s">
        <v>38</v>
      </c>
      <c r="CC50" s="122" t="s">
        <v>38</v>
      </c>
      <c r="CD50" s="122" t="s">
        <v>38</v>
      </c>
      <c r="CE50" s="122" t="s">
        <v>38</v>
      </c>
      <c r="CF50" s="122" t="s">
        <v>38</v>
      </c>
      <c r="CG50" s="122" t="s">
        <v>38</v>
      </c>
      <c r="CH50" s="122" t="s">
        <v>38</v>
      </c>
      <c r="CI50" s="122" t="s">
        <v>38</v>
      </c>
      <c r="CJ50" s="122" t="s">
        <v>38</v>
      </c>
      <c r="CK50" s="53">
        <v>42</v>
      </c>
      <c r="CL50" s="122" t="s">
        <v>39</v>
      </c>
      <c r="CM50" s="122" t="s">
        <v>38</v>
      </c>
      <c r="CN50" s="122" t="s">
        <v>39</v>
      </c>
      <c r="CO50" s="122" t="s">
        <v>39</v>
      </c>
      <c r="CP50" s="122" t="s">
        <v>39</v>
      </c>
      <c r="CQ50" s="122" t="s">
        <v>39</v>
      </c>
      <c r="CR50" s="122" t="s">
        <v>39</v>
      </c>
      <c r="CS50" s="122" t="s">
        <v>39</v>
      </c>
      <c r="CT50" s="122" t="s">
        <v>39</v>
      </c>
      <c r="CU50" s="122" t="s">
        <v>39</v>
      </c>
      <c r="CV50" s="122" t="s">
        <v>39</v>
      </c>
      <c r="CW50" s="131" t="s">
        <v>39</v>
      </c>
      <c r="CX50" s="122" t="s">
        <v>39</v>
      </c>
      <c r="CY50" s="122" t="s">
        <v>39</v>
      </c>
      <c r="CZ50" s="122" t="s">
        <v>39</v>
      </c>
      <c r="DA50" s="122" t="s">
        <v>39</v>
      </c>
      <c r="DB50" s="122" t="s">
        <v>39</v>
      </c>
      <c r="DC50" s="122" t="s">
        <v>39</v>
      </c>
      <c r="DD50" s="122" t="s">
        <v>39</v>
      </c>
      <c r="DE50" s="122" t="s">
        <v>39</v>
      </c>
      <c r="DF50" s="122" t="s">
        <v>39</v>
      </c>
      <c r="DG50" s="122" t="s">
        <v>39</v>
      </c>
      <c r="DH50" s="122" t="s">
        <v>38</v>
      </c>
      <c r="DI50" s="122" t="s">
        <v>38</v>
      </c>
      <c r="DJ50" s="122" t="s">
        <v>38</v>
      </c>
      <c r="DK50" s="122" t="s">
        <v>39</v>
      </c>
      <c r="DL50" s="53">
        <v>42</v>
      </c>
      <c r="DM50" s="122" t="s">
        <v>39</v>
      </c>
      <c r="DN50" s="122" t="s">
        <v>38</v>
      </c>
      <c r="DO50" s="122" t="s">
        <v>39</v>
      </c>
      <c r="DP50" s="122" t="s">
        <v>39</v>
      </c>
      <c r="DQ50" s="122" t="s">
        <v>39</v>
      </c>
      <c r="DR50" s="122" t="s">
        <v>39</v>
      </c>
      <c r="DS50" s="122" t="s">
        <v>39</v>
      </c>
      <c r="DT50" s="122" t="s">
        <v>39</v>
      </c>
      <c r="DU50" s="122" t="s">
        <v>39</v>
      </c>
      <c r="DV50" s="122" t="s">
        <v>39</v>
      </c>
      <c r="DW50" s="122" t="s">
        <v>39</v>
      </c>
      <c r="DX50" s="117" t="s">
        <v>39</v>
      </c>
      <c r="DY50" s="122" t="s">
        <v>39</v>
      </c>
      <c r="DZ50" s="122" t="s">
        <v>39</v>
      </c>
      <c r="EA50" s="122" t="s">
        <v>39</v>
      </c>
      <c r="EB50" s="122" t="s">
        <v>39</v>
      </c>
      <c r="EC50" s="122" t="s">
        <v>39</v>
      </c>
      <c r="ED50" s="122" t="s">
        <v>39</v>
      </c>
      <c r="EE50" s="122" t="s">
        <v>39</v>
      </c>
      <c r="EF50" s="122" t="s">
        <v>39</v>
      </c>
      <c r="EG50" s="122" t="s">
        <v>39</v>
      </c>
      <c r="EH50" s="122" t="s">
        <v>39</v>
      </c>
      <c r="EI50" s="122" t="s">
        <v>38</v>
      </c>
      <c r="EJ50" s="122" t="s">
        <v>38</v>
      </c>
      <c r="EK50" s="122" t="s">
        <v>39</v>
      </c>
      <c r="EL50" s="122" t="s">
        <v>39</v>
      </c>
      <c r="EM50" s="53">
        <v>42</v>
      </c>
      <c r="EN50" s="26" t="str">
        <f t="shared" si="312"/>
        <v>NO CUMPLE</v>
      </c>
      <c r="EO50" s="26" t="str">
        <f t="shared" si="313"/>
        <v>NO CUMPLE</v>
      </c>
      <c r="EP50" s="26" t="str">
        <f t="shared" si="314"/>
        <v>NO CUMPLE</v>
      </c>
      <c r="EQ50" s="26" t="str">
        <f t="shared" si="315"/>
        <v>NO CUMPLE</v>
      </c>
      <c r="ER50" s="26" t="str">
        <f t="shared" si="316"/>
        <v>NO CUMPLE</v>
      </c>
      <c r="ES50" s="26" t="str">
        <f t="shared" si="317"/>
        <v>NO CUMPLE</v>
      </c>
      <c r="ET50" s="26" t="str">
        <f t="shared" si="318"/>
        <v>NO CUMPLE</v>
      </c>
      <c r="EU50" s="26" t="str">
        <f t="shared" si="319"/>
        <v>NO CUMPLE</v>
      </c>
      <c r="EV50" s="26" t="str">
        <f t="shared" si="320"/>
        <v>NO CUMPLE</v>
      </c>
      <c r="EW50" s="26" t="str">
        <f t="shared" si="321"/>
        <v>NO CUMPLE</v>
      </c>
      <c r="EX50" s="26" t="str">
        <f t="shared" si="322"/>
        <v>NO CUMPLE</v>
      </c>
      <c r="EY50" s="26" t="str">
        <f t="shared" si="323"/>
        <v>CUMPLE</v>
      </c>
      <c r="EZ50" s="26" t="str">
        <f t="shared" si="324"/>
        <v>NO CUMPLE</v>
      </c>
      <c r="FA50" s="26" t="str">
        <f t="shared" si="325"/>
        <v>NO CUMPLE</v>
      </c>
      <c r="FB50" s="26" t="str">
        <f t="shared" si="326"/>
        <v>NO CUMPLE</v>
      </c>
      <c r="FC50" s="26" t="str">
        <f t="shared" si="327"/>
        <v>NO CUMPLE</v>
      </c>
      <c r="FD50" s="26" t="str">
        <f t="shared" si="328"/>
        <v>NO CUMPLE</v>
      </c>
      <c r="FE50" s="26" t="str">
        <f t="shared" si="329"/>
        <v>NO CUMPLE</v>
      </c>
      <c r="FF50" s="26" t="str">
        <f t="shared" si="330"/>
        <v>NO CUMPLE</v>
      </c>
      <c r="FG50" s="26" t="str">
        <f t="shared" si="331"/>
        <v>NO CUMPLE</v>
      </c>
      <c r="FH50" s="26" t="str">
        <f t="shared" si="332"/>
        <v>NO CUMPLE</v>
      </c>
      <c r="FI50" s="26" t="str">
        <f t="shared" si="333"/>
        <v>NO CUMPLE</v>
      </c>
      <c r="FJ50" s="26" t="str">
        <f t="shared" si="334"/>
        <v>NO CUMPLE</v>
      </c>
      <c r="FK50" s="26" t="str">
        <f t="shared" si="335"/>
        <v>NO CUMPLE</v>
      </c>
      <c r="FL50" s="26" t="str">
        <f t="shared" si="336"/>
        <v>NO CUMPLE</v>
      </c>
      <c r="FM50" s="26" t="str">
        <f t="shared" si="337"/>
        <v>NO CUMPLE</v>
      </c>
      <c r="FN50" s="53">
        <v>42</v>
      </c>
      <c r="FO50" s="116" t="s">
        <v>37</v>
      </c>
      <c r="FP50" s="116" t="s">
        <v>37</v>
      </c>
      <c r="FQ50" s="116" t="s">
        <v>37</v>
      </c>
      <c r="FR50" s="116" t="s">
        <v>37</v>
      </c>
      <c r="FS50" s="116" t="s">
        <v>37</v>
      </c>
      <c r="FT50" s="116" t="s">
        <v>37</v>
      </c>
      <c r="FU50" s="116" t="s">
        <v>37</v>
      </c>
      <c r="FV50" s="116" t="s">
        <v>37</v>
      </c>
      <c r="FW50" s="116" t="s">
        <v>37</v>
      </c>
      <c r="FX50" s="116" t="s">
        <v>37</v>
      </c>
      <c r="FY50" s="116" t="s">
        <v>37</v>
      </c>
      <c r="FZ50" s="124" t="s">
        <v>39</v>
      </c>
      <c r="GA50" s="116" t="s">
        <v>37</v>
      </c>
      <c r="GB50" s="116" t="s">
        <v>37</v>
      </c>
      <c r="GC50" s="116" t="s">
        <v>37</v>
      </c>
      <c r="GD50" s="116" t="s">
        <v>37</v>
      </c>
      <c r="GE50" s="116" t="s">
        <v>37</v>
      </c>
      <c r="GF50" s="116" t="s">
        <v>37</v>
      </c>
      <c r="GG50" s="116" t="s">
        <v>37</v>
      </c>
      <c r="GH50" s="116" t="s">
        <v>37</v>
      </c>
      <c r="GI50" s="116" t="s">
        <v>37</v>
      </c>
      <c r="GJ50" s="116" t="s">
        <v>37</v>
      </c>
      <c r="GK50" s="116" t="s">
        <v>37</v>
      </c>
      <c r="GL50" s="116" t="s">
        <v>37</v>
      </c>
      <c r="GM50" s="116" t="s">
        <v>37</v>
      </c>
      <c r="GN50" s="116" t="s">
        <v>37</v>
      </c>
      <c r="GO50" s="53">
        <v>42</v>
      </c>
      <c r="GP50" s="116" t="s">
        <v>37</v>
      </c>
      <c r="GQ50" s="116" t="s">
        <v>37</v>
      </c>
      <c r="GR50" s="116" t="s">
        <v>37</v>
      </c>
      <c r="GS50" s="116" t="s">
        <v>37</v>
      </c>
      <c r="GT50" s="116" t="s">
        <v>37</v>
      </c>
      <c r="GU50" s="116" t="s">
        <v>37</v>
      </c>
      <c r="GV50" s="116" t="s">
        <v>37</v>
      </c>
      <c r="GW50" s="116" t="s">
        <v>37</v>
      </c>
      <c r="GX50" s="116" t="s">
        <v>37</v>
      </c>
      <c r="GY50" s="116" t="s">
        <v>37</v>
      </c>
      <c r="GZ50" s="116" t="s">
        <v>37</v>
      </c>
      <c r="HA50" s="131" t="s">
        <v>39</v>
      </c>
      <c r="HB50" s="116" t="s">
        <v>37</v>
      </c>
      <c r="HC50" s="116" t="s">
        <v>37</v>
      </c>
      <c r="HD50" s="116" t="s">
        <v>37</v>
      </c>
      <c r="HE50" s="116" t="s">
        <v>37</v>
      </c>
      <c r="HF50" s="116" t="s">
        <v>37</v>
      </c>
      <c r="HG50" s="116" t="s">
        <v>37</v>
      </c>
      <c r="HH50" s="116" t="s">
        <v>37</v>
      </c>
      <c r="HI50" s="116" t="s">
        <v>37</v>
      </c>
      <c r="HJ50" s="116" t="s">
        <v>37</v>
      </c>
      <c r="HK50" s="116" t="s">
        <v>37</v>
      </c>
      <c r="HL50" s="116" t="s">
        <v>37</v>
      </c>
      <c r="HM50" s="116" t="s">
        <v>37</v>
      </c>
      <c r="HN50" s="116" t="s">
        <v>37</v>
      </c>
      <c r="HO50" s="116" t="s">
        <v>37</v>
      </c>
      <c r="HP50" s="53">
        <v>42</v>
      </c>
      <c r="HQ50" s="25" t="str">
        <f t="shared" si="338"/>
        <v/>
      </c>
      <c r="HR50" s="25" t="str">
        <f t="shared" si="339"/>
        <v/>
      </c>
      <c r="HS50" s="25" t="str">
        <f t="shared" si="340"/>
        <v/>
      </c>
      <c r="HT50" s="25" t="str">
        <f t="shared" si="341"/>
        <v/>
      </c>
      <c r="HU50" s="25" t="str">
        <f t="shared" si="342"/>
        <v/>
      </c>
      <c r="HV50" s="25" t="str">
        <f t="shared" si="343"/>
        <v/>
      </c>
      <c r="HW50" s="25" t="str">
        <f t="shared" si="344"/>
        <v/>
      </c>
      <c r="HX50" s="25" t="str">
        <f t="shared" si="345"/>
        <v/>
      </c>
      <c r="HY50" s="25" t="str">
        <f t="shared" si="346"/>
        <v/>
      </c>
      <c r="HZ50" s="25" t="str">
        <f t="shared" si="347"/>
        <v/>
      </c>
      <c r="IA50" s="25" t="str">
        <f t="shared" si="348"/>
        <v/>
      </c>
      <c r="IB50" s="25">
        <f t="shared" si="349"/>
        <v>3944850</v>
      </c>
      <c r="IC50" s="25" t="str">
        <f t="shared" si="350"/>
        <v/>
      </c>
      <c r="ID50" s="25" t="str">
        <f t="shared" si="351"/>
        <v/>
      </c>
      <c r="IE50" s="25" t="str">
        <f t="shared" si="352"/>
        <v/>
      </c>
      <c r="IF50" s="25" t="str">
        <f t="shared" si="353"/>
        <v/>
      </c>
      <c r="IG50" s="25" t="str">
        <f t="shared" si="354"/>
        <v/>
      </c>
      <c r="IH50" s="25" t="str">
        <f t="shared" si="355"/>
        <v/>
      </c>
      <c r="II50" s="25" t="str">
        <f t="shared" si="356"/>
        <v/>
      </c>
      <c r="IJ50" s="25" t="str">
        <f t="shared" si="357"/>
        <v/>
      </c>
      <c r="IK50" s="25" t="str">
        <f t="shared" si="358"/>
        <v/>
      </c>
      <c r="IL50" s="25" t="str">
        <f t="shared" si="359"/>
        <v/>
      </c>
      <c r="IM50" s="25" t="str">
        <f t="shared" si="360"/>
        <v/>
      </c>
      <c r="IN50" s="25" t="str">
        <f t="shared" si="361"/>
        <v/>
      </c>
      <c r="IO50" s="25" t="str">
        <f t="shared" si="362"/>
        <v/>
      </c>
      <c r="IP50" s="25" t="str">
        <f t="shared" si="363"/>
        <v/>
      </c>
      <c r="IQ50" s="25">
        <v>4004350</v>
      </c>
      <c r="IR50" s="25">
        <v>4004350</v>
      </c>
      <c r="IS50" s="27">
        <f t="shared" si="364"/>
        <v>1</v>
      </c>
      <c r="IT50" s="27">
        <f t="shared" si="200"/>
        <v>1</v>
      </c>
      <c r="IU50" s="27">
        <f t="array" ref="IU50">IF(IT50=0,"",PRODUCT(IF(ISNUMBER(HQ50:IP50),HQ50:IP50,1)))</f>
        <v>3944850</v>
      </c>
      <c r="IV50" s="27">
        <f t="shared" si="201"/>
        <v>15796560097500</v>
      </c>
      <c r="IW50" s="28">
        <f t="shared" si="208"/>
        <v>3974488.6586201251</v>
      </c>
      <c r="IX50" s="29">
        <f t="shared" si="285"/>
        <v>14904.332469825469</v>
      </c>
      <c r="IY50" s="53">
        <v>42</v>
      </c>
      <c r="IZ50" s="30" t="str">
        <f t="shared" si="365"/>
        <v/>
      </c>
      <c r="JA50" s="30" t="str">
        <f t="shared" si="366"/>
        <v/>
      </c>
      <c r="JB50" s="30" t="str">
        <f t="shared" si="367"/>
        <v/>
      </c>
      <c r="JC50" s="30" t="str">
        <f t="shared" si="368"/>
        <v/>
      </c>
      <c r="JD50" s="30" t="str">
        <f t="shared" si="369"/>
        <v/>
      </c>
      <c r="JE50" s="30" t="str">
        <f t="shared" si="370"/>
        <v/>
      </c>
      <c r="JF50" s="30" t="str">
        <f t="shared" si="371"/>
        <v/>
      </c>
      <c r="JG50" s="30" t="str">
        <f t="shared" si="372"/>
        <v/>
      </c>
      <c r="JH50" s="30" t="str">
        <f t="shared" si="373"/>
        <v/>
      </c>
      <c r="JI50" s="30" t="str">
        <f t="shared" si="374"/>
        <v/>
      </c>
      <c r="JJ50" s="30" t="str">
        <f t="shared" si="375"/>
        <v/>
      </c>
      <c r="JK50" s="30">
        <f t="shared" si="376"/>
        <v>26467.807317010251</v>
      </c>
      <c r="JL50" s="30" t="str">
        <f t="shared" si="377"/>
        <v/>
      </c>
      <c r="JM50" s="30" t="str">
        <f t="shared" si="378"/>
        <v/>
      </c>
      <c r="JN50" s="30" t="str">
        <f t="shared" si="379"/>
        <v/>
      </c>
      <c r="JO50" s="30" t="str">
        <f t="shared" si="380"/>
        <v/>
      </c>
      <c r="JP50" s="30" t="str">
        <f t="shared" si="381"/>
        <v/>
      </c>
      <c r="JQ50" s="30" t="str">
        <f t="shared" si="382"/>
        <v/>
      </c>
      <c r="JR50" s="30" t="str">
        <f t="shared" si="383"/>
        <v/>
      </c>
      <c r="JS50" s="30" t="str">
        <f t="shared" si="384"/>
        <v/>
      </c>
      <c r="JT50" s="30" t="str">
        <f t="shared" si="385"/>
        <v/>
      </c>
      <c r="JU50" s="30" t="str">
        <f t="shared" si="386"/>
        <v/>
      </c>
      <c r="JV50" s="30" t="str">
        <f t="shared" si="387"/>
        <v/>
      </c>
      <c r="JW50" s="30" t="str">
        <f t="shared" si="388"/>
        <v/>
      </c>
      <c r="JX50" s="30" t="str">
        <f t="shared" si="389"/>
        <v/>
      </c>
      <c r="JY50" s="30" t="str">
        <f t="shared" si="390"/>
        <v/>
      </c>
      <c r="JZ50" s="53">
        <v>42</v>
      </c>
      <c r="KA50" s="31" t="str">
        <f t="shared" si="391"/>
        <v/>
      </c>
      <c r="KB50" s="31" t="str">
        <f t="shared" si="392"/>
        <v/>
      </c>
      <c r="KC50" s="31" t="str">
        <f t="shared" si="393"/>
        <v/>
      </c>
      <c r="KD50" s="31" t="str">
        <f t="shared" si="394"/>
        <v/>
      </c>
      <c r="KE50" s="31" t="str">
        <f t="shared" si="395"/>
        <v/>
      </c>
      <c r="KF50" s="31" t="str">
        <f t="shared" si="396"/>
        <v/>
      </c>
      <c r="KG50" s="31" t="str">
        <f t="shared" si="397"/>
        <v/>
      </c>
      <c r="KH50" s="31" t="str">
        <f t="shared" si="398"/>
        <v/>
      </c>
      <c r="KI50" s="31" t="str">
        <f t="shared" si="399"/>
        <v/>
      </c>
      <c r="KJ50" s="31" t="str">
        <f t="shared" si="400"/>
        <v/>
      </c>
      <c r="KK50" s="31" t="str">
        <f t="shared" si="401"/>
        <v/>
      </c>
      <c r="KL50" s="31">
        <f t="shared" si="402"/>
        <v>29638.658620125148</v>
      </c>
      <c r="KM50" s="31" t="str">
        <f t="shared" si="403"/>
        <v/>
      </c>
      <c r="KN50" s="31" t="str">
        <f t="shared" si="404"/>
        <v/>
      </c>
      <c r="KO50" s="31" t="str">
        <f t="shared" si="405"/>
        <v/>
      </c>
      <c r="KP50" s="31" t="str">
        <f t="shared" si="406"/>
        <v/>
      </c>
      <c r="KQ50" s="31" t="str">
        <f t="shared" si="407"/>
        <v/>
      </c>
      <c r="KR50" s="31" t="str">
        <f t="shared" si="408"/>
        <v/>
      </c>
      <c r="KS50" s="31" t="str">
        <f t="shared" si="409"/>
        <v/>
      </c>
      <c r="KT50" s="31" t="str">
        <f t="shared" si="410"/>
        <v/>
      </c>
      <c r="KU50" s="31" t="str">
        <f t="shared" si="411"/>
        <v/>
      </c>
      <c r="KV50" s="31" t="str">
        <f t="shared" si="412"/>
        <v/>
      </c>
      <c r="KW50" s="31" t="str">
        <f t="shared" si="413"/>
        <v/>
      </c>
      <c r="KX50" s="31" t="str">
        <f t="shared" si="414"/>
        <v/>
      </c>
      <c r="KY50" s="31" t="str">
        <f t="shared" si="415"/>
        <v/>
      </c>
      <c r="KZ50" s="31" t="str">
        <f t="shared" si="416"/>
        <v/>
      </c>
      <c r="LA50" s="53">
        <v>42</v>
      </c>
      <c r="LB50" s="32" t="str">
        <f t="shared" si="417"/>
        <v/>
      </c>
      <c r="LC50" s="32" t="str">
        <f t="shared" si="418"/>
        <v/>
      </c>
      <c r="LD50" s="32" t="str">
        <f t="shared" si="419"/>
        <v/>
      </c>
      <c r="LE50" s="32" t="str">
        <f t="shared" si="420"/>
        <v/>
      </c>
      <c r="LF50" s="32" t="str">
        <f t="shared" si="421"/>
        <v/>
      </c>
      <c r="LG50" s="32" t="str">
        <f t="shared" si="422"/>
        <v/>
      </c>
      <c r="LH50" s="32" t="str">
        <f t="shared" si="423"/>
        <v/>
      </c>
      <c r="LI50" s="32" t="str">
        <f t="shared" si="424"/>
        <v/>
      </c>
      <c r="LJ50" s="32" t="str">
        <f t="shared" si="425"/>
        <v/>
      </c>
      <c r="LK50" s="32" t="str">
        <f t="shared" si="426"/>
        <v/>
      </c>
      <c r="LL50" s="32" t="str">
        <f t="shared" si="427"/>
        <v/>
      </c>
      <c r="LM50" s="32">
        <f t="shared" si="428"/>
        <v>198.85934965641718</v>
      </c>
      <c r="LN50" s="32" t="str">
        <f t="shared" si="429"/>
        <v/>
      </c>
      <c r="LO50" s="32" t="str">
        <f t="shared" si="430"/>
        <v/>
      </c>
      <c r="LP50" s="32" t="str">
        <f t="shared" si="431"/>
        <v/>
      </c>
      <c r="LQ50" s="32" t="str">
        <f t="shared" si="432"/>
        <v/>
      </c>
      <c r="LR50" s="32" t="str">
        <f t="shared" si="433"/>
        <v/>
      </c>
      <c r="LS50" s="32" t="str">
        <f t="shared" si="434"/>
        <v/>
      </c>
      <c r="LT50" s="32" t="str">
        <f t="shared" si="435"/>
        <v/>
      </c>
      <c r="LU50" s="32" t="str">
        <f t="shared" si="436"/>
        <v/>
      </c>
      <c r="LV50" s="32" t="str">
        <f t="shared" si="437"/>
        <v/>
      </c>
      <c r="LW50" s="32" t="str">
        <f t="shared" si="438"/>
        <v/>
      </c>
      <c r="LX50" s="32" t="str">
        <f t="shared" si="439"/>
        <v/>
      </c>
      <c r="LY50" s="32" t="str">
        <f t="shared" si="440"/>
        <v/>
      </c>
      <c r="LZ50" s="32" t="str">
        <f t="shared" si="441"/>
        <v/>
      </c>
      <c r="MA50" s="32" t="str">
        <f t="shared" si="442"/>
        <v/>
      </c>
      <c r="MB50" s="50">
        <f t="shared" si="443"/>
        <v>198.85934965641718</v>
      </c>
      <c r="MC50" s="53">
        <v>42</v>
      </c>
      <c r="MD50" s="140" t="str">
        <f t="shared" si="444"/>
        <v/>
      </c>
      <c r="ME50" s="140" t="str">
        <f t="shared" si="445"/>
        <v/>
      </c>
      <c r="MF50" s="140" t="str">
        <f t="shared" si="446"/>
        <v/>
      </c>
      <c r="MG50" s="140" t="str">
        <f t="shared" si="447"/>
        <v/>
      </c>
      <c r="MH50" s="140" t="str">
        <f t="shared" si="448"/>
        <v/>
      </c>
      <c r="MI50" s="140" t="str">
        <f t="shared" si="449"/>
        <v/>
      </c>
      <c r="MJ50" s="140" t="str">
        <f t="shared" si="450"/>
        <v/>
      </c>
      <c r="MK50" s="140" t="str">
        <f t="shared" si="451"/>
        <v/>
      </c>
      <c r="ML50" s="140" t="str">
        <f t="shared" si="452"/>
        <v/>
      </c>
      <c r="MM50" s="140" t="str">
        <f t="shared" si="453"/>
        <v/>
      </c>
      <c r="MN50" s="140" t="str">
        <f t="shared" si="454"/>
        <v/>
      </c>
      <c r="MO50" s="140">
        <f t="shared" si="455"/>
        <v>39.701710975515375</v>
      </c>
      <c r="MP50" s="140" t="str">
        <f t="shared" si="456"/>
        <v/>
      </c>
      <c r="MQ50" s="140" t="str">
        <f t="shared" si="457"/>
        <v/>
      </c>
      <c r="MR50" s="140" t="str">
        <f t="shared" si="458"/>
        <v/>
      </c>
      <c r="MS50" s="140" t="str">
        <f t="shared" si="459"/>
        <v/>
      </c>
      <c r="MT50" s="140" t="str">
        <f t="shared" si="460"/>
        <v/>
      </c>
      <c r="MU50" s="140" t="str">
        <f t="shared" si="461"/>
        <v/>
      </c>
      <c r="MV50" s="140" t="str">
        <f t="shared" si="462"/>
        <v/>
      </c>
      <c r="MW50" s="140" t="str">
        <f t="shared" si="463"/>
        <v/>
      </c>
      <c r="MX50" s="140" t="str">
        <f t="shared" si="464"/>
        <v/>
      </c>
      <c r="MY50" s="140" t="str">
        <f t="shared" si="465"/>
        <v/>
      </c>
      <c r="MZ50" s="140" t="str">
        <f t="shared" si="466"/>
        <v/>
      </c>
      <c r="NA50" s="140" t="str">
        <f t="shared" si="467"/>
        <v/>
      </c>
      <c r="NB50" s="140" t="str">
        <f t="shared" si="468"/>
        <v/>
      </c>
      <c r="NC50" s="140" t="str">
        <f t="shared" si="469"/>
        <v/>
      </c>
      <c r="ND50" s="53">
        <v>42</v>
      </c>
      <c r="NE50" s="33" t="str">
        <f t="shared" si="470"/>
        <v/>
      </c>
      <c r="NF50" s="33" t="str">
        <f t="shared" si="504"/>
        <v/>
      </c>
      <c r="NG50" s="33" t="str">
        <f t="shared" si="480"/>
        <v/>
      </c>
      <c r="NH50" s="33" t="str">
        <f t="shared" si="481"/>
        <v/>
      </c>
      <c r="NI50" s="33" t="str">
        <f t="shared" si="482"/>
        <v/>
      </c>
      <c r="NJ50" s="33" t="str">
        <f t="shared" si="483"/>
        <v/>
      </c>
      <c r="NK50" s="33" t="str">
        <f t="shared" si="484"/>
        <v/>
      </c>
      <c r="NL50" s="33" t="str">
        <f t="shared" si="485"/>
        <v/>
      </c>
      <c r="NM50" s="33" t="str">
        <f t="shared" si="486"/>
        <v/>
      </c>
      <c r="NN50" s="33" t="str">
        <f t="shared" si="487"/>
        <v/>
      </c>
      <c r="NO50" s="33" t="str">
        <f t="shared" si="488"/>
        <v/>
      </c>
      <c r="NP50" s="33">
        <f t="shared" si="489"/>
        <v>40</v>
      </c>
      <c r="NQ50" s="33" t="str">
        <f t="shared" si="490"/>
        <v/>
      </c>
      <c r="NR50" s="33" t="str">
        <f t="shared" si="491"/>
        <v/>
      </c>
      <c r="NS50" s="33" t="str">
        <f t="shared" si="492"/>
        <v/>
      </c>
      <c r="NT50" s="33" t="str">
        <f t="shared" si="493"/>
        <v/>
      </c>
      <c r="NU50" s="33" t="str">
        <f t="shared" si="494"/>
        <v/>
      </c>
      <c r="NV50" s="33" t="str">
        <f t="shared" si="495"/>
        <v/>
      </c>
      <c r="NW50" s="33" t="str">
        <f t="shared" si="496"/>
        <v/>
      </c>
      <c r="NX50" s="33" t="str">
        <f t="shared" si="497"/>
        <v/>
      </c>
      <c r="NY50" s="33" t="str">
        <f t="shared" si="498"/>
        <v/>
      </c>
      <c r="NZ50" s="33" t="str">
        <f t="shared" si="499"/>
        <v/>
      </c>
      <c r="OA50" s="33" t="str">
        <f t="shared" si="500"/>
        <v/>
      </c>
      <c r="OB50" s="33" t="str">
        <f t="shared" si="501"/>
        <v/>
      </c>
      <c r="OC50" s="33" t="str">
        <f t="shared" si="502"/>
        <v/>
      </c>
      <c r="OD50" s="33" t="str">
        <f t="shared" si="503"/>
        <v/>
      </c>
      <c r="OE50" s="33" t="e">
        <f>IF(#REF!="","",IF(#REF!=$MB50,40,(($MB50/#REF!)*40)))</f>
        <v>#REF!</v>
      </c>
      <c r="OF50" s="33" t="e">
        <f>IF(#REF!="","",IF(#REF!=$MB50,40,(($MB50/#REF!)*40)))</f>
        <v>#REF!</v>
      </c>
      <c r="OG50" s="53">
        <v>42</v>
      </c>
      <c r="OH50" s="116"/>
      <c r="OI50" s="116"/>
      <c r="OJ50" s="116"/>
      <c r="OK50" s="116"/>
      <c r="OL50" s="116"/>
      <c r="OM50" s="116"/>
      <c r="ON50" s="116"/>
      <c r="OO50" s="116"/>
      <c r="OP50" s="116"/>
      <c r="OQ50" s="116"/>
      <c r="OR50" s="116"/>
      <c r="OS50" s="124">
        <v>72</v>
      </c>
      <c r="OT50" s="116"/>
      <c r="OU50" s="116"/>
      <c r="OV50" s="116"/>
      <c r="OW50" s="116"/>
      <c r="OX50" s="116"/>
      <c r="OY50" s="116"/>
      <c r="OZ50" s="116"/>
      <c r="PA50" s="116"/>
      <c r="PB50" s="116"/>
      <c r="PC50" s="116"/>
      <c r="PD50" s="116"/>
      <c r="PE50" s="116"/>
      <c r="PF50" s="116"/>
      <c r="PG50" s="116"/>
      <c r="PH50" s="53">
        <v>42</v>
      </c>
      <c r="PI50" s="126">
        <f t="shared" si="203"/>
        <v>0</v>
      </c>
      <c r="PJ50" s="126">
        <f t="shared" si="275"/>
        <v>0</v>
      </c>
      <c r="PK50" s="126">
        <f t="shared" si="276"/>
        <v>0</v>
      </c>
      <c r="PL50" s="126">
        <f t="shared" si="277"/>
        <v>0</v>
      </c>
      <c r="PM50" s="126">
        <f t="shared" si="278"/>
        <v>0</v>
      </c>
      <c r="PN50" s="126">
        <f t="shared" si="279"/>
        <v>0</v>
      </c>
      <c r="PO50" s="126">
        <f t="shared" si="235"/>
        <v>0</v>
      </c>
      <c r="PP50" s="126">
        <f t="shared" si="236"/>
        <v>0</v>
      </c>
      <c r="PQ50" s="126">
        <f t="shared" si="237"/>
        <v>0</v>
      </c>
      <c r="PR50" s="126">
        <f t="shared" si="238"/>
        <v>0</v>
      </c>
      <c r="PS50" s="126">
        <f t="shared" si="239"/>
        <v>0</v>
      </c>
      <c r="PT50" s="126">
        <f t="shared" si="240"/>
        <v>60</v>
      </c>
      <c r="PU50" s="126">
        <f t="shared" si="241"/>
        <v>0</v>
      </c>
      <c r="PV50" s="126">
        <f t="shared" si="242"/>
        <v>0</v>
      </c>
      <c r="PW50" s="126">
        <f t="shared" si="243"/>
        <v>0</v>
      </c>
      <c r="PX50" s="126">
        <f t="shared" si="244"/>
        <v>0</v>
      </c>
      <c r="PY50" s="126">
        <f t="shared" si="245"/>
        <v>0</v>
      </c>
      <c r="PZ50" s="126">
        <f t="shared" si="246"/>
        <v>0</v>
      </c>
      <c r="QA50" s="126">
        <f t="shared" si="247"/>
        <v>0</v>
      </c>
      <c r="QB50" s="126">
        <f t="shared" si="248"/>
        <v>0</v>
      </c>
      <c r="QC50" s="126">
        <f t="shared" si="249"/>
        <v>0</v>
      </c>
      <c r="QD50" s="126">
        <f t="shared" si="250"/>
        <v>0</v>
      </c>
      <c r="QE50" s="126">
        <f t="shared" si="251"/>
        <v>0</v>
      </c>
      <c r="QF50" s="126">
        <f t="shared" si="252"/>
        <v>0</v>
      </c>
      <c r="QG50" s="126">
        <f t="shared" si="253"/>
        <v>0</v>
      </c>
      <c r="QH50" s="126">
        <f t="shared" si="254"/>
        <v>0</v>
      </c>
      <c r="QI50" s="53">
        <v>42</v>
      </c>
      <c r="QJ50" s="34" t="str">
        <f t="shared" si="204"/>
        <v/>
      </c>
      <c r="QK50" s="34" t="str">
        <f t="shared" si="280"/>
        <v/>
      </c>
      <c r="QL50" s="34" t="str">
        <f t="shared" si="281"/>
        <v/>
      </c>
      <c r="QM50" s="34" t="str">
        <f t="shared" si="282"/>
        <v/>
      </c>
      <c r="QN50" s="34" t="str">
        <f t="shared" si="283"/>
        <v/>
      </c>
      <c r="QO50" s="34" t="str">
        <f t="shared" si="284"/>
        <v/>
      </c>
      <c r="QP50" s="34" t="str">
        <f t="shared" si="255"/>
        <v/>
      </c>
      <c r="QQ50" s="34" t="str">
        <f t="shared" si="256"/>
        <v/>
      </c>
      <c r="QR50" s="34" t="str">
        <f t="shared" si="257"/>
        <v/>
      </c>
      <c r="QS50" s="34" t="str">
        <f t="shared" si="258"/>
        <v/>
      </c>
      <c r="QT50" s="34" t="str">
        <f t="shared" si="259"/>
        <v/>
      </c>
      <c r="QU50" s="34">
        <f t="shared" si="260"/>
        <v>99.701710975515368</v>
      </c>
      <c r="QV50" s="34" t="str">
        <f t="shared" si="261"/>
        <v/>
      </c>
      <c r="QW50" s="34" t="str">
        <f t="shared" si="262"/>
        <v/>
      </c>
      <c r="QX50" s="34" t="str">
        <f t="shared" si="263"/>
        <v/>
      </c>
      <c r="QY50" s="34" t="str">
        <f t="shared" si="264"/>
        <v/>
      </c>
      <c r="QZ50" s="34" t="str">
        <f t="shared" si="265"/>
        <v/>
      </c>
      <c r="RA50" s="34" t="str">
        <f t="shared" si="266"/>
        <v/>
      </c>
      <c r="RB50" s="34" t="str">
        <f t="shared" si="267"/>
        <v/>
      </c>
      <c r="RC50" s="34" t="str">
        <f t="shared" si="268"/>
        <v/>
      </c>
      <c r="RD50" s="34" t="str">
        <f t="shared" si="269"/>
        <v/>
      </c>
      <c r="RE50" s="34" t="str">
        <f t="shared" si="270"/>
        <v/>
      </c>
      <c r="RF50" s="34" t="str">
        <f t="shared" si="271"/>
        <v/>
      </c>
      <c r="RG50" s="34" t="str">
        <f t="shared" si="272"/>
        <v/>
      </c>
      <c r="RH50" s="34" t="str">
        <f t="shared" si="273"/>
        <v/>
      </c>
      <c r="RI50" s="34" t="str">
        <f t="shared" si="274"/>
        <v/>
      </c>
      <c r="RJ50" s="132">
        <f t="shared" si="205"/>
        <v>99.701710975515368</v>
      </c>
      <c r="RK50" s="35" t="str">
        <f t="shared" si="471"/>
        <v/>
      </c>
      <c r="RL50" s="35" t="str">
        <f t="shared" si="472"/>
        <v>12. DIDACLIBROS LTDA NIT 800036678-0</v>
      </c>
      <c r="RM50" s="35" t="str">
        <f t="shared" si="473"/>
        <v/>
      </c>
      <c r="RN50" s="35" t="str">
        <f t="shared" si="234"/>
        <v/>
      </c>
      <c r="RO50" s="133" t="str">
        <f t="shared" si="207"/>
        <v>12. DIDACLIBROS LTDA NIT 800036678-0</v>
      </c>
      <c r="RP50" s="133" t="str">
        <f>IF($RJ50=QJ50,QJ$8,IF($RJ50=QK50,QK$8,IF($RJ50=QL50,QL$8,IF($RJ50=QM50,QM$8,IF($RJ50=QN50,QN$8,IF($RJ50=QO50,QO$8,IF($RJ50=QP50,QP$8,IF($RJ50=QQ50,QQ$8,IF($RJ50=QR50,QR$8,IF($RJ50=QS50,QS$8,IF($RJ50=QT50,QT$8,IF($RJ50=QU50,QU$8,IF($RJ50=QV50,QV$8,IF($RJ50=QW50,QW$8,IF($RJ50=QX50,QX$8,IF($RJ50=QY50,QY$8,IF($RJ50=QZ50,QZ$8,IF($RJ50=RA50,RA$8,IF($RJ50=RB50,RB$8,IF($RJ50=RC50,RC$8,IF($RJ50=RD50,RD$8,IF($RJ50=RE50,RE$8,IF($RJ50=RF50,RF$8,IF($RJ50=RG50,RG$8,IF($RJ50=RH50,RH$8,IF($RJ50=RI50,RI$8,IF($RJ50=#REF!,#REF!,IF($RJ50=#REF!,#REF!,""))))))))))))))))))))))))))))</f>
        <v>12. DIDACLIBROS LTDA NIT 800036678-0</v>
      </c>
      <c r="RQ50" s="36" t="str">
        <f t="shared" si="474"/>
        <v/>
      </c>
      <c r="RR50" s="36">
        <f t="shared" si="475"/>
        <v>3944850</v>
      </c>
      <c r="RS50" s="36" t="str">
        <f t="shared" si="476"/>
        <v/>
      </c>
      <c r="RT50" s="36" t="e">
        <f>IF($RP50=$AD$8,$AD50,IF($RP50=$AE$8,$AE50,IF($RP50=$AF$8,$AF50,IF($RP50=$AG$8,$AG50,IF($RP50=$AH$8,$AH50,IF($RP50=#REF!,#REF!,IF($RP50=#REF!,#REF!,"")))))))</f>
        <v>#REF!</v>
      </c>
      <c r="RU50" s="129">
        <f t="shared" si="477"/>
        <v>3944850</v>
      </c>
      <c r="RV50" s="36" t="e">
        <f t="shared" si="206"/>
        <v>#REF!</v>
      </c>
      <c r="RW50" s="53">
        <v>42</v>
      </c>
      <c r="RX50" s="129">
        <f t="shared" si="478"/>
        <v>59500</v>
      </c>
      <c r="RY50" s="129" t="str">
        <f t="shared" si="479"/>
        <v>ADJUDICADO</v>
      </c>
    </row>
    <row r="51" spans="1:493" ht="24">
      <c r="A51" s="49"/>
      <c r="B51" s="67" t="s">
        <v>124</v>
      </c>
      <c r="C51" s="68" t="s">
        <v>125</v>
      </c>
      <c r="D51" s="67" t="s">
        <v>126</v>
      </c>
      <c r="E51" s="69" t="s">
        <v>147</v>
      </c>
      <c r="F51" s="70">
        <v>1</v>
      </c>
      <c r="G51" s="24">
        <v>3421250</v>
      </c>
      <c r="H51" s="53">
        <v>43</v>
      </c>
      <c r="I51" s="104" t="s">
        <v>37</v>
      </c>
      <c r="J51" s="104" t="s">
        <v>37</v>
      </c>
      <c r="K51" s="104" t="s">
        <v>37</v>
      </c>
      <c r="L51" s="104" t="s">
        <v>37</v>
      </c>
      <c r="M51" s="104" t="s">
        <v>37</v>
      </c>
      <c r="N51" s="104" t="s">
        <v>37</v>
      </c>
      <c r="O51" s="104" t="s">
        <v>37</v>
      </c>
      <c r="P51" s="104" t="s">
        <v>37</v>
      </c>
      <c r="Q51" s="104" t="s">
        <v>37</v>
      </c>
      <c r="R51" s="104" t="s">
        <v>37</v>
      </c>
      <c r="S51" s="104" t="s">
        <v>37</v>
      </c>
      <c r="T51" s="113">
        <v>3373650</v>
      </c>
      <c r="U51" s="104" t="s">
        <v>37</v>
      </c>
      <c r="V51" s="104" t="s">
        <v>37</v>
      </c>
      <c r="W51" s="104" t="s">
        <v>37</v>
      </c>
      <c r="X51" s="104" t="s">
        <v>37</v>
      </c>
      <c r="Y51" s="104" t="s">
        <v>37</v>
      </c>
      <c r="Z51" s="104" t="s">
        <v>37</v>
      </c>
      <c r="AA51" s="104" t="s">
        <v>37</v>
      </c>
      <c r="AB51" s="104" t="s">
        <v>37</v>
      </c>
      <c r="AC51" s="104" t="s">
        <v>37</v>
      </c>
      <c r="AD51" s="104" t="s">
        <v>37</v>
      </c>
      <c r="AE51" s="104" t="s">
        <v>37</v>
      </c>
      <c r="AF51" s="104" t="s">
        <v>37</v>
      </c>
      <c r="AG51" s="104" t="s">
        <v>37</v>
      </c>
      <c r="AH51" s="104" t="s">
        <v>37</v>
      </c>
      <c r="AI51" s="57">
        <v>43</v>
      </c>
      <c r="AJ51" s="25" t="str">
        <f t="shared" si="286"/>
        <v>NC</v>
      </c>
      <c r="AK51" s="25" t="str">
        <f t="shared" si="287"/>
        <v>NC</v>
      </c>
      <c r="AL51" s="25" t="str">
        <f t="shared" si="288"/>
        <v>NC</v>
      </c>
      <c r="AM51" s="25" t="str">
        <f t="shared" si="289"/>
        <v>NC</v>
      </c>
      <c r="AN51" s="25" t="str">
        <f t="shared" si="290"/>
        <v>NC</v>
      </c>
      <c r="AO51" s="25" t="str">
        <f t="shared" si="291"/>
        <v>NC</v>
      </c>
      <c r="AP51" s="25" t="str">
        <f t="shared" si="292"/>
        <v>NC</v>
      </c>
      <c r="AQ51" s="25" t="str">
        <f t="shared" si="293"/>
        <v>NC</v>
      </c>
      <c r="AR51" s="25" t="str">
        <f t="shared" si="294"/>
        <v>NC</v>
      </c>
      <c r="AS51" s="25" t="str">
        <f t="shared" si="295"/>
        <v>NC</v>
      </c>
      <c r="AT51" s="25" t="str">
        <f t="shared" si="296"/>
        <v>NC</v>
      </c>
      <c r="AU51" s="25">
        <f t="shared" si="297"/>
        <v>3373650</v>
      </c>
      <c r="AV51" s="25" t="str">
        <f t="shared" si="298"/>
        <v>NC</v>
      </c>
      <c r="AW51" s="25" t="str">
        <f t="shared" si="299"/>
        <v>NC</v>
      </c>
      <c r="AX51" s="25" t="str">
        <f t="shared" si="300"/>
        <v>NC</v>
      </c>
      <c r="AY51" s="25" t="str">
        <f t="shared" si="301"/>
        <v>NC</v>
      </c>
      <c r="AZ51" s="25" t="str">
        <f t="shared" si="302"/>
        <v>NC</v>
      </c>
      <c r="BA51" s="25" t="str">
        <f t="shared" si="303"/>
        <v>NC</v>
      </c>
      <c r="BB51" s="25" t="str">
        <f t="shared" si="304"/>
        <v>NC</v>
      </c>
      <c r="BC51" s="25" t="str">
        <f t="shared" si="305"/>
        <v>NC</v>
      </c>
      <c r="BD51" s="25" t="str">
        <f t="shared" si="306"/>
        <v>NC</v>
      </c>
      <c r="BE51" s="25" t="str">
        <f t="shared" si="307"/>
        <v>NC</v>
      </c>
      <c r="BF51" s="25" t="str">
        <f t="shared" si="308"/>
        <v>NC</v>
      </c>
      <c r="BG51" s="25" t="str">
        <f t="shared" si="309"/>
        <v>NC</v>
      </c>
      <c r="BH51" s="25" t="str">
        <f t="shared" si="310"/>
        <v>NC</v>
      </c>
      <c r="BI51" s="25" t="str">
        <f t="shared" si="311"/>
        <v>NC</v>
      </c>
      <c r="BJ51" s="53">
        <v>43</v>
      </c>
      <c r="BK51" s="122" t="s">
        <v>38</v>
      </c>
      <c r="BL51" s="122" t="s">
        <v>38</v>
      </c>
      <c r="BM51" s="122" t="s">
        <v>38</v>
      </c>
      <c r="BN51" s="122" t="s">
        <v>38</v>
      </c>
      <c r="BO51" s="122" t="s">
        <v>38</v>
      </c>
      <c r="BP51" s="122" t="s">
        <v>38</v>
      </c>
      <c r="BQ51" s="122" t="s">
        <v>38</v>
      </c>
      <c r="BR51" s="122" t="s">
        <v>38</v>
      </c>
      <c r="BS51" s="122" t="s">
        <v>38</v>
      </c>
      <c r="BT51" s="122" t="s">
        <v>38</v>
      </c>
      <c r="BU51" s="122" t="s">
        <v>38</v>
      </c>
      <c r="BV51" s="124" t="s">
        <v>39</v>
      </c>
      <c r="BW51" s="122" t="s">
        <v>38</v>
      </c>
      <c r="BX51" s="122" t="s">
        <v>38</v>
      </c>
      <c r="BY51" s="122" t="s">
        <v>38</v>
      </c>
      <c r="BZ51" s="122" t="s">
        <v>38</v>
      </c>
      <c r="CA51" s="122" t="s">
        <v>38</v>
      </c>
      <c r="CB51" s="122" t="s">
        <v>38</v>
      </c>
      <c r="CC51" s="122" t="s">
        <v>38</v>
      </c>
      <c r="CD51" s="122" t="s">
        <v>38</v>
      </c>
      <c r="CE51" s="122" t="s">
        <v>38</v>
      </c>
      <c r="CF51" s="122" t="s">
        <v>38</v>
      </c>
      <c r="CG51" s="122" t="s">
        <v>38</v>
      </c>
      <c r="CH51" s="122" t="s">
        <v>38</v>
      </c>
      <c r="CI51" s="122" t="s">
        <v>38</v>
      </c>
      <c r="CJ51" s="122" t="s">
        <v>38</v>
      </c>
      <c r="CK51" s="53">
        <v>43</v>
      </c>
      <c r="CL51" s="122" t="s">
        <v>39</v>
      </c>
      <c r="CM51" s="122" t="s">
        <v>38</v>
      </c>
      <c r="CN51" s="122" t="s">
        <v>39</v>
      </c>
      <c r="CO51" s="122" t="s">
        <v>39</v>
      </c>
      <c r="CP51" s="122" t="s">
        <v>39</v>
      </c>
      <c r="CQ51" s="122" t="s">
        <v>39</v>
      </c>
      <c r="CR51" s="122" t="s">
        <v>39</v>
      </c>
      <c r="CS51" s="122" t="s">
        <v>39</v>
      </c>
      <c r="CT51" s="122" t="s">
        <v>39</v>
      </c>
      <c r="CU51" s="122" t="s">
        <v>39</v>
      </c>
      <c r="CV51" s="122" t="s">
        <v>39</v>
      </c>
      <c r="CW51" s="131" t="s">
        <v>39</v>
      </c>
      <c r="CX51" s="122" t="s">
        <v>39</v>
      </c>
      <c r="CY51" s="122" t="s">
        <v>39</v>
      </c>
      <c r="CZ51" s="122" t="s">
        <v>39</v>
      </c>
      <c r="DA51" s="122" t="s">
        <v>39</v>
      </c>
      <c r="DB51" s="122" t="s">
        <v>39</v>
      </c>
      <c r="DC51" s="122" t="s">
        <v>39</v>
      </c>
      <c r="DD51" s="122" t="s">
        <v>39</v>
      </c>
      <c r="DE51" s="122" t="s">
        <v>39</v>
      </c>
      <c r="DF51" s="122" t="s">
        <v>39</v>
      </c>
      <c r="DG51" s="122" t="s">
        <v>39</v>
      </c>
      <c r="DH51" s="122" t="s">
        <v>38</v>
      </c>
      <c r="DI51" s="122" t="s">
        <v>38</v>
      </c>
      <c r="DJ51" s="122" t="s">
        <v>38</v>
      </c>
      <c r="DK51" s="122" t="s">
        <v>39</v>
      </c>
      <c r="DL51" s="53">
        <v>43</v>
      </c>
      <c r="DM51" s="122" t="s">
        <v>39</v>
      </c>
      <c r="DN51" s="122" t="s">
        <v>38</v>
      </c>
      <c r="DO51" s="122" t="s">
        <v>39</v>
      </c>
      <c r="DP51" s="122" t="s">
        <v>39</v>
      </c>
      <c r="DQ51" s="122" t="s">
        <v>39</v>
      </c>
      <c r="DR51" s="122" t="s">
        <v>39</v>
      </c>
      <c r="DS51" s="122" t="s">
        <v>39</v>
      </c>
      <c r="DT51" s="122" t="s">
        <v>39</v>
      </c>
      <c r="DU51" s="122" t="s">
        <v>39</v>
      </c>
      <c r="DV51" s="122" t="s">
        <v>39</v>
      </c>
      <c r="DW51" s="122" t="s">
        <v>39</v>
      </c>
      <c r="DX51" s="117" t="s">
        <v>39</v>
      </c>
      <c r="DY51" s="122" t="s">
        <v>39</v>
      </c>
      <c r="DZ51" s="122" t="s">
        <v>39</v>
      </c>
      <c r="EA51" s="122" t="s">
        <v>39</v>
      </c>
      <c r="EB51" s="122" t="s">
        <v>39</v>
      </c>
      <c r="EC51" s="122" t="s">
        <v>39</v>
      </c>
      <c r="ED51" s="122" t="s">
        <v>39</v>
      </c>
      <c r="EE51" s="122" t="s">
        <v>39</v>
      </c>
      <c r="EF51" s="122" t="s">
        <v>39</v>
      </c>
      <c r="EG51" s="122" t="s">
        <v>39</v>
      </c>
      <c r="EH51" s="122" t="s">
        <v>39</v>
      </c>
      <c r="EI51" s="122" t="s">
        <v>38</v>
      </c>
      <c r="EJ51" s="122" t="s">
        <v>38</v>
      </c>
      <c r="EK51" s="122" t="s">
        <v>39</v>
      </c>
      <c r="EL51" s="122" t="s">
        <v>39</v>
      </c>
      <c r="EM51" s="53">
        <v>43</v>
      </c>
      <c r="EN51" s="26" t="str">
        <f t="shared" si="312"/>
        <v>NO CUMPLE</v>
      </c>
      <c r="EO51" s="26" t="str">
        <f t="shared" si="313"/>
        <v>NO CUMPLE</v>
      </c>
      <c r="EP51" s="26" t="str">
        <f t="shared" si="314"/>
        <v>NO CUMPLE</v>
      </c>
      <c r="EQ51" s="26" t="str">
        <f t="shared" si="315"/>
        <v>NO CUMPLE</v>
      </c>
      <c r="ER51" s="26" t="str">
        <f t="shared" si="316"/>
        <v>NO CUMPLE</v>
      </c>
      <c r="ES51" s="26" t="str">
        <f t="shared" si="317"/>
        <v>NO CUMPLE</v>
      </c>
      <c r="ET51" s="26" t="str">
        <f t="shared" si="318"/>
        <v>NO CUMPLE</v>
      </c>
      <c r="EU51" s="26" t="str">
        <f t="shared" si="319"/>
        <v>NO CUMPLE</v>
      </c>
      <c r="EV51" s="26" t="str">
        <f t="shared" si="320"/>
        <v>NO CUMPLE</v>
      </c>
      <c r="EW51" s="26" t="str">
        <f t="shared" si="321"/>
        <v>NO CUMPLE</v>
      </c>
      <c r="EX51" s="26" t="str">
        <f t="shared" si="322"/>
        <v>NO CUMPLE</v>
      </c>
      <c r="EY51" s="26" t="str">
        <f t="shared" si="323"/>
        <v>CUMPLE</v>
      </c>
      <c r="EZ51" s="26" t="str">
        <f t="shared" si="324"/>
        <v>NO CUMPLE</v>
      </c>
      <c r="FA51" s="26" t="str">
        <f t="shared" si="325"/>
        <v>NO CUMPLE</v>
      </c>
      <c r="FB51" s="26" t="str">
        <f t="shared" si="326"/>
        <v>NO CUMPLE</v>
      </c>
      <c r="FC51" s="26" t="str">
        <f t="shared" si="327"/>
        <v>NO CUMPLE</v>
      </c>
      <c r="FD51" s="26" t="str">
        <f t="shared" si="328"/>
        <v>NO CUMPLE</v>
      </c>
      <c r="FE51" s="26" t="str">
        <f t="shared" si="329"/>
        <v>NO CUMPLE</v>
      </c>
      <c r="FF51" s="26" t="str">
        <f t="shared" si="330"/>
        <v>NO CUMPLE</v>
      </c>
      <c r="FG51" s="26" t="str">
        <f t="shared" si="331"/>
        <v>NO CUMPLE</v>
      </c>
      <c r="FH51" s="26" t="str">
        <f t="shared" si="332"/>
        <v>NO CUMPLE</v>
      </c>
      <c r="FI51" s="26" t="str">
        <f t="shared" si="333"/>
        <v>NO CUMPLE</v>
      </c>
      <c r="FJ51" s="26" t="str">
        <f t="shared" si="334"/>
        <v>NO CUMPLE</v>
      </c>
      <c r="FK51" s="26" t="str">
        <f t="shared" si="335"/>
        <v>NO CUMPLE</v>
      </c>
      <c r="FL51" s="26" t="str">
        <f t="shared" si="336"/>
        <v>NO CUMPLE</v>
      </c>
      <c r="FM51" s="26" t="str">
        <f t="shared" si="337"/>
        <v>NO CUMPLE</v>
      </c>
      <c r="FN51" s="53">
        <v>43</v>
      </c>
      <c r="FO51" s="116" t="s">
        <v>37</v>
      </c>
      <c r="FP51" s="116" t="s">
        <v>37</v>
      </c>
      <c r="FQ51" s="116" t="s">
        <v>37</v>
      </c>
      <c r="FR51" s="116" t="s">
        <v>37</v>
      </c>
      <c r="FS51" s="116" t="s">
        <v>37</v>
      </c>
      <c r="FT51" s="116" t="s">
        <v>37</v>
      </c>
      <c r="FU51" s="116" t="s">
        <v>37</v>
      </c>
      <c r="FV51" s="116" t="s">
        <v>37</v>
      </c>
      <c r="FW51" s="116" t="s">
        <v>37</v>
      </c>
      <c r="FX51" s="116" t="s">
        <v>37</v>
      </c>
      <c r="FY51" s="116" t="s">
        <v>37</v>
      </c>
      <c r="FZ51" s="124" t="s">
        <v>39</v>
      </c>
      <c r="GA51" s="116" t="s">
        <v>37</v>
      </c>
      <c r="GB51" s="116" t="s">
        <v>37</v>
      </c>
      <c r="GC51" s="116" t="s">
        <v>37</v>
      </c>
      <c r="GD51" s="116" t="s">
        <v>37</v>
      </c>
      <c r="GE51" s="116" t="s">
        <v>37</v>
      </c>
      <c r="GF51" s="116" t="s">
        <v>37</v>
      </c>
      <c r="GG51" s="116" t="s">
        <v>37</v>
      </c>
      <c r="GH51" s="116" t="s">
        <v>37</v>
      </c>
      <c r="GI51" s="116" t="s">
        <v>37</v>
      </c>
      <c r="GJ51" s="116" t="s">
        <v>37</v>
      </c>
      <c r="GK51" s="116" t="s">
        <v>37</v>
      </c>
      <c r="GL51" s="116" t="s">
        <v>37</v>
      </c>
      <c r="GM51" s="116" t="s">
        <v>37</v>
      </c>
      <c r="GN51" s="116" t="s">
        <v>37</v>
      </c>
      <c r="GO51" s="53">
        <v>43</v>
      </c>
      <c r="GP51" s="116" t="s">
        <v>37</v>
      </c>
      <c r="GQ51" s="116" t="s">
        <v>37</v>
      </c>
      <c r="GR51" s="116" t="s">
        <v>37</v>
      </c>
      <c r="GS51" s="116" t="s">
        <v>37</v>
      </c>
      <c r="GT51" s="116" t="s">
        <v>37</v>
      </c>
      <c r="GU51" s="116" t="s">
        <v>37</v>
      </c>
      <c r="GV51" s="116" t="s">
        <v>37</v>
      </c>
      <c r="GW51" s="116" t="s">
        <v>37</v>
      </c>
      <c r="GX51" s="116" t="s">
        <v>37</v>
      </c>
      <c r="GY51" s="116" t="s">
        <v>37</v>
      </c>
      <c r="GZ51" s="116" t="s">
        <v>37</v>
      </c>
      <c r="HA51" s="131" t="s">
        <v>39</v>
      </c>
      <c r="HB51" s="116" t="s">
        <v>37</v>
      </c>
      <c r="HC51" s="116" t="s">
        <v>37</v>
      </c>
      <c r="HD51" s="116" t="s">
        <v>37</v>
      </c>
      <c r="HE51" s="116" t="s">
        <v>37</v>
      </c>
      <c r="HF51" s="116" t="s">
        <v>37</v>
      </c>
      <c r="HG51" s="116" t="s">
        <v>37</v>
      </c>
      <c r="HH51" s="116" t="s">
        <v>37</v>
      </c>
      <c r="HI51" s="116" t="s">
        <v>37</v>
      </c>
      <c r="HJ51" s="116" t="s">
        <v>37</v>
      </c>
      <c r="HK51" s="116" t="s">
        <v>37</v>
      </c>
      <c r="HL51" s="116" t="s">
        <v>37</v>
      </c>
      <c r="HM51" s="116" t="s">
        <v>37</v>
      </c>
      <c r="HN51" s="116" t="s">
        <v>37</v>
      </c>
      <c r="HO51" s="116" t="s">
        <v>37</v>
      </c>
      <c r="HP51" s="53">
        <v>43</v>
      </c>
      <c r="HQ51" s="25" t="str">
        <f t="shared" si="338"/>
        <v/>
      </c>
      <c r="HR51" s="25" t="str">
        <f t="shared" si="339"/>
        <v/>
      </c>
      <c r="HS51" s="25" t="str">
        <f t="shared" si="340"/>
        <v/>
      </c>
      <c r="HT51" s="25" t="str">
        <f t="shared" si="341"/>
        <v/>
      </c>
      <c r="HU51" s="25" t="str">
        <f t="shared" si="342"/>
        <v/>
      </c>
      <c r="HV51" s="25" t="str">
        <f t="shared" si="343"/>
        <v/>
      </c>
      <c r="HW51" s="25" t="str">
        <f t="shared" si="344"/>
        <v/>
      </c>
      <c r="HX51" s="25" t="str">
        <f t="shared" si="345"/>
        <v/>
      </c>
      <c r="HY51" s="25" t="str">
        <f t="shared" si="346"/>
        <v/>
      </c>
      <c r="HZ51" s="25" t="str">
        <f t="shared" si="347"/>
        <v/>
      </c>
      <c r="IA51" s="25" t="str">
        <f t="shared" si="348"/>
        <v/>
      </c>
      <c r="IB51" s="25">
        <f t="shared" si="349"/>
        <v>3373650</v>
      </c>
      <c r="IC51" s="25" t="str">
        <f t="shared" si="350"/>
        <v/>
      </c>
      <c r="ID51" s="25" t="str">
        <f t="shared" si="351"/>
        <v/>
      </c>
      <c r="IE51" s="25" t="str">
        <f t="shared" si="352"/>
        <v/>
      </c>
      <c r="IF51" s="25" t="str">
        <f t="shared" si="353"/>
        <v/>
      </c>
      <c r="IG51" s="25" t="str">
        <f t="shared" si="354"/>
        <v/>
      </c>
      <c r="IH51" s="25" t="str">
        <f t="shared" si="355"/>
        <v/>
      </c>
      <c r="II51" s="25" t="str">
        <f t="shared" si="356"/>
        <v/>
      </c>
      <c r="IJ51" s="25" t="str">
        <f t="shared" si="357"/>
        <v/>
      </c>
      <c r="IK51" s="25" t="str">
        <f t="shared" si="358"/>
        <v/>
      </c>
      <c r="IL51" s="25" t="str">
        <f t="shared" si="359"/>
        <v/>
      </c>
      <c r="IM51" s="25" t="str">
        <f t="shared" si="360"/>
        <v/>
      </c>
      <c r="IN51" s="25" t="str">
        <f t="shared" si="361"/>
        <v/>
      </c>
      <c r="IO51" s="25" t="str">
        <f t="shared" si="362"/>
        <v/>
      </c>
      <c r="IP51" s="25" t="str">
        <f t="shared" si="363"/>
        <v/>
      </c>
      <c r="IQ51" s="25">
        <v>3421250</v>
      </c>
      <c r="IR51" s="25">
        <v>3421250</v>
      </c>
      <c r="IS51" s="27">
        <f t="shared" si="364"/>
        <v>1</v>
      </c>
      <c r="IT51" s="27">
        <f t="shared" si="200"/>
        <v>1</v>
      </c>
      <c r="IU51" s="27">
        <f t="array" ref="IU51">IF(IT51=0,"",PRODUCT(IF(ISNUMBER(HQ51:IP51),HQ51:IP51,1)))</f>
        <v>3373650</v>
      </c>
      <c r="IV51" s="27">
        <f t="shared" si="201"/>
        <v>11542100062500</v>
      </c>
      <c r="IW51" s="28">
        <f t="shared" si="208"/>
        <v>3397366.6364553589</v>
      </c>
      <c r="IX51" s="29">
        <f t="shared" si="285"/>
        <v>12740.124886707596</v>
      </c>
      <c r="IY51" s="53">
        <v>43</v>
      </c>
      <c r="IZ51" s="30" t="str">
        <f t="shared" si="365"/>
        <v/>
      </c>
      <c r="JA51" s="30" t="str">
        <f t="shared" si="366"/>
        <v/>
      </c>
      <c r="JB51" s="30" t="str">
        <f t="shared" si="367"/>
        <v/>
      </c>
      <c r="JC51" s="30" t="str">
        <f t="shared" si="368"/>
        <v/>
      </c>
      <c r="JD51" s="30" t="str">
        <f t="shared" si="369"/>
        <v/>
      </c>
      <c r="JE51" s="30" t="str">
        <f t="shared" si="370"/>
        <v/>
      </c>
      <c r="JF51" s="30" t="str">
        <f t="shared" si="371"/>
        <v/>
      </c>
      <c r="JG51" s="30" t="str">
        <f t="shared" si="372"/>
        <v/>
      </c>
      <c r="JH51" s="30" t="str">
        <f t="shared" si="373"/>
        <v/>
      </c>
      <c r="JI51" s="30" t="str">
        <f t="shared" si="374"/>
        <v/>
      </c>
      <c r="JJ51" s="30" t="str">
        <f t="shared" si="375"/>
        <v/>
      </c>
      <c r="JK51" s="30">
        <f t="shared" si="376"/>
        <v>26480.509649633783</v>
      </c>
      <c r="JL51" s="30" t="str">
        <f t="shared" si="377"/>
        <v/>
      </c>
      <c r="JM51" s="30" t="str">
        <f t="shared" si="378"/>
        <v/>
      </c>
      <c r="JN51" s="30" t="str">
        <f t="shared" si="379"/>
        <v/>
      </c>
      <c r="JO51" s="30" t="str">
        <f t="shared" si="380"/>
        <v/>
      </c>
      <c r="JP51" s="30" t="str">
        <f t="shared" si="381"/>
        <v/>
      </c>
      <c r="JQ51" s="30" t="str">
        <f t="shared" si="382"/>
        <v/>
      </c>
      <c r="JR51" s="30" t="str">
        <f t="shared" si="383"/>
        <v/>
      </c>
      <c r="JS51" s="30" t="str">
        <f t="shared" si="384"/>
        <v/>
      </c>
      <c r="JT51" s="30" t="str">
        <f t="shared" si="385"/>
        <v/>
      </c>
      <c r="JU51" s="30" t="str">
        <f t="shared" si="386"/>
        <v/>
      </c>
      <c r="JV51" s="30" t="str">
        <f t="shared" si="387"/>
        <v/>
      </c>
      <c r="JW51" s="30" t="str">
        <f t="shared" si="388"/>
        <v/>
      </c>
      <c r="JX51" s="30" t="str">
        <f t="shared" si="389"/>
        <v/>
      </c>
      <c r="JY51" s="30" t="str">
        <f t="shared" si="390"/>
        <v/>
      </c>
      <c r="JZ51" s="53">
        <v>43</v>
      </c>
      <c r="KA51" s="31" t="str">
        <f t="shared" si="391"/>
        <v/>
      </c>
      <c r="KB51" s="31" t="str">
        <f t="shared" si="392"/>
        <v/>
      </c>
      <c r="KC51" s="31" t="str">
        <f t="shared" si="393"/>
        <v/>
      </c>
      <c r="KD51" s="31" t="str">
        <f t="shared" si="394"/>
        <v/>
      </c>
      <c r="KE51" s="31" t="str">
        <f t="shared" si="395"/>
        <v/>
      </c>
      <c r="KF51" s="31" t="str">
        <f t="shared" si="396"/>
        <v/>
      </c>
      <c r="KG51" s="31" t="str">
        <f t="shared" si="397"/>
        <v/>
      </c>
      <c r="KH51" s="31" t="str">
        <f t="shared" si="398"/>
        <v/>
      </c>
      <c r="KI51" s="31" t="str">
        <f t="shared" si="399"/>
        <v/>
      </c>
      <c r="KJ51" s="31" t="str">
        <f t="shared" si="400"/>
        <v/>
      </c>
      <c r="KK51" s="31" t="str">
        <f t="shared" si="401"/>
        <v/>
      </c>
      <c r="KL51" s="31">
        <f t="shared" si="402"/>
        <v>23716.636455358937</v>
      </c>
      <c r="KM51" s="31" t="str">
        <f t="shared" si="403"/>
        <v/>
      </c>
      <c r="KN51" s="31" t="str">
        <f t="shared" si="404"/>
        <v/>
      </c>
      <c r="KO51" s="31" t="str">
        <f t="shared" si="405"/>
        <v/>
      </c>
      <c r="KP51" s="31" t="str">
        <f t="shared" si="406"/>
        <v/>
      </c>
      <c r="KQ51" s="31" t="str">
        <f t="shared" si="407"/>
        <v/>
      </c>
      <c r="KR51" s="31" t="str">
        <f t="shared" si="408"/>
        <v/>
      </c>
      <c r="KS51" s="31" t="str">
        <f t="shared" si="409"/>
        <v/>
      </c>
      <c r="KT51" s="31" t="str">
        <f t="shared" si="410"/>
        <v/>
      </c>
      <c r="KU51" s="31" t="str">
        <f t="shared" si="411"/>
        <v/>
      </c>
      <c r="KV51" s="31" t="str">
        <f t="shared" si="412"/>
        <v/>
      </c>
      <c r="KW51" s="31" t="str">
        <f t="shared" si="413"/>
        <v/>
      </c>
      <c r="KX51" s="31" t="str">
        <f t="shared" si="414"/>
        <v/>
      </c>
      <c r="KY51" s="31" t="str">
        <f t="shared" si="415"/>
        <v/>
      </c>
      <c r="KZ51" s="31" t="str">
        <f t="shared" si="416"/>
        <v/>
      </c>
      <c r="LA51" s="53">
        <v>43</v>
      </c>
      <c r="LB51" s="32" t="str">
        <f t="shared" si="417"/>
        <v/>
      </c>
      <c r="LC51" s="32" t="str">
        <f t="shared" si="418"/>
        <v/>
      </c>
      <c r="LD51" s="32" t="str">
        <f t="shared" si="419"/>
        <v/>
      </c>
      <c r="LE51" s="32" t="str">
        <f t="shared" si="420"/>
        <v/>
      </c>
      <c r="LF51" s="32" t="str">
        <f t="shared" si="421"/>
        <v/>
      </c>
      <c r="LG51" s="32" t="str">
        <f t="shared" si="422"/>
        <v/>
      </c>
      <c r="LH51" s="32" t="str">
        <f t="shared" si="423"/>
        <v/>
      </c>
      <c r="LI51" s="32" t="str">
        <f t="shared" si="424"/>
        <v/>
      </c>
      <c r="LJ51" s="32" t="str">
        <f t="shared" si="425"/>
        <v/>
      </c>
      <c r="LK51" s="32" t="str">
        <f t="shared" si="426"/>
        <v/>
      </c>
      <c r="LL51" s="32" t="str">
        <f t="shared" si="427"/>
        <v/>
      </c>
      <c r="LM51" s="32">
        <f t="shared" si="428"/>
        <v>186.15701703288389</v>
      </c>
      <c r="LN51" s="32" t="str">
        <f t="shared" si="429"/>
        <v/>
      </c>
      <c r="LO51" s="32" t="str">
        <f t="shared" si="430"/>
        <v/>
      </c>
      <c r="LP51" s="32" t="str">
        <f t="shared" si="431"/>
        <v/>
      </c>
      <c r="LQ51" s="32" t="str">
        <f t="shared" si="432"/>
        <v/>
      </c>
      <c r="LR51" s="32" t="str">
        <f t="shared" si="433"/>
        <v/>
      </c>
      <c r="LS51" s="32" t="str">
        <f t="shared" si="434"/>
        <v/>
      </c>
      <c r="LT51" s="32" t="str">
        <f t="shared" si="435"/>
        <v/>
      </c>
      <c r="LU51" s="32" t="str">
        <f t="shared" si="436"/>
        <v/>
      </c>
      <c r="LV51" s="32" t="str">
        <f t="shared" si="437"/>
        <v/>
      </c>
      <c r="LW51" s="32" t="str">
        <f t="shared" si="438"/>
        <v/>
      </c>
      <c r="LX51" s="32" t="str">
        <f t="shared" si="439"/>
        <v/>
      </c>
      <c r="LY51" s="32" t="str">
        <f t="shared" si="440"/>
        <v/>
      </c>
      <c r="LZ51" s="32" t="str">
        <f t="shared" si="441"/>
        <v/>
      </c>
      <c r="MA51" s="32" t="str">
        <f t="shared" si="442"/>
        <v/>
      </c>
      <c r="MB51" s="50">
        <f t="shared" si="443"/>
        <v>186.15701703288389</v>
      </c>
      <c r="MC51" s="53">
        <v>43</v>
      </c>
      <c r="MD51" s="140" t="str">
        <f t="shared" si="444"/>
        <v/>
      </c>
      <c r="ME51" s="140" t="str">
        <f t="shared" si="445"/>
        <v/>
      </c>
      <c r="MF51" s="140" t="str">
        <f t="shared" si="446"/>
        <v/>
      </c>
      <c r="MG51" s="140" t="str">
        <f t="shared" si="447"/>
        <v/>
      </c>
      <c r="MH51" s="140" t="str">
        <f t="shared" si="448"/>
        <v/>
      </c>
      <c r="MI51" s="140" t="str">
        <f t="shared" si="449"/>
        <v/>
      </c>
      <c r="MJ51" s="140" t="str">
        <f t="shared" si="450"/>
        <v/>
      </c>
      <c r="MK51" s="140" t="str">
        <f t="shared" si="451"/>
        <v/>
      </c>
      <c r="ML51" s="140" t="str">
        <f t="shared" si="452"/>
        <v/>
      </c>
      <c r="MM51" s="140" t="str">
        <f t="shared" si="453"/>
        <v/>
      </c>
      <c r="MN51" s="140" t="str">
        <f t="shared" si="454"/>
        <v/>
      </c>
      <c r="MO51" s="140">
        <f t="shared" si="455"/>
        <v>39.720764474450675</v>
      </c>
      <c r="MP51" s="140" t="str">
        <f t="shared" si="456"/>
        <v/>
      </c>
      <c r="MQ51" s="140" t="str">
        <f t="shared" si="457"/>
        <v/>
      </c>
      <c r="MR51" s="140" t="str">
        <f t="shared" si="458"/>
        <v/>
      </c>
      <c r="MS51" s="140" t="str">
        <f t="shared" si="459"/>
        <v/>
      </c>
      <c r="MT51" s="140" t="str">
        <f t="shared" si="460"/>
        <v/>
      </c>
      <c r="MU51" s="140" t="str">
        <f t="shared" si="461"/>
        <v/>
      </c>
      <c r="MV51" s="140" t="str">
        <f t="shared" si="462"/>
        <v/>
      </c>
      <c r="MW51" s="140" t="str">
        <f t="shared" si="463"/>
        <v/>
      </c>
      <c r="MX51" s="140" t="str">
        <f t="shared" si="464"/>
        <v/>
      </c>
      <c r="MY51" s="140" t="str">
        <f t="shared" si="465"/>
        <v/>
      </c>
      <c r="MZ51" s="140" t="str">
        <f t="shared" si="466"/>
        <v/>
      </c>
      <c r="NA51" s="140" t="str">
        <f t="shared" si="467"/>
        <v/>
      </c>
      <c r="NB51" s="140" t="str">
        <f t="shared" si="468"/>
        <v/>
      </c>
      <c r="NC51" s="140" t="str">
        <f t="shared" si="469"/>
        <v/>
      </c>
      <c r="ND51" s="53">
        <v>43</v>
      </c>
      <c r="NE51" s="33" t="str">
        <f t="shared" si="470"/>
        <v/>
      </c>
      <c r="NF51" s="33" t="str">
        <f t="shared" si="504"/>
        <v/>
      </c>
      <c r="NG51" s="33" t="str">
        <f t="shared" si="480"/>
        <v/>
      </c>
      <c r="NH51" s="33" t="str">
        <f t="shared" si="481"/>
        <v/>
      </c>
      <c r="NI51" s="33" t="str">
        <f t="shared" si="482"/>
        <v/>
      </c>
      <c r="NJ51" s="33" t="str">
        <f t="shared" si="483"/>
        <v/>
      </c>
      <c r="NK51" s="33" t="str">
        <f t="shared" si="484"/>
        <v/>
      </c>
      <c r="NL51" s="33" t="str">
        <f t="shared" si="485"/>
        <v/>
      </c>
      <c r="NM51" s="33" t="str">
        <f t="shared" si="486"/>
        <v/>
      </c>
      <c r="NN51" s="33" t="str">
        <f t="shared" si="487"/>
        <v/>
      </c>
      <c r="NO51" s="33" t="str">
        <f t="shared" si="488"/>
        <v/>
      </c>
      <c r="NP51" s="33">
        <f t="shared" si="489"/>
        <v>40</v>
      </c>
      <c r="NQ51" s="33" t="str">
        <f t="shared" si="490"/>
        <v/>
      </c>
      <c r="NR51" s="33" t="str">
        <f t="shared" si="491"/>
        <v/>
      </c>
      <c r="NS51" s="33" t="str">
        <f t="shared" si="492"/>
        <v/>
      </c>
      <c r="NT51" s="33" t="str">
        <f t="shared" si="493"/>
        <v/>
      </c>
      <c r="NU51" s="33" t="str">
        <f t="shared" si="494"/>
        <v/>
      </c>
      <c r="NV51" s="33" t="str">
        <f t="shared" si="495"/>
        <v/>
      </c>
      <c r="NW51" s="33" t="str">
        <f t="shared" si="496"/>
        <v/>
      </c>
      <c r="NX51" s="33" t="str">
        <f t="shared" si="497"/>
        <v/>
      </c>
      <c r="NY51" s="33" t="str">
        <f t="shared" si="498"/>
        <v/>
      </c>
      <c r="NZ51" s="33" t="str">
        <f t="shared" si="499"/>
        <v/>
      </c>
      <c r="OA51" s="33" t="str">
        <f t="shared" si="500"/>
        <v/>
      </c>
      <c r="OB51" s="33" t="str">
        <f t="shared" si="501"/>
        <v/>
      </c>
      <c r="OC51" s="33" t="str">
        <f t="shared" si="502"/>
        <v/>
      </c>
      <c r="OD51" s="33" t="str">
        <f t="shared" si="503"/>
        <v/>
      </c>
      <c r="OE51" s="33" t="e">
        <f>IF(#REF!="","",IF(#REF!=$MB51,40,(($MB51/#REF!)*40)))</f>
        <v>#REF!</v>
      </c>
      <c r="OF51" s="33" t="e">
        <f>IF(#REF!="","",IF(#REF!=$MB51,40,(($MB51/#REF!)*40)))</f>
        <v>#REF!</v>
      </c>
      <c r="OG51" s="53">
        <v>43</v>
      </c>
      <c r="OH51" s="116"/>
      <c r="OI51" s="116"/>
      <c r="OJ51" s="116"/>
      <c r="OK51" s="116"/>
      <c r="OL51" s="116"/>
      <c r="OM51" s="116"/>
      <c r="ON51" s="116"/>
      <c r="OO51" s="116"/>
      <c r="OP51" s="116"/>
      <c r="OQ51" s="116"/>
      <c r="OR51" s="116"/>
      <c r="OS51" s="124">
        <v>72</v>
      </c>
      <c r="OT51" s="116"/>
      <c r="OU51" s="116"/>
      <c r="OV51" s="116"/>
      <c r="OW51" s="116"/>
      <c r="OX51" s="116"/>
      <c r="OY51" s="116"/>
      <c r="OZ51" s="116"/>
      <c r="PA51" s="116"/>
      <c r="PB51" s="116"/>
      <c r="PC51" s="116"/>
      <c r="PD51" s="116"/>
      <c r="PE51" s="116"/>
      <c r="PF51" s="116"/>
      <c r="PG51" s="116"/>
      <c r="PH51" s="53">
        <v>43</v>
      </c>
      <c r="PI51" s="126">
        <f t="shared" si="203"/>
        <v>0</v>
      </c>
      <c r="PJ51" s="126">
        <f t="shared" si="275"/>
        <v>0</v>
      </c>
      <c r="PK51" s="126">
        <f t="shared" si="276"/>
        <v>0</v>
      </c>
      <c r="PL51" s="126">
        <f t="shared" si="277"/>
        <v>0</v>
      </c>
      <c r="PM51" s="126">
        <f t="shared" si="278"/>
        <v>0</v>
      </c>
      <c r="PN51" s="126">
        <f t="shared" si="279"/>
        <v>0</v>
      </c>
      <c r="PO51" s="126">
        <f t="shared" si="235"/>
        <v>0</v>
      </c>
      <c r="PP51" s="126">
        <f t="shared" si="236"/>
        <v>0</v>
      </c>
      <c r="PQ51" s="126">
        <f t="shared" si="237"/>
        <v>0</v>
      </c>
      <c r="PR51" s="126">
        <f t="shared" si="238"/>
        <v>0</v>
      </c>
      <c r="PS51" s="126">
        <f t="shared" si="239"/>
        <v>0</v>
      </c>
      <c r="PT51" s="126">
        <f t="shared" si="240"/>
        <v>60</v>
      </c>
      <c r="PU51" s="126">
        <f t="shared" si="241"/>
        <v>0</v>
      </c>
      <c r="PV51" s="126">
        <f t="shared" si="242"/>
        <v>0</v>
      </c>
      <c r="PW51" s="126">
        <f t="shared" si="243"/>
        <v>0</v>
      </c>
      <c r="PX51" s="126">
        <f t="shared" si="244"/>
        <v>0</v>
      </c>
      <c r="PY51" s="126">
        <f t="shared" si="245"/>
        <v>0</v>
      </c>
      <c r="PZ51" s="126">
        <f t="shared" si="246"/>
        <v>0</v>
      </c>
      <c r="QA51" s="126">
        <f t="shared" si="247"/>
        <v>0</v>
      </c>
      <c r="QB51" s="126">
        <f t="shared" si="248"/>
        <v>0</v>
      </c>
      <c r="QC51" s="126">
        <f t="shared" si="249"/>
        <v>0</v>
      </c>
      <c r="QD51" s="126">
        <f t="shared" si="250"/>
        <v>0</v>
      </c>
      <c r="QE51" s="126">
        <f t="shared" si="251"/>
        <v>0</v>
      </c>
      <c r="QF51" s="126">
        <f t="shared" si="252"/>
        <v>0</v>
      </c>
      <c r="QG51" s="126">
        <f t="shared" si="253"/>
        <v>0</v>
      </c>
      <c r="QH51" s="126">
        <f t="shared" si="254"/>
        <v>0</v>
      </c>
      <c r="QI51" s="53">
        <v>43</v>
      </c>
      <c r="QJ51" s="34" t="str">
        <f t="shared" si="204"/>
        <v/>
      </c>
      <c r="QK51" s="34" t="str">
        <f t="shared" si="280"/>
        <v/>
      </c>
      <c r="QL51" s="34" t="str">
        <f t="shared" si="281"/>
        <v/>
      </c>
      <c r="QM51" s="34" t="str">
        <f t="shared" si="282"/>
        <v/>
      </c>
      <c r="QN51" s="34" t="str">
        <f t="shared" si="283"/>
        <v/>
      </c>
      <c r="QO51" s="34" t="str">
        <f t="shared" si="284"/>
        <v/>
      </c>
      <c r="QP51" s="34" t="str">
        <f t="shared" si="255"/>
        <v/>
      </c>
      <c r="QQ51" s="34" t="str">
        <f t="shared" si="256"/>
        <v/>
      </c>
      <c r="QR51" s="34" t="str">
        <f t="shared" si="257"/>
        <v/>
      </c>
      <c r="QS51" s="34" t="str">
        <f t="shared" si="258"/>
        <v/>
      </c>
      <c r="QT51" s="34" t="str">
        <f t="shared" si="259"/>
        <v/>
      </c>
      <c r="QU51" s="34">
        <f t="shared" si="260"/>
        <v>99.720764474450675</v>
      </c>
      <c r="QV51" s="34" t="str">
        <f t="shared" si="261"/>
        <v/>
      </c>
      <c r="QW51" s="34" t="str">
        <f t="shared" si="262"/>
        <v/>
      </c>
      <c r="QX51" s="34" t="str">
        <f t="shared" si="263"/>
        <v/>
      </c>
      <c r="QY51" s="34" t="str">
        <f t="shared" si="264"/>
        <v/>
      </c>
      <c r="QZ51" s="34" t="str">
        <f t="shared" si="265"/>
        <v/>
      </c>
      <c r="RA51" s="34" t="str">
        <f t="shared" si="266"/>
        <v/>
      </c>
      <c r="RB51" s="34" t="str">
        <f t="shared" si="267"/>
        <v/>
      </c>
      <c r="RC51" s="34" t="str">
        <f t="shared" si="268"/>
        <v/>
      </c>
      <c r="RD51" s="34" t="str">
        <f t="shared" si="269"/>
        <v/>
      </c>
      <c r="RE51" s="34" t="str">
        <f t="shared" si="270"/>
        <v/>
      </c>
      <c r="RF51" s="34" t="str">
        <f t="shared" si="271"/>
        <v/>
      </c>
      <c r="RG51" s="34" t="str">
        <f t="shared" si="272"/>
        <v/>
      </c>
      <c r="RH51" s="34" t="str">
        <f t="shared" si="273"/>
        <v/>
      </c>
      <c r="RI51" s="34" t="str">
        <f t="shared" si="274"/>
        <v/>
      </c>
      <c r="RJ51" s="132">
        <f t="shared" si="205"/>
        <v>99.720764474450675</v>
      </c>
      <c r="RK51" s="35" t="str">
        <f t="shared" si="471"/>
        <v/>
      </c>
      <c r="RL51" s="35" t="str">
        <f t="shared" si="472"/>
        <v>12. DIDACLIBROS LTDA NIT 800036678-0</v>
      </c>
      <c r="RM51" s="35" t="str">
        <f t="shared" si="473"/>
        <v/>
      </c>
      <c r="RN51" s="35" t="str">
        <f t="shared" si="234"/>
        <v/>
      </c>
      <c r="RO51" s="133" t="str">
        <f t="shared" si="207"/>
        <v>12. DIDACLIBROS LTDA NIT 800036678-0</v>
      </c>
      <c r="RP51" s="133" t="str">
        <f>IF($RJ51=QJ51,QJ$8,IF($RJ51=QK51,QK$8,IF($RJ51=QL51,QL$8,IF($RJ51=QM51,QM$8,IF($RJ51=QN51,QN$8,IF($RJ51=QO51,QO$8,IF($RJ51=QP51,QP$8,IF($RJ51=QQ51,QQ$8,IF($RJ51=QR51,QR$8,IF($RJ51=QS51,QS$8,IF($RJ51=QT51,QT$8,IF($RJ51=QU51,QU$8,IF($RJ51=QV51,QV$8,IF($RJ51=QW51,QW$8,IF($RJ51=QX51,QX$8,IF($RJ51=QY51,QY$8,IF($RJ51=QZ51,QZ$8,IF($RJ51=RA51,RA$8,IF($RJ51=RB51,RB$8,IF($RJ51=RC51,RC$8,IF($RJ51=RD51,RD$8,IF($RJ51=RE51,RE$8,IF($RJ51=RF51,RF$8,IF($RJ51=RG51,RG$8,IF($RJ51=RH51,RH$8,IF($RJ51=RI51,RI$8,IF($RJ51=#REF!,#REF!,IF($RJ51=#REF!,#REF!,""))))))))))))))))))))))))))))</f>
        <v>12. DIDACLIBROS LTDA NIT 800036678-0</v>
      </c>
      <c r="RQ51" s="36" t="str">
        <f t="shared" si="474"/>
        <v/>
      </c>
      <c r="RR51" s="36">
        <f t="shared" si="475"/>
        <v>3373650</v>
      </c>
      <c r="RS51" s="36" t="str">
        <f t="shared" si="476"/>
        <v/>
      </c>
      <c r="RT51" s="36" t="e">
        <f>IF($RP51=$AD$8,$AD51,IF($RP51=$AE$8,$AE51,IF($RP51=$AF$8,$AF51,IF($RP51=$AG$8,$AG51,IF($RP51=$AH$8,$AH51,IF($RP51=#REF!,#REF!,IF($RP51=#REF!,#REF!,"")))))))</f>
        <v>#REF!</v>
      </c>
      <c r="RU51" s="129">
        <f t="shared" si="477"/>
        <v>3373650</v>
      </c>
      <c r="RV51" s="36" t="e">
        <f t="shared" si="206"/>
        <v>#REF!</v>
      </c>
      <c r="RW51" s="53">
        <v>43</v>
      </c>
      <c r="RX51" s="129">
        <f t="shared" si="478"/>
        <v>47600</v>
      </c>
      <c r="RY51" s="129" t="str">
        <f t="shared" si="479"/>
        <v>ADJUDICADO</v>
      </c>
    </row>
    <row r="52" spans="1:493" ht="24">
      <c r="A52" s="49"/>
      <c r="B52" s="67" t="s">
        <v>124</v>
      </c>
      <c r="C52" s="68" t="s">
        <v>125</v>
      </c>
      <c r="D52" s="67" t="s">
        <v>126</v>
      </c>
      <c r="E52" s="69" t="s">
        <v>148</v>
      </c>
      <c r="F52" s="70">
        <v>1</v>
      </c>
      <c r="G52" s="24">
        <v>2552550</v>
      </c>
      <c r="H52" s="54">
        <v>44</v>
      </c>
      <c r="I52" s="104" t="s">
        <v>37</v>
      </c>
      <c r="J52" s="104" t="s">
        <v>37</v>
      </c>
      <c r="K52" s="104" t="s">
        <v>37</v>
      </c>
      <c r="L52" s="104" t="s">
        <v>37</v>
      </c>
      <c r="M52" s="104" t="s">
        <v>37</v>
      </c>
      <c r="N52" s="104" t="s">
        <v>37</v>
      </c>
      <c r="O52" s="104" t="s">
        <v>37</v>
      </c>
      <c r="P52" s="104" t="s">
        <v>37</v>
      </c>
      <c r="Q52" s="104" t="s">
        <v>37</v>
      </c>
      <c r="R52" s="104" t="s">
        <v>37</v>
      </c>
      <c r="S52" s="104" t="s">
        <v>37</v>
      </c>
      <c r="T52" s="113">
        <v>2516850</v>
      </c>
      <c r="U52" s="104" t="s">
        <v>37</v>
      </c>
      <c r="V52" s="104" t="s">
        <v>37</v>
      </c>
      <c r="W52" s="104" t="s">
        <v>37</v>
      </c>
      <c r="X52" s="104" t="s">
        <v>37</v>
      </c>
      <c r="Y52" s="104" t="s">
        <v>37</v>
      </c>
      <c r="Z52" s="104" t="s">
        <v>37</v>
      </c>
      <c r="AA52" s="104" t="s">
        <v>37</v>
      </c>
      <c r="AB52" s="104" t="s">
        <v>37</v>
      </c>
      <c r="AC52" s="104" t="s">
        <v>37</v>
      </c>
      <c r="AD52" s="104" t="s">
        <v>37</v>
      </c>
      <c r="AE52" s="104" t="s">
        <v>37</v>
      </c>
      <c r="AF52" s="104" t="s">
        <v>37</v>
      </c>
      <c r="AG52" s="104" t="s">
        <v>37</v>
      </c>
      <c r="AH52" s="104" t="s">
        <v>37</v>
      </c>
      <c r="AI52" s="57">
        <v>44</v>
      </c>
      <c r="AJ52" s="25" t="str">
        <f t="shared" si="286"/>
        <v>NC</v>
      </c>
      <c r="AK52" s="25" t="str">
        <f t="shared" si="287"/>
        <v>NC</v>
      </c>
      <c r="AL52" s="25" t="str">
        <f t="shared" si="288"/>
        <v>NC</v>
      </c>
      <c r="AM52" s="25" t="str">
        <f t="shared" si="289"/>
        <v>NC</v>
      </c>
      <c r="AN52" s="25" t="str">
        <f t="shared" si="290"/>
        <v>NC</v>
      </c>
      <c r="AO52" s="25" t="str">
        <f t="shared" si="291"/>
        <v>NC</v>
      </c>
      <c r="AP52" s="25" t="str">
        <f t="shared" si="292"/>
        <v>NC</v>
      </c>
      <c r="AQ52" s="25" t="str">
        <f t="shared" si="293"/>
        <v>NC</v>
      </c>
      <c r="AR52" s="25" t="str">
        <f t="shared" si="294"/>
        <v>NC</v>
      </c>
      <c r="AS52" s="25" t="str">
        <f t="shared" si="295"/>
        <v>NC</v>
      </c>
      <c r="AT52" s="25" t="str">
        <f t="shared" si="296"/>
        <v>NC</v>
      </c>
      <c r="AU52" s="25">
        <f t="shared" si="297"/>
        <v>2516850</v>
      </c>
      <c r="AV52" s="25" t="str">
        <f t="shared" si="298"/>
        <v>NC</v>
      </c>
      <c r="AW52" s="25" t="str">
        <f t="shared" si="299"/>
        <v>NC</v>
      </c>
      <c r="AX52" s="25" t="str">
        <f t="shared" si="300"/>
        <v>NC</v>
      </c>
      <c r="AY52" s="25" t="str">
        <f t="shared" si="301"/>
        <v>NC</v>
      </c>
      <c r="AZ52" s="25" t="str">
        <f t="shared" si="302"/>
        <v>NC</v>
      </c>
      <c r="BA52" s="25" t="str">
        <f t="shared" si="303"/>
        <v>NC</v>
      </c>
      <c r="BB52" s="25" t="str">
        <f t="shared" si="304"/>
        <v>NC</v>
      </c>
      <c r="BC52" s="25" t="str">
        <f t="shared" si="305"/>
        <v>NC</v>
      </c>
      <c r="BD52" s="25" t="str">
        <f t="shared" si="306"/>
        <v>NC</v>
      </c>
      <c r="BE52" s="25" t="str">
        <f t="shared" si="307"/>
        <v>NC</v>
      </c>
      <c r="BF52" s="25" t="str">
        <f t="shared" si="308"/>
        <v>NC</v>
      </c>
      <c r="BG52" s="25" t="str">
        <f t="shared" si="309"/>
        <v>NC</v>
      </c>
      <c r="BH52" s="25" t="str">
        <f t="shared" si="310"/>
        <v>NC</v>
      </c>
      <c r="BI52" s="25" t="str">
        <f t="shared" si="311"/>
        <v>NC</v>
      </c>
      <c r="BJ52" s="53">
        <v>44</v>
      </c>
      <c r="BK52" s="122" t="s">
        <v>38</v>
      </c>
      <c r="BL52" s="122" t="s">
        <v>38</v>
      </c>
      <c r="BM52" s="122" t="s">
        <v>38</v>
      </c>
      <c r="BN52" s="122" t="s">
        <v>38</v>
      </c>
      <c r="BO52" s="122" t="s">
        <v>38</v>
      </c>
      <c r="BP52" s="122" t="s">
        <v>38</v>
      </c>
      <c r="BQ52" s="122" t="s">
        <v>38</v>
      </c>
      <c r="BR52" s="122" t="s">
        <v>38</v>
      </c>
      <c r="BS52" s="122" t="s">
        <v>38</v>
      </c>
      <c r="BT52" s="122" t="s">
        <v>38</v>
      </c>
      <c r="BU52" s="122" t="s">
        <v>38</v>
      </c>
      <c r="BV52" s="124" t="s">
        <v>39</v>
      </c>
      <c r="BW52" s="122" t="s">
        <v>38</v>
      </c>
      <c r="BX52" s="122" t="s">
        <v>38</v>
      </c>
      <c r="BY52" s="122" t="s">
        <v>38</v>
      </c>
      <c r="BZ52" s="122" t="s">
        <v>38</v>
      </c>
      <c r="CA52" s="122" t="s">
        <v>38</v>
      </c>
      <c r="CB52" s="122" t="s">
        <v>38</v>
      </c>
      <c r="CC52" s="122" t="s">
        <v>38</v>
      </c>
      <c r="CD52" s="122" t="s">
        <v>38</v>
      </c>
      <c r="CE52" s="122" t="s">
        <v>38</v>
      </c>
      <c r="CF52" s="122" t="s">
        <v>38</v>
      </c>
      <c r="CG52" s="122" t="s">
        <v>38</v>
      </c>
      <c r="CH52" s="122" t="s">
        <v>38</v>
      </c>
      <c r="CI52" s="122" t="s">
        <v>38</v>
      </c>
      <c r="CJ52" s="122" t="s">
        <v>38</v>
      </c>
      <c r="CK52" s="53">
        <v>44</v>
      </c>
      <c r="CL52" s="122" t="s">
        <v>39</v>
      </c>
      <c r="CM52" s="122" t="s">
        <v>38</v>
      </c>
      <c r="CN52" s="122" t="s">
        <v>39</v>
      </c>
      <c r="CO52" s="122" t="s">
        <v>39</v>
      </c>
      <c r="CP52" s="122" t="s">
        <v>39</v>
      </c>
      <c r="CQ52" s="122" t="s">
        <v>39</v>
      </c>
      <c r="CR52" s="122" t="s">
        <v>39</v>
      </c>
      <c r="CS52" s="122" t="s">
        <v>39</v>
      </c>
      <c r="CT52" s="122" t="s">
        <v>39</v>
      </c>
      <c r="CU52" s="122" t="s">
        <v>39</v>
      </c>
      <c r="CV52" s="122" t="s">
        <v>39</v>
      </c>
      <c r="CW52" s="131" t="s">
        <v>39</v>
      </c>
      <c r="CX52" s="122" t="s">
        <v>39</v>
      </c>
      <c r="CY52" s="122" t="s">
        <v>39</v>
      </c>
      <c r="CZ52" s="122" t="s">
        <v>39</v>
      </c>
      <c r="DA52" s="122" t="s">
        <v>39</v>
      </c>
      <c r="DB52" s="122" t="s">
        <v>39</v>
      </c>
      <c r="DC52" s="122" t="s">
        <v>39</v>
      </c>
      <c r="DD52" s="122" t="s">
        <v>39</v>
      </c>
      <c r="DE52" s="122" t="s">
        <v>39</v>
      </c>
      <c r="DF52" s="122" t="s">
        <v>39</v>
      </c>
      <c r="DG52" s="122" t="s">
        <v>39</v>
      </c>
      <c r="DH52" s="122" t="s">
        <v>38</v>
      </c>
      <c r="DI52" s="122" t="s">
        <v>38</v>
      </c>
      <c r="DJ52" s="122" t="s">
        <v>38</v>
      </c>
      <c r="DK52" s="122" t="s">
        <v>39</v>
      </c>
      <c r="DL52" s="53">
        <v>44</v>
      </c>
      <c r="DM52" s="122" t="s">
        <v>39</v>
      </c>
      <c r="DN52" s="122" t="s">
        <v>38</v>
      </c>
      <c r="DO52" s="122" t="s">
        <v>39</v>
      </c>
      <c r="DP52" s="122" t="s">
        <v>39</v>
      </c>
      <c r="DQ52" s="122" t="s">
        <v>39</v>
      </c>
      <c r="DR52" s="122" t="s">
        <v>39</v>
      </c>
      <c r="DS52" s="122" t="s">
        <v>39</v>
      </c>
      <c r="DT52" s="122" t="s">
        <v>39</v>
      </c>
      <c r="DU52" s="122" t="s">
        <v>39</v>
      </c>
      <c r="DV52" s="122" t="s">
        <v>39</v>
      </c>
      <c r="DW52" s="122" t="s">
        <v>39</v>
      </c>
      <c r="DX52" s="117" t="s">
        <v>39</v>
      </c>
      <c r="DY52" s="122" t="s">
        <v>39</v>
      </c>
      <c r="DZ52" s="122" t="s">
        <v>39</v>
      </c>
      <c r="EA52" s="122" t="s">
        <v>39</v>
      </c>
      <c r="EB52" s="122" t="s">
        <v>39</v>
      </c>
      <c r="EC52" s="122" t="s">
        <v>39</v>
      </c>
      <c r="ED52" s="122" t="s">
        <v>39</v>
      </c>
      <c r="EE52" s="122" t="s">
        <v>39</v>
      </c>
      <c r="EF52" s="122" t="s">
        <v>39</v>
      </c>
      <c r="EG52" s="122" t="s">
        <v>39</v>
      </c>
      <c r="EH52" s="122" t="s">
        <v>39</v>
      </c>
      <c r="EI52" s="122" t="s">
        <v>38</v>
      </c>
      <c r="EJ52" s="122" t="s">
        <v>38</v>
      </c>
      <c r="EK52" s="122" t="s">
        <v>39</v>
      </c>
      <c r="EL52" s="122" t="s">
        <v>39</v>
      </c>
      <c r="EM52" s="53">
        <v>44</v>
      </c>
      <c r="EN52" s="26" t="str">
        <f t="shared" si="312"/>
        <v>NO CUMPLE</v>
      </c>
      <c r="EO52" s="26" t="str">
        <f t="shared" si="313"/>
        <v>NO CUMPLE</v>
      </c>
      <c r="EP52" s="26" t="str">
        <f t="shared" si="314"/>
        <v>NO CUMPLE</v>
      </c>
      <c r="EQ52" s="26" t="str">
        <f t="shared" si="315"/>
        <v>NO CUMPLE</v>
      </c>
      <c r="ER52" s="26" t="str">
        <f t="shared" si="316"/>
        <v>NO CUMPLE</v>
      </c>
      <c r="ES52" s="26" t="str">
        <f t="shared" si="317"/>
        <v>NO CUMPLE</v>
      </c>
      <c r="ET52" s="26" t="str">
        <f t="shared" si="318"/>
        <v>NO CUMPLE</v>
      </c>
      <c r="EU52" s="26" t="str">
        <f t="shared" si="319"/>
        <v>NO CUMPLE</v>
      </c>
      <c r="EV52" s="26" t="str">
        <f t="shared" si="320"/>
        <v>NO CUMPLE</v>
      </c>
      <c r="EW52" s="26" t="str">
        <f t="shared" si="321"/>
        <v>NO CUMPLE</v>
      </c>
      <c r="EX52" s="26" t="str">
        <f t="shared" si="322"/>
        <v>NO CUMPLE</v>
      </c>
      <c r="EY52" s="26" t="str">
        <f t="shared" si="323"/>
        <v>CUMPLE</v>
      </c>
      <c r="EZ52" s="26" t="str">
        <f t="shared" si="324"/>
        <v>NO CUMPLE</v>
      </c>
      <c r="FA52" s="26" t="str">
        <f t="shared" si="325"/>
        <v>NO CUMPLE</v>
      </c>
      <c r="FB52" s="26" t="str">
        <f t="shared" si="326"/>
        <v>NO CUMPLE</v>
      </c>
      <c r="FC52" s="26" t="str">
        <f t="shared" si="327"/>
        <v>NO CUMPLE</v>
      </c>
      <c r="FD52" s="26" t="str">
        <f t="shared" si="328"/>
        <v>NO CUMPLE</v>
      </c>
      <c r="FE52" s="26" t="str">
        <f t="shared" si="329"/>
        <v>NO CUMPLE</v>
      </c>
      <c r="FF52" s="26" t="str">
        <f t="shared" si="330"/>
        <v>NO CUMPLE</v>
      </c>
      <c r="FG52" s="26" t="str">
        <f t="shared" si="331"/>
        <v>NO CUMPLE</v>
      </c>
      <c r="FH52" s="26" t="str">
        <f t="shared" si="332"/>
        <v>NO CUMPLE</v>
      </c>
      <c r="FI52" s="26" t="str">
        <f t="shared" si="333"/>
        <v>NO CUMPLE</v>
      </c>
      <c r="FJ52" s="26" t="str">
        <f t="shared" si="334"/>
        <v>NO CUMPLE</v>
      </c>
      <c r="FK52" s="26" t="str">
        <f t="shared" si="335"/>
        <v>NO CUMPLE</v>
      </c>
      <c r="FL52" s="26" t="str">
        <f t="shared" si="336"/>
        <v>NO CUMPLE</v>
      </c>
      <c r="FM52" s="26" t="str">
        <f t="shared" si="337"/>
        <v>NO CUMPLE</v>
      </c>
      <c r="FN52" s="53">
        <v>44</v>
      </c>
      <c r="FO52" s="116" t="s">
        <v>37</v>
      </c>
      <c r="FP52" s="116" t="s">
        <v>37</v>
      </c>
      <c r="FQ52" s="116" t="s">
        <v>37</v>
      </c>
      <c r="FR52" s="116" t="s">
        <v>37</v>
      </c>
      <c r="FS52" s="116" t="s">
        <v>37</v>
      </c>
      <c r="FT52" s="116" t="s">
        <v>37</v>
      </c>
      <c r="FU52" s="116" t="s">
        <v>37</v>
      </c>
      <c r="FV52" s="116" t="s">
        <v>37</v>
      </c>
      <c r="FW52" s="116" t="s">
        <v>37</v>
      </c>
      <c r="FX52" s="116" t="s">
        <v>37</v>
      </c>
      <c r="FY52" s="116" t="s">
        <v>37</v>
      </c>
      <c r="FZ52" s="124" t="s">
        <v>39</v>
      </c>
      <c r="GA52" s="116" t="s">
        <v>37</v>
      </c>
      <c r="GB52" s="116" t="s">
        <v>37</v>
      </c>
      <c r="GC52" s="116" t="s">
        <v>37</v>
      </c>
      <c r="GD52" s="116" t="s">
        <v>37</v>
      </c>
      <c r="GE52" s="116" t="s">
        <v>37</v>
      </c>
      <c r="GF52" s="116" t="s">
        <v>37</v>
      </c>
      <c r="GG52" s="116" t="s">
        <v>37</v>
      </c>
      <c r="GH52" s="116" t="s">
        <v>37</v>
      </c>
      <c r="GI52" s="116" t="s">
        <v>37</v>
      </c>
      <c r="GJ52" s="116" t="s">
        <v>37</v>
      </c>
      <c r="GK52" s="116" t="s">
        <v>37</v>
      </c>
      <c r="GL52" s="116" t="s">
        <v>37</v>
      </c>
      <c r="GM52" s="116" t="s">
        <v>37</v>
      </c>
      <c r="GN52" s="116" t="s">
        <v>37</v>
      </c>
      <c r="GO52" s="53">
        <v>44</v>
      </c>
      <c r="GP52" s="116" t="s">
        <v>37</v>
      </c>
      <c r="GQ52" s="116" t="s">
        <v>37</v>
      </c>
      <c r="GR52" s="116" t="s">
        <v>37</v>
      </c>
      <c r="GS52" s="116" t="s">
        <v>37</v>
      </c>
      <c r="GT52" s="116" t="s">
        <v>37</v>
      </c>
      <c r="GU52" s="116" t="s">
        <v>37</v>
      </c>
      <c r="GV52" s="116" t="s">
        <v>37</v>
      </c>
      <c r="GW52" s="116" t="s">
        <v>37</v>
      </c>
      <c r="GX52" s="116" t="s">
        <v>37</v>
      </c>
      <c r="GY52" s="116" t="s">
        <v>37</v>
      </c>
      <c r="GZ52" s="116" t="s">
        <v>37</v>
      </c>
      <c r="HA52" s="131" t="s">
        <v>39</v>
      </c>
      <c r="HB52" s="116" t="s">
        <v>37</v>
      </c>
      <c r="HC52" s="116" t="s">
        <v>37</v>
      </c>
      <c r="HD52" s="116" t="s">
        <v>37</v>
      </c>
      <c r="HE52" s="116" t="s">
        <v>37</v>
      </c>
      <c r="HF52" s="116" t="s">
        <v>37</v>
      </c>
      <c r="HG52" s="116" t="s">
        <v>37</v>
      </c>
      <c r="HH52" s="116" t="s">
        <v>37</v>
      </c>
      <c r="HI52" s="116" t="s">
        <v>37</v>
      </c>
      <c r="HJ52" s="116" t="s">
        <v>37</v>
      </c>
      <c r="HK52" s="116" t="s">
        <v>37</v>
      </c>
      <c r="HL52" s="116" t="s">
        <v>37</v>
      </c>
      <c r="HM52" s="116" t="s">
        <v>37</v>
      </c>
      <c r="HN52" s="116" t="s">
        <v>37</v>
      </c>
      <c r="HO52" s="116" t="s">
        <v>37</v>
      </c>
      <c r="HP52" s="53">
        <v>44</v>
      </c>
      <c r="HQ52" s="25" t="str">
        <f t="shared" si="338"/>
        <v/>
      </c>
      <c r="HR52" s="25" t="str">
        <f t="shared" si="339"/>
        <v/>
      </c>
      <c r="HS52" s="25" t="str">
        <f t="shared" si="340"/>
        <v/>
      </c>
      <c r="HT52" s="25" t="str">
        <f t="shared" si="341"/>
        <v/>
      </c>
      <c r="HU52" s="25" t="str">
        <f t="shared" si="342"/>
        <v/>
      </c>
      <c r="HV52" s="25" t="str">
        <f t="shared" si="343"/>
        <v/>
      </c>
      <c r="HW52" s="25" t="str">
        <f t="shared" si="344"/>
        <v/>
      </c>
      <c r="HX52" s="25" t="str">
        <f t="shared" si="345"/>
        <v/>
      </c>
      <c r="HY52" s="25" t="str">
        <f t="shared" si="346"/>
        <v/>
      </c>
      <c r="HZ52" s="25" t="str">
        <f t="shared" si="347"/>
        <v/>
      </c>
      <c r="IA52" s="25" t="str">
        <f t="shared" si="348"/>
        <v/>
      </c>
      <c r="IB52" s="25">
        <f t="shared" si="349"/>
        <v>2516850</v>
      </c>
      <c r="IC52" s="25" t="str">
        <f t="shared" si="350"/>
        <v/>
      </c>
      <c r="ID52" s="25" t="str">
        <f t="shared" si="351"/>
        <v/>
      </c>
      <c r="IE52" s="25" t="str">
        <f t="shared" si="352"/>
        <v/>
      </c>
      <c r="IF52" s="25" t="str">
        <f t="shared" si="353"/>
        <v/>
      </c>
      <c r="IG52" s="25" t="str">
        <f t="shared" si="354"/>
        <v/>
      </c>
      <c r="IH52" s="25" t="str">
        <f t="shared" si="355"/>
        <v/>
      </c>
      <c r="II52" s="25" t="str">
        <f t="shared" si="356"/>
        <v/>
      </c>
      <c r="IJ52" s="25" t="str">
        <f t="shared" si="357"/>
        <v/>
      </c>
      <c r="IK52" s="25" t="str">
        <f t="shared" si="358"/>
        <v/>
      </c>
      <c r="IL52" s="25" t="str">
        <f t="shared" si="359"/>
        <v/>
      </c>
      <c r="IM52" s="25" t="str">
        <f t="shared" si="360"/>
        <v/>
      </c>
      <c r="IN52" s="25" t="str">
        <f t="shared" si="361"/>
        <v/>
      </c>
      <c r="IO52" s="25" t="str">
        <f t="shared" si="362"/>
        <v/>
      </c>
      <c r="IP52" s="25" t="str">
        <f t="shared" si="363"/>
        <v/>
      </c>
      <c r="IQ52" s="25">
        <v>2552550</v>
      </c>
      <c r="IR52" s="25">
        <v>2552550</v>
      </c>
      <c r="IS52" s="27">
        <f t="shared" si="364"/>
        <v>1</v>
      </c>
      <c r="IT52" s="27">
        <f t="shared" si="200"/>
        <v>1</v>
      </c>
      <c r="IU52" s="27">
        <f t="array" ref="IU52">IF(IT52=0,"",PRODUCT(IF(ISNUMBER(HQ52:IP52),HQ52:IP52,1)))</f>
        <v>2516850</v>
      </c>
      <c r="IV52" s="27">
        <f t="shared" si="201"/>
        <v>6424385467500</v>
      </c>
      <c r="IW52" s="28">
        <f t="shared" si="208"/>
        <v>2534637.1471080431</v>
      </c>
      <c r="IX52" s="29">
        <f t="shared" si="285"/>
        <v>9504.889301655161</v>
      </c>
      <c r="IY52" s="53">
        <v>44</v>
      </c>
      <c r="IZ52" s="30" t="str">
        <f t="shared" si="365"/>
        <v/>
      </c>
      <c r="JA52" s="30" t="str">
        <f t="shared" si="366"/>
        <v/>
      </c>
      <c r="JB52" s="30" t="str">
        <f t="shared" si="367"/>
        <v/>
      </c>
      <c r="JC52" s="30" t="str">
        <f t="shared" si="368"/>
        <v/>
      </c>
      <c r="JD52" s="30" t="str">
        <f t="shared" si="369"/>
        <v/>
      </c>
      <c r="JE52" s="30" t="str">
        <f t="shared" si="370"/>
        <v/>
      </c>
      <c r="JF52" s="30" t="str">
        <f t="shared" si="371"/>
        <v/>
      </c>
      <c r="JG52" s="30" t="str">
        <f t="shared" si="372"/>
        <v/>
      </c>
      <c r="JH52" s="30" t="str">
        <f t="shared" si="373"/>
        <v/>
      </c>
      <c r="JI52" s="30" t="str">
        <f t="shared" si="374"/>
        <v/>
      </c>
      <c r="JJ52" s="30" t="str">
        <f t="shared" si="375"/>
        <v/>
      </c>
      <c r="JK52" s="30">
        <f t="shared" si="376"/>
        <v>26479.529851670351</v>
      </c>
      <c r="JL52" s="30" t="str">
        <f t="shared" si="377"/>
        <v/>
      </c>
      <c r="JM52" s="30" t="str">
        <f t="shared" si="378"/>
        <v/>
      </c>
      <c r="JN52" s="30" t="str">
        <f t="shared" si="379"/>
        <v/>
      </c>
      <c r="JO52" s="30" t="str">
        <f t="shared" si="380"/>
        <v/>
      </c>
      <c r="JP52" s="30" t="str">
        <f t="shared" si="381"/>
        <v/>
      </c>
      <c r="JQ52" s="30" t="str">
        <f t="shared" si="382"/>
        <v/>
      </c>
      <c r="JR52" s="30" t="str">
        <f t="shared" si="383"/>
        <v/>
      </c>
      <c r="JS52" s="30" t="str">
        <f t="shared" si="384"/>
        <v/>
      </c>
      <c r="JT52" s="30" t="str">
        <f t="shared" si="385"/>
        <v/>
      </c>
      <c r="JU52" s="30" t="str">
        <f t="shared" si="386"/>
        <v/>
      </c>
      <c r="JV52" s="30" t="str">
        <f t="shared" si="387"/>
        <v/>
      </c>
      <c r="JW52" s="30" t="str">
        <f t="shared" si="388"/>
        <v/>
      </c>
      <c r="JX52" s="30" t="str">
        <f t="shared" si="389"/>
        <v/>
      </c>
      <c r="JY52" s="30" t="str">
        <f t="shared" si="390"/>
        <v/>
      </c>
      <c r="JZ52" s="53">
        <v>44</v>
      </c>
      <c r="KA52" s="31" t="str">
        <f t="shared" si="391"/>
        <v/>
      </c>
      <c r="KB52" s="31" t="str">
        <f t="shared" si="392"/>
        <v/>
      </c>
      <c r="KC52" s="31" t="str">
        <f t="shared" si="393"/>
        <v/>
      </c>
      <c r="KD52" s="31" t="str">
        <f t="shared" si="394"/>
        <v/>
      </c>
      <c r="KE52" s="31" t="str">
        <f t="shared" si="395"/>
        <v/>
      </c>
      <c r="KF52" s="31" t="str">
        <f t="shared" si="396"/>
        <v/>
      </c>
      <c r="KG52" s="31" t="str">
        <f t="shared" si="397"/>
        <v/>
      </c>
      <c r="KH52" s="31" t="str">
        <f t="shared" si="398"/>
        <v/>
      </c>
      <c r="KI52" s="31" t="str">
        <f t="shared" si="399"/>
        <v/>
      </c>
      <c r="KJ52" s="31" t="str">
        <f t="shared" si="400"/>
        <v/>
      </c>
      <c r="KK52" s="31" t="str">
        <f t="shared" si="401"/>
        <v/>
      </c>
      <c r="KL52" s="31">
        <f t="shared" si="402"/>
        <v>17787.147108043078</v>
      </c>
      <c r="KM52" s="31" t="str">
        <f t="shared" si="403"/>
        <v/>
      </c>
      <c r="KN52" s="31" t="str">
        <f t="shared" si="404"/>
        <v/>
      </c>
      <c r="KO52" s="31" t="str">
        <f t="shared" si="405"/>
        <v/>
      </c>
      <c r="KP52" s="31" t="str">
        <f t="shared" si="406"/>
        <v/>
      </c>
      <c r="KQ52" s="31" t="str">
        <f t="shared" si="407"/>
        <v/>
      </c>
      <c r="KR52" s="31" t="str">
        <f t="shared" si="408"/>
        <v/>
      </c>
      <c r="KS52" s="31" t="str">
        <f t="shared" si="409"/>
        <v/>
      </c>
      <c r="KT52" s="31" t="str">
        <f t="shared" si="410"/>
        <v/>
      </c>
      <c r="KU52" s="31" t="str">
        <f t="shared" si="411"/>
        <v/>
      </c>
      <c r="KV52" s="31" t="str">
        <f t="shared" si="412"/>
        <v/>
      </c>
      <c r="KW52" s="31" t="str">
        <f t="shared" si="413"/>
        <v/>
      </c>
      <c r="KX52" s="31" t="str">
        <f t="shared" si="414"/>
        <v/>
      </c>
      <c r="KY52" s="31" t="str">
        <f t="shared" si="415"/>
        <v/>
      </c>
      <c r="KZ52" s="31" t="str">
        <f t="shared" si="416"/>
        <v/>
      </c>
      <c r="LA52" s="53">
        <v>44</v>
      </c>
      <c r="LB52" s="32" t="str">
        <f t="shared" si="417"/>
        <v/>
      </c>
      <c r="LC52" s="32" t="str">
        <f t="shared" si="418"/>
        <v/>
      </c>
      <c r="LD52" s="32" t="str">
        <f t="shared" si="419"/>
        <v/>
      </c>
      <c r="LE52" s="32" t="str">
        <f t="shared" si="420"/>
        <v/>
      </c>
      <c r="LF52" s="32" t="str">
        <f t="shared" si="421"/>
        <v/>
      </c>
      <c r="LG52" s="32" t="str">
        <f t="shared" si="422"/>
        <v/>
      </c>
      <c r="LH52" s="32" t="str">
        <f t="shared" si="423"/>
        <v/>
      </c>
      <c r="LI52" s="32" t="str">
        <f t="shared" si="424"/>
        <v/>
      </c>
      <c r="LJ52" s="32" t="str">
        <f t="shared" si="425"/>
        <v/>
      </c>
      <c r="LK52" s="32" t="str">
        <f t="shared" si="426"/>
        <v/>
      </c>
      <c r="LL52" s="32" t="str">
        <f t="shared" si="427"/>
        <v/>
      </c>
      <c r="LM52" s="32">
        <f t="shared" si="428"/>
        <v>187.1368149963163</v>
      </c>
      <c r="LN52" s="32" t="str">
        <f t="shared" si="429"/>
        <v/>
      </c>
      <c r="LO52" s="32" t="str">
        <f t="shared" si="430"/>
        <v/>
      </c>
      <c r="LP52" s="32" t="str">
        <f t="shared" si="431"/>
        <v/>
      </c>
      <c r="LQ52" s="32" t="str">
        <f t="shared" si="432"/>
        <v/>
      </c>
      <c r="LR52" s="32" t="str">
        <f t="shared" si="433"/>
        <v/>
      </c>
      <c r="LS52" s="32" t="str">
        <f t="shared" si="434"/>
        <v/>
      </c>
      <c r="LT52" s="32" t="str">
        <f t="shared" si="435"/>
        <v/>
      </c>
      <c r="LU52" s="32" t="str">
        <f t="shared" si="436"/>
        <v/>
      </c>
      <c r="LV52" s="32" t="str">
        <f t="shared" si="437"/>
        <v/>
      </c>
      <c r="LW52" s="32" t="str">
        <f t="shared" si="438"/>
        <v/>
      </c>
      <c r="LX52" s="32" t="str">
        <f t="shared" si="439"/>
        <v/>
      </c>
      <c r="LY52" s="32" t="str">
        <f t="shared" si="440"/>
        <v/>
      </c>
      <c r="LZ52" s="32" t="str">
        <f t="shared" si="441"/>
        <v/>
      </c>
      <c r="MA52" s="32" t="str">
        <f t="shared" si="442"/>
        <v/>
      </c>
      <c r="MB52" s="50">
        <f t="shared" si="443"/>
        <v>187.1368149963163</v>
      </c>
      <c r="MC52" s="53">
        <v>44</v>
      </c>
      <c r="MD52" s="140" t="str">
        <f t="shared" si="444"/>
        <v/>
      </c>
      <c r="ME52" s="140" t="str">
        <f t="shared" si="445"/>
        <v/>
      </c>
      <c r="MF52" s="140" t="str">
        <f t="shared" si="446"/>
        <v/>
      </c>
      <c r="MG52" s="140" t="str">
        <f t="shared" si="447"/>
        <v/>
      </c>
      <c r="MH52" s="140" t="str">
        <f t="shared" si="448"/>
        <v/>
      </c>
      <c r="MI52" s="140" t="str">
        <f t="shared" si="449"/>
        <v/>
      </c>
      <c r="MJ52" s="140" t="str">
        <f t="shared" si="450"/>
        <v/>
      </c>
      <c r="MK52" s="140" t="str">
        <f t="shared" si="451"/>
        <v/>
      </c>
      <c r="ML52" s="140" t="str">
        <f t="shared" si="452"/>
        <v/>
      </c>
      <c r="MM52" s="140" t="str">
        <f t="shared" si="453"/>
        <v/>
      </c>
      <c r="MN52" s="140" t="str">
        <f t="shared" si="454"/>
        <v/>
      </c>
      <c r="MO52" s="140">
        <f t="shared" si="455"/>
        <v>39.719294777505525</v>
      </c>
      <c r="MP52" s="140" t="str">
        <f t="shared" si="456"/>
        <v/>
      </c>
      <c r="MQ52" s="140" t="str">
        <f t="shared" si="457"/>
        <v/>
      </c>
      <c r="MR52" s="140" t="str">
        <f t="shared" si="458"/>
        <v/>
      </c>
      <c r="MS52" s="140" t="str">
        <f t="shared" si="459"/>
        <v/>
      </c>
      <c r="MT52" s="140" t="str">
        <f t="shared" si="460"/>
        <v/>
      </c>
      <c r="MU52" s="140" t="str">
        <f t="shared" si="461"/>
        <v/>
      </c>
      <c r="MV52" s="140" t="str">
        <f t="shared" si="462"/>
        <v/>
      </c>
      <c r="MW52" s="140" t="str">
        <f t="shared" si="463"/>
        <v/>
      </c>
      <c r="MX52" s="140" t="str">
        <f t="shared" si="464"/>
        <v/>
      </c>
      <c r="MY52" s="140" t="str">
        <f t="shared" si="465"/>
        <v/>
      </c>
      <c r="MZ52" s="140" t="str">
        <f t="shared" si="466"/>
        <v/>
      </c>
      <c r="NA52" s="140" t="str">
        <f t="shared" si="467"/>
        <v/>
      </c>
      <c r="NB52" s="140" t="str">
        <f t="shared" si="468"/>
        <v/>
      </c>
      <c r="NC52" s="140" t="str">
        <f t="shared" si="469"/>
        <v/>
      </c>
      <c r="ND52" s="53">
        <v>44</v>
      </c>
      <c r="NE52" s="33" t="str">
        <f t="shared" si="470"/>
        <v/>
      </c>
      <c r="NF52" s="33" t="str">
        <f t="shared" si="504"/>
        <v/>
      </c>
      <c r="NG52" s="33" t="str">
        <f t="shared" si="480"/>
        <v/>
      </c>
      <c r="NH52" s="33" t="str">
        <f t="shared" si="481"/>
        <v/>
      </c>
      <c r="NI52" s="33" t="str">
        <f t="shared" si="482"/>
        <v/>
      </c>
      <c r="NJ52" s="33" t="str">
        <f t="shared" si="483"/>
        <v/>
      </c>
      <c r="NK52" s="33" t="str">
        <f t="shared" si="484"/>
        <v/>
      </c>
      <c r="NL52" s="33" t="str">
        <f t="shared" si="485"/>
        <v/>
      </c>
      <c r="NM52" s="33" t="str">
        <f t="shared" si="486"/>
        <v/>
      </c>
      <c r="NN52" s="33" t="str">
        <f t="shared" si="487"/>
        <v/>
      </c>
      <c r="NO52" s="33" t="str">
        <f t="shared" si="488"/>
        <v/>
      </c>
      <c r="NP52" s="33">
        <f t="shared" si="489"/>
        <v>40</v>
      </c>
      <c r="NQ52" s="33" t="str">
        <f t="shared" si="490"/>
        <v/>
      </c>
      <c r="NR52" s="33" t="str">
        <f t="shared" si="491"/>
        <v/>
      </c>
      <c r="NS52" s="33" t="str">
        <f t="shared" si="492"/>
        <v/>
      </c>
      <c r="NT52" s="33" t="str">
        <f t="shared" si="493"/>
        <v/>
      </c>
      <c r="NU52" s="33" t="str">
        <f t="shared" si="494"/>
        <v/>
      </c>
      <c r="NV52" s="33" t="str">
        <f t="shared" si="495"/>
        <v/>
      </c>
      <c r="NW52" s="33" t="str">
        <f t="shared" si="496"/>
        <v/>
      </c>
      <c r="NX52" s="33" t="str">
        <f t="shared" si="497"/>
        <v/>
      </c>
      <c r="NY52" s="33" t="str">
        <f t="shared" si="498"/>
        <v/>
      </c>
      <c r="NZ52" s="33" t="str">
        <f t="shared" si="499"/>
        <v/>
      </c>
      <c r="OA52" s="33" t="str">
        <f t="shared" si="500"/>
        <v/>
      </c>
      <c r="OB52" s="33" t="str">
        <f t="shared" si="501"/>
        <v/>
      </c>
      <c r="OC52" s="33" t="str">
        <f t="shared" si="502"/>
        <v/>
      </c>
      <c r="OD52" s="33" t="str">
        <f t="shared" si="503"/>
        <v/>
      </c>
      <c r="OE52" s="33" t="e">
        <f>IF(#REF!="","",IF(#REF!=$MB52,40,(($MB52/#REF!)*40)))</f>
        <v>#REF!</v>
      </c>
      <c r="OF52" s="33" t="e">
        <f>IF(#REF!="","",IF(#REF!=$MB52,40,(($MB52/#REF!)*40)))</f>
        <v>#REF!</v>
      </c>
      <c r="OG52" s="53">
        <v>44</v>
      </c>
      <c r="OH52" s="116"/>
      <c r="OI52" s="116"/>
      <c r="OJ52" s="116"/>
      <c r="OK52" s="116"/>
      <c r="OL52" s="116"/>
      <c r="OM52" s="116"/>
      <c r="ON52" s="116"/>
      <c r="OO52" s="116"/>
      <c r="OP52" s="116"/>
      <c r="OQ52" s="116"/>
      <c r="OR52" s="116"/>
      <c r="OS52" s="124">
        <v>72</v>
      </c>
      <c r="OT52" s="116"/>
      <c r="OU52" s="116"/>
      <c r="OV52" s="116"/>
      <c r="OW52" s="116"/>
      <c r="OX52" s="116"/>
      <c r="OY52" s="116"/>
      <c r="OZ52" s="116"/>
      <c r="PA52" s="116"/>
      <c r="PB52" s="116"/>
      <c r="PC52" s="116"/>
      <c r="PD52" s="116"/>
      <c r="PE52" s="116"/>
      <c r="PF52" s="116"/>
      <c r="PG52" s="116"/>
      <c r="PH52" s="53">
        <v>44</v>
      </c>
      <c r="PI52" s="126">
        <f t="shared" si="203"/>
        <v>0</v>
      </c>
      <c r="PJ52" s="126">
        <f t="shared" si="275"/>
        <v>0</v>
      </c>
      <c r="PK52" s="126">
        <f t="shared" si="276"/>
        <v>0</v>
      </c>
      <c r="PL52" s="126">
        <f t="shared" si="277"/>
        <v>0</v>
      </c>
      <c r="PM52" s="126">
        <f t="shared" si="278"/>
        <v>0</v>
      </c>
      <c r="PN52" s="126">
        <f t="shared" si="279"/>
        <v>0</v>
      </c>
      <c r="PO52" s="126">
        <f t="shared" si="235"/>
        <v>0</v>
      </c>
      <c r="PP52" s="126">
        <f t="shared" si="236"/>
        <v>0</v>
      </c>
      <c r="PQ52" s="126">
        <f t="shared" si="237"/>
        <v>0</v>
      </c>
      <c r="PR52" s="126">
        <f t="shared" si="238"/>
        <v>0</v>
      </c>
      <c r="PS52" s="126">
        <f t="shared" si="239"/>
        <v>0</v>
      </c>
      <c r="PT52" s="126">
        <f t="shared" si="240"/>
        <v>60</v>
      </c>
      <c r="PU52" s="126">
        <f t="shared" si="241"/>
        <v>0</v>
      </c>
      <c r="PV52" s="126">
        <f t="shared" si="242"/>
        <v>0</v>
      </c>
      <c r="PW52" s="126">
        <f t="shared" si="243"/>
        <v>0</v>
      </c>
      <c r="PX52" s="126">
        <f t="shared" si="244"/>
        <v>0</v>
      </c>
      <c r="PY52" s="126">
        <f t="shared" si="245"/>
        <v>0</v>
      </c>
      <c r="PZ52" s="126">
        <f t="shared" si="246"/>
        <v>0</v>
      </c>
      <c r="QA52" s="126">
        <f t="shared" si="247"/>
        <v>0</v>
      </c>
      <c r="QB52" s="126">
        <f t="shared" si="248"/>
        <v>0</v>
      </c>
      <c r="QC52" s="126">
        <f t="shared" si="249"/>
        <v>0</v>
      </c>
      <c r="QD52" s="126">
        <f t="shared" si="250"/>
        <v>0</v>
      </c>
      <c r="QE52" s="126">
        <f t="shared" si="251"/>
        <v>0</v>
      </c>
      <c r="QF52" s="126">
        <f t="shared" si="252"/>
        <v>0</v>
      </c>
      <c r="QG52" s="126">
        <f t="shared" si="253"/>
        <v>0</v>
      </c>
      <c r="QH52" s="126">
        <f t="shared" si="254"/>
        <v>0</v>
      </c>
      <c r="QI52" s="53">
        <v>44</v>
      </c>
      <c r="QJ52" s="34" t="str">
        <f t="shared" si="204"/>
        <v/>
      </c>
      <c r="QK52" s="34" t="str">
        <f t="shared" si="280"/>
        <v/>
      </c>
      <c r="QL52" s="34" t="str">
        <f t="shared" si="281"/>
        <v/>
      </c>
      <c r="QM52" s="34" t="str">
        <f t="shared" si="282"/>
        <v/>
      </c>
      <c r="QN52" s="34" t="str">
        <f t="shared" si="283"/>
        <v/>
      </c>
      <c r="QO52" s="34" t="str">
        <f t="shared" si="284"/>
        <v/>
      </c>
      <c r="QP52" s="34" t="str">
        <f t="shared" si="255"/>
        <v/>
      </c>
      <c r="QQ52" s="34" t="str">
        <f t="shared" si="256"/>
        <v/>
      </c>
      <c r="QR52" s="34" t="str">
        <f t="shared" si="257"/>
        <v/>
      </c>
      <c r="QS52" s="34" t="str">
        <f t="shared" si="258"/>
        <v/>
      </c>
      <c r="QT52" s="34" t="str">
        <f t="shared" si="259"/>
        <v/>
      </c>
      <c r="QU52" s="34">
        <f t="shared" si="260"/>
        <v>99.719294777505525</v>
      </c>
      <c r="QV52" s="34" t="str">
        <f t="shared" si="261"/>
        <v/>
      </c>
      <c r="QW52" s="34" t="str">
        <f t="shared" si="262"/>
        <v/>
      </c>
      <c r="QX52" s="34" t="str">
        <f t="shared" si="263"/>
        <v/>
      </c>
      <c r="QY52" s="34" t="str">
        <f t="shared" si="264"/>
        <v/>
      </c>
      <c r="QZ52" s="34" t="str">
        <f t="shared" si="265"/>
        <v/>
      </c>
      <c r="RA52" s="34" t="str">
        <f t="shared" si="266"/>
        <v/>
      </c>
      <c r="RB52" s="34" t="str">
        <f t="shared" si="267"/>
        <v/>
      </c>
      <c r="RC52" s="34" t="str">
        <f t="shared" si="268"/>
        <v/>
      </c>
      <c r="RD52" s="34" t="str">
        <f t="shared" si="269"/>
        <v/>
      </c>
      <c r="RE52" s="34" t="str">
        <f t="shared" si="270"/>
        <v/>
      </c>
      <c r="RF52" s="34" t="str">
        <f t="shared" si="271"/>
        <v/>
      </c>
      <c r="RG52" s="34" t="str">
        <f t="shared" si="272"/>
        <v/>
      </c>
      <c r="RH52" s="34" t="str">
        <f t="shared" si="273"/>
        <v/>
      </c>
      <c r="RI52" s="34" t="str">
        <f t="shared" si="274"/>
        <v/>
      </c>
      <c r="RJ52" s="132">
        <f t="shared" si="205"/>
        <v>99.719294777505525</v>
      </c>
      <c r="RK52" s="35" t="str">
        <f t="shared" si="471"/>
        <v/>
      </c>
      <c r="RL52" s="35" t="str">
        <f t="shared" si="472"/>
        <v>12. DIDACLIBROS LTDA NIT 800036678-0</v>
      </c>
      <c r="RM52" s="35" t="str">
        <f t="shared" si="473"/>
        <v/>
      </c>
      <c r="RN52" s="35" t="str">
        <f t="shared" si="234"/>
        <v/>
      </c>
      <c r="RO52" s="133" t="str">
        <f t="shared" si="207"/>
        <v>12. DIDACLIBROS LTDA NIT 800036678-0</v>
      </c>
      <c r="RP52" s="133" t="str">
        <f>IF($RJ52=QJ52,QJ$8,IF($RJ52=QK52,QK$8,IF($RJ52=QL52,QL$8,IF($RJ52=QM52,QM$8,IF($RJ52=QN52,QN$8,IF($RJ52=QO52,QO$8,IF($RJ52=QP52,QP$8,IF($RJ52=QQ52,QQ$8,IF($RJ52=QR52,QR$8,IF($RJ52=QS52,QS$8,IF($RJ52=QT52,QT$8,IF($RJ52=QU52,QU$8,IF($RJ52=QV52,QV$8,IF($RJ52=QW52,QW$8,IF($RJ52=QX52,QX$8,IF($RJ52=QY52,QY$8,IF($RJ52=QZ52,QZ$8,IF($RJ52=RA52,RA$8,IF($RJ52=RB52,RB$8,IF($RJ52=RC52,RC$8,IF($RJ52=RD52,RD$8,IF($RJ52=RE52,RE$8,IF($RJ52=RF52,RF$8,IF($RJ52=RG52,RG$8,IF($RJ52=RH52,RH$8,IF($RJ52=RI52,RI$8,IF($RJ52=#REF!,#REF!,IF($RJ52=#REF!,#REF!,""))))))))))))))))))))))))))))</f>
        <v>12. DIDACLIBROS LTDA NIT 800036678-0</v>
      </c>
      <c r="RQ52" s="36" t="str">
        <f t="shared" si="474"/>
        <v/>
      </c>
      <c r="RR52" s="36">
        <f t="shared" si="475"/>
        <v>2516850</v>
      </c>
      <c r="RS52" s="36" t="str">
        <f t="shared" si="476"/>
        <v/>
      </c>
      <c r="RT52" s="36" t="e">
        <f>IF($RP52=$AD$8,$AD52,IF($RP52=$AE$8,$AE52,IF($RP52=$AF$8,$AF52,IF($RP52=$AG$8,$AG52,IF($RP52=$AH$8,$AH52,IF($RP52=#REF!,#REF!,IF($RP52=#REF!,#REF!,"")))))))</f>
        <v>#REF!</v>
      </c>
      <c r="RU52" s="129">
        <f t="shared" si="477"/>
        <v>2516850</v>
      </c>
      <c r="RV52" s="36" t="e">
        <f t="shared" si="206"/>
        <v>#REF!</v>
      </c>
      <c r="RW52" s="53">
        <v>44</v>
      </c>
      <c r="RX52" s="129">
        <f t="shared" si="478"/>
        <v>35700</v>
      </c>
      <c r="RY52" s="129" t="str">
        <f t="shared" si="479"/>
        <v>ADJUDICADO</v>
      </c>
    </row>
    <row r="53" spans="1:493" ht="24">
      <c r="A53" s="49"/>
      <c r="B53" s="67" t="s">
        <v>124</v>
      </c>
      <c r="C53" s="68" t="s">
        <v>125</v>
      </c>
      <c r="D53" s="67" t="s">
        <v>126</v>
      </c>
      <c r="E53" s="69" t="s">
        <v>149</v>
      </c>
      <c r="F53" s="70">
        <v>1</v>
      </c>
      <c r="G53" s="24">
        <v>6348650</v>
      </c>
      <c r="H53" s="54">
        <v>45</v>
      </c>
      <c r="I53" s="104" t="s">
        <v>37</v>
      </c>
      <c r="J53" s="104" t="s">
        <v>37</v>
      </c>
      <c r="K53" s="104" t="s">
        <v>37</v>
      </c>
      <c r="L53" s="104" t="s">
        <v>37</v>
      </c>
      <c r="M53" s="104" t="s">
        <v>37</v>
      </c>
      <c r="N53" s="104" t="s">
        <v>37</v>
      </c>
      <c r="O53" s="104" t="s">
        <v>37</v>
      </c>
      <c r="P53" s="104" t="s">
        <v>37</v>
      </c>
      <c r="Q53" s="104" t="s">
        <v>37</v>
      </c>
      <c r="R53" s="104" t="s">
        <v>37</v>
      </c>
      <c r="S53" s="104" t="s">
        <v>37</v>
      </c>
      <c r="T53" s="113">
        <v>6253450</v>
      </c>
      <c r="U53" s="104" t="s">
        <v>37</v>
      </c>
      <c r="V53" s="104" t="s">
        <v>37</v>
      </c>
      <c r="W53" s="113">
        <v>5586812</v>
      </c>
      <c r="X53" s="104" t="s">
        <v>37</v>
      </c>
      <c r="Y53" s="104" t="s">
        <v>37</v>
      </c>
      <c r="Z53" s="104" t="s">
        <v>37</v>
      </c>
      <c r="AA53" s="104" t="s">
        <v>37</v>
      </c>
      <c r="AB53" s="104" t="s">
        <v>37</v>
      </c>
      <c r="AC53" s="104" t="s">
        <v>37</v>
      </c>
      <c r="AD53" s="104" t="s">
        <v>37</v>
      </c>
      <c r="AE53" s="104" t="s">
        <v>37</v>
      </c>
      <c r="AF53" s="104" t="s">
        <v>37</v>
      </c>
      <c r="AG53" s="104" t="s">
        <v>37</v>
      </c>
      <c r="AH53" s="106">
        <v>6223700</v>
      </c>
      <c r="AI53" s="57">
        <v>45</v>
      </c>
      <c r="AJ53" s="25" t="str">
        <f t="shared" si="286"/>
        <v>NC</v>
      </c>
      <c r="AK53" s="25" t="str">
        <f t="shared" si="287"/>
        <v>NC</v>
      </c>
      <c r="AL53" s="25" t="str">
        <f t="shared" si="288"/>
        <v>NC</v>
      </c>
      <c r="AM53" s="25" t="str">
        <f t="shared" si="289"/>
        <v>NC</v>
      </c>
      <c r="AN53" s="25" t="str">
        <f t="shared" si="290"/>
        <v>NC</v>
      </c>
      <c r="AO53" s="25" t="str">
        <f t="shared" si="291"/>
        <v>NC</v>
      </c>
      <c r="AP53" s="25" t="str">
        <f t="shared" si="292"/>
        <v>NC</v>
      </c>
      <c r="AQ53" s="25" t="str">
        <f t="shared" si="293"/>
        <v>NC</v>
      </c>
      <c r="AR53" s="25" t="str">
        <f t="shared" si="294"/>
        <v>NC</v>
      </c>
      <c r="AS53" s="25" t="str">
        <f t="shared" si="295"/>
        <v>NC</v>
      </c>
      <c r="AT53" s="25" t="str">
        <f t="shared" si="296"/>
        <v>NC</v>
      </c>
      <c r="AU53" s="25">
        <f t="shared" si="297"/>
        <v>6253450</v>
      </c>
      <c r="AV53" s="25" t="str">
        <f t="shared" si="298"/>
        <v>NC</v>
      </c>
      <c r="AW53" s="25" t="str">
        <f t="shared" si="299"/>
        <v>NC</v>
      </c>
      <c r="AX53" s="25">
        <f t="shared" si="300"/>
        <v>5586812</v>
      </c>
      <c r="AY53" s="25" t="str">
        <f t="shared" si="301"/>
        <v>NC</v>
      </c>
      <c r="AZ53" s="25" t="str">
        <f t="shared" si="302"/>
        <v>NC</v>
      </c>
      <c r="BA53" s="25" t="str">
        <f t="shared" si="303"/>
        <v>NC</v>
      </c>
      <c r="BB53" s="25" t="str">
        <f t="shared" si="304"/>
        <v>NC</v>
      </c>
      <c r="BC53" s="25" t="str">
        <f t="shared" si="305"/>
        <v>NC</v>
      </c>
      <c r="BD53" s="25" t="str">
        <f t="shared" si="306"/>
        <v>NC</v>
      </c>
      <c r="BE53" s="25" t="str">
        <f t="shared" si="307"/>
        <v>NC</v>
      </c>
      <c r="BF53" s="25" t="str">
        <f t="shared" si="308"/>
        <v>NC</v>
      </c>
      <c r="BG53" s="25" t="str">
        <f t="shared" si="309"/>
        <v>NC</v>
      </c>
      <c r="BH53" s="25" t="str">
        <f t="shared" si="310"/>
        <v>NC</v>
      </c>
      <c r="BI53" s="25">
        <f t="shared" si="311"/>
        <v>6223700</v>
      </c>
      <c r="BJ53" s="53">
        <v>45</v>
      </c>
      <c r="BK53" s="122" t="s">
        <v>38</v>
      </c>
      <c r="BL53" s="122" t="s">
        <v>38</v>
      </c>
      <c r="BM53" s="122" t="s">
        <v>38</v>
      </c>
      <c r="BN53" s="122" t="s">
        <v>38</v>
      </c>
      <c r="BO53" s="122" t="s">
        <v>38</v>
      </c>
      <c r="BP53" s="122" t="s">
        <v>38</v>
      </c>
      <c r="BQ53" s="122" t="s">
        <v>38</v>
      </c>
      <c r="BR53" s="122" t="s">
        <v>38</v>
      </c>
      <c r="BS53" s="122" t="s">
        <v>38</v>
      </c>
      <c r="BT53" s="122" t="s">
        <v>38</v>
      </c>
      <c r="BU53" s="122" t="s">
        <v>38</v>
      </c>
      <c r="BV53" s="124" t="s">
        <v>39</v>
      </c>
      <c r="BW53" s="122" t="s">
        <v>38</v>
      </c>
      <c r="BX53" s="122" t="s">
        <v>38</v>
      </c>
      <c r="BY53" s="124" t="s">
        <v>39</v>
      </c>
      <c r="BZ53" s="122" t="s">
        <v>38</v>
      </c>
      <c r="CA53" s="122" t="s">
        <v>38</v>
      </c>
      <c r="CB53" s="122" t="s">
        <v>38</v>
      </c>
      <c r="CC53" s="122" t="s">
        <v>38</v>
      </c>
      <c r="CD53" s="122" t="s">
        <v>38</v>
      </c>
      <c r="CE53" s="122" t="s">
        <v>38</v>
      </c>
      <c r="CF53" s="122" t="s">
        <v>38</v>
      </c>
      <c r="CG53" s="122" t="s">
        <v>38</v>
      </c>
      <c r="CH53" s="122" t="s">
        <v>38</v>
      </c>
      <c r="CI53" s="122" t="s">
        <v>38</v>
      </c>
      <c r="CJ53" s="124" t="s">
        <v>39</v>
      </c>
      <c r="CK53" s="53">
        <v>45</v>
      </c>
      <c r="CL53" s="122" t="s">
        <v>39</v>
      </c>
      <c r="CM53" s="122" t="s">
        <v>38</v>
      </c>
      <c r="CN53" s="122" t="s">
        <v>39</v>
      </c>
      <c r="CO53" s="122" t="s">
        <v>39</v>
      </c>
      <c r="CP53" s="122" t="s">
        <v>39</v>
      </c>
      <c r="CQ53" s="122" t="s">
        <v>39</v>
      </c>
      <c r="CR53" s="122" t="s">
        <v>39</v>
      </c>
      <c r="CS53" s="122" t="s">
        <v>39</v>
      </c>
      <c r="CT53" s="122" t="s">
        <v>39</v>
      </c>
      <c r="CU53" s="122" t="s">
        <v>39</v>
      </c>
      <c r="CV53" s="122" t="s">
        <v>39</v>
      </c>
      <c r="CW53" s="131" t="s">
        <v>39</v>
      </c>
      <c r="CX53" s="122" t="s">
        <v>39</v>
      </c>
      <c r="CY53" s="122" t="s">
        <v>39</v>
      </c>
      <c r="CZ53" s="131" t="s">
        <v>39</v>
      </c>
      <c r="DA53" s="122" t="s">
        <v>39</v>
      </c>
      <c r="DB53" s="122" t="s">
        <v>39</v>
      </c>
      <c r="DC53" s="122" t="s">
        <v>39</v>
      </c>
      <c r="DD53" s="122" t="s">
        <v>39</v>
      </c>
      <c r="DE53" s="122" t="s">
        <v>39</v>
      </c>
      <c r="DF53" s="122" t="s">
        <v>39</v>
      </c>
      <c r="DG53" s="122" t="s">
        <v>39</v>
      </c>
      <c r="DH53" s="122" t="s">
        <v>38</v>
      </c>
      <c r="DI53" s="122" t="s">
        <v>38</v>
      </c>
      <c r="DJ53" s="122" t="s">
        <v>38</v>
      </c>
      <c r="DK53" s="124" t="s">
        <v>39</v>
      </c>
      <c r="DL53" s="53">
        <v>45</v>
      </c>
      <c r="DM53" s="122" t="s">
        <v>39</v>
      </c>
      <c r="DN53" s="122" t="s">
        <v>38</v>
      </c>
      <c r="DO53" s="122" t="s">
        <v>39</v>
      </c>
      <c r="DP53" s="122" t="s">
        <v>39</v>
      </c>
      <c r="DQ53" s="122" t="s">
        <v>39</v>
      </c>
      <c r="DR53" s="122" t="s">
        <v>39</v>
      </c>
      <c r="DS53" s="122" t="s">
        <v>39</v>
      </c>
      <c r="DT53" s="122" t="s">
        <v>39</v>
      </c>
      <c r="DU53" s="122" t="s">
        <v>39</v>
      </c>
      <c r="DV53" s="122" t="s">
        <v>39</v>
      </c>
      <c r="DW53" s="122" t="s">
        <v>39</v>
      </c>
      <c r="DX53" s="117" t="s">
        <v>39</v>
      </c>
      <c r="DY53" s="122" t="s">
        <v>39</v>
      </c>
      <c r="DZ53" s="122" t="s">
        <v>39</v>
      </c>
      <c r="EA53" s="117" t="s">
        <v>39</v>
      </c>
      <c r="EB53" s="122" t="s">
        <v>39</v>
      </c>
      <c r="EC53" s="122" t="s">
        <v>39</v>
      </c>
      <c r="ED53" s="122" t="s">
        <v>39</v>
      </c>
      <c r="EE53" s="122" t="s">
        <v>39</v>
      </c>
      <c r="EF53" s="122" t="s">
        <v>39</v>
      </c>
      <c r="EG53" s="122" t="s">
        <v>39</v>
      </c>
      <c r="EH53" s="122" t="s">
        <v>39</v>
      </c>
      <c r="EI53" s="122" t="s">
        <v>38</v>
      </c>
      <c r="EJ53" s="122" t="s">
        <v>38</v>
      </c>
      <c r="EK53" s="122" t="s">
        <v>39</v>
      </c>
      <c r="EL53" s="118" t="s">
        <v>39</v>
      </c>
      <c r="EM53" s="53">
        <v>45</v>
      </c>
      <c r="EN53" s="26" t="str">
        <f t="shared" si="312"/>
        <v>NO CUMPLE</v>
      </c>
      <c r="EO53" s="26" t="str">
        <f t="shared" si="313"/>
        <v>NO CUMPLE</v>
      </c>
      <c r="EP53" s="26" t="str">
        <f t="shared" si="314"/>
        <v>NO CUMPLE</v>
      </c>
      <c r="EQ53" s="26" t="str">
        <f t="shared" si="315"/>
        <v>NO CUMPLE</v>
      </c>
      <c r="ER53" s="26" t="str">
        <f t="shared" si="316"/>
        <v>NO CUMPLE</v>
      </c>
      <c r="ES53" s="26" t="str">
        <f t="shared" si="317"/>
        <v>NO CUMPLE</v>
      </c>
      <c r="ET53" s="26" t="str">
        <f t="shared" si="318"/>
        <v>NO CUMPLE</v>
      </c>
      <c r="EU53" s="26" t="str">
        <f t="shared" si="319"/>
        <v>NO CUMPLE</v>
      </c>
      <c r="EV53" s="26" t="str">
        <f t="shared" si="320"/>
        <v>NO CUMPLE</v>
      </c>
      <c r="EW53" s="26" t="str">
        <f t="shared" si="321"/>
        <v>NO CUMPLE</v>
      </c>
      <c r="EX53" s="26" t="str">
        <f t="shared" si="322"/>
        <v>NO CUMPLE</v>
      </c>
      <c r="EY53" s="26" t="str">
        <f t="shared" si="323"/>
        <v>CUMPLE</v>
      </c>
      <c r="EZ53" s="26" t="str">
        <f t="shared" si="324"/>
        <v>NO CUMPLE</v>
      </c>
      <c r="FA53" s="26" t="str">
        <f t="shared" si="325"/>
        <v>NO CUMPLE</v>
      </c>
      <c r="FB53" s="26" t="str">
        <f t="shared" si="326"/>
        <v>CUMPLE</v>
      </c>
      <c r="FC53" s="26" t="str">
        <f t="shared" si="327"/>
        <v>NO CUMPLE</v>
      </c>
      <c r="FD53" s="26" t="str">
        <f t="shared" si="328"/>
        <v>NO CUMPLE</v>
      </c>
      <c r="FE53" s="26" t="str">
        <f t="shared" si="329"/>
        <v>NO CUMPLE</v>
      </c>
      <c r="FF53" s="26" t="str">
        <f t="shared" si="330"/>
        <v>NO CUMPLE</v>
      </c>
      <c r="FG53" s="26" t="str">
        <f t="shared" si="331"/>
        <v>NO CUMPLE</v>
      </c>
      <c r="FH53" s="26" t="str">
        <f t="shared" si="332"/>
        <v>NO CUMPLE</v>
      </c>
      <c r="FI53" s="26" t="str">
        <f t="shared" si="333"/>
        <v>NO CUMPLE</v>
      </c>
      <c r="FJ53" s="26" t="str">
        <f t="shared" si="334"/>
        <v>NO CUMPLE</v>
      </c>
      <c r="FK53" s="26" t="str">
        <f t="shared" si="335"/>
        <v>NO CUMPLE</v>
      </c>
      <c r="FL53" s="26" t="str">
        <f t="shared" si="336"/>
        <v>NO CUMPLE</v>
      </c>
      <c r="FM53" s="26" t="str">
        <f t="shared" si="337"/>
        <v>CUMPLE</v>
      </c>
      <c r="FN53" s="53">
        <v>45</v>
      </c>
      <c r="FO53" s="116" t="s">
        <v>37</v>
      </c>
      <c r="FP53" s="116" t="s">
        <v>37</v>
      </c>
      <c r="FQ53" s="116" t="s">
        <v>37</v>
      </c>
      <c r="FR53" s="116" t="s">
        <v>37</v>
      </c>
      <c r="FS53" s="116" t="s">
        <v>37</v>
      </c>
      <c r="FT53" s="116" t="s">
        <v>37</v>
      </c>
      <c r="FU53" s="116" t="s">
        <v>37</v>
      </c>
      <c r="FV53" s="116" t="s">
        <v>37</v>
      </c>
      <c r="FW53" s="116" t="s">
        <v>37</v>
      </c>
      <c r="FX53" s="116" t="s">
        <v>37</v>
      </c>
      <c r="FY53" s="116" t="s">
        <v>37</v>
      </c>
      <c r="FZ53" s="124" t="s">
        <v>39</v>
      </c>
      <c r="GA53" s="116" t="s">
        <v>37</v>
      </c>
      <c r="GB53" s="116" t="s">
        <v>37</v>
      </c>
      <c r="GC53" s="120" t="s">
        <v>39</v>
      </c>
      <c r="GD53" s="116" t="s">
        <v>37</v>
      </c>
      <c r="GE53" s="116" t="s">
        <v>37</v>
      </c>
      <c r="GF53" s="116" t="s">
        <v>37</v>
      </c>
      <c r="GG53" s="116" t="s">
        <v>37</v>
      </c>
      <c r="GH53" s="116" t="s">
        <v>37</v>
      </c>
      <c r="GI53" s="116" t="s">
        <v>37</v>
      </c>
      <c r="GJ53" s="116" t="s">
        <v>37</v>
      </c>
      <c r="GK53" s="116" t="s">
        <v>37</v>
      </c>
      <c r="GL53" s="116" t="s">
        <v>37</v>
      </c>
      <c r="GM53" s="116" t="s">
        <v>37</v>
      </c>
      <c r="GN53" s="124" t="s">
        <v>39</v>
      </c>
      <c r="GO53" s="53">
        <v>45</v>
      </c>
      <c r="GP53" s="116" t="s">
        <v>37</v>
      </c>
      <c r="GQ53" s="116" t="s">
        <v>37</v>
      </c>
      <c r="GR53" s="116" t="s">
        <v>37</v>
      </c>
      <c r="GS53" s="116" t="s">
        <v>37</v>
      </c>
      <c r="GT53" s="116" t="s">
        <v>37</v>
      </c>
      <c r="GU53" s="116" t="s">
        <v>37</v>
      </c>
      <c r="GV53" s="116" t="s">
        <v>37</v>
      </c>
      <c r="GW53" s="116" t="s">
        <v>37</v>
      </c>
      <c r="GX53" s="116" t="s">
        <v>37</v>
      </c>
      <c r="GY53" s="116" t="s">
        <v>37</v>
      </c>
      <c r="GZ53" s="116" t="s">
        <v>37</v>
      </c>
      <c r="HA53" s="131" t="s">
        <v>39</v>
      </c>
      <c r="HB53" s="116" t="s">
        <v>37</v>
      </c>
      <c r="HC53" s="116" t="s">
        <v>37</v>
      </c>
      <c r="HD53" s="131" t="s">
        <v>38</v>
      </c>
      <c r="HE53" s="116" t="s">
        <v>37</v>
      </c>
      <c r="HF53" s="116" t="s">
        <v>37</v>
      </c>
      <c r="HG53" s="116" t="s">
        <v>37</v>
      </c>
      <c r="HH53" s="116" t="s">
        <v>37</v>
      </c>
      <c r="HI53" s="116" t="s">
        <v>37</v>
      </c>
      <c r="HJ53" s="116" t="s">
        <v>37</v>
      </c>
      <c r="HK53" s="116" t="s">
        <v>37</v>
      </c>
      <c r="HL53" s="116" t="s">
        <v>37</v>
      </c>
      <c r="HM53" s="116" t="s">
        <v>37</v>
      </c>
      <c r="HN53" s="116" t="s">
        <v>37</v>
      </c>
      <c r="HO53" s="124" t="s">
        <v>39</v>
      </c>
      <c r="HP53" s="53">
        <v>45</v>
      </c>
      <c r="HQ53" s="25" t="str">
        <f t="shared" si="338"/>
        <v/>
      </c>
      <c r="HR53" s="25" t="str">
        <f t="shared" si="339"/>
        <v/>
      </c>
      <c r="HS53" s="25" t="str">
        <f t="shared" si="340"/>
        <v/>
      </c>
      <c r="HT53" s="25" t="str">
        <f t="shared" si="341"/>
        <v/>
      </c>
      <c r="HU53" s="25" t="str">
        <f t="shared" si="342"/>
        <v/>
      </c>
      <c r="HV53" s="25" t="str">
        <f t="shared" si="343"/>
        <v/>
      </c>
      <c r="HW53" s="25" t="str">
        <f t="shared" si="344"/>
        <v/>
      </c>
      <c r="HX53" s="25" t="str">
        <f t="shared" si="345"/>
        <v/>
      </c>
      <c r="HY53" s="25" t="str">
        <f t="shared" si="346"/>
        <v/>
      </c>
      <c r="HZ53" s="25" t="str">
        <f t="shared" si="347"/>
        <v/>
      </c>
      <c r="IA53" s="25" t="str">
        <f t="shared" si="348"/>
        <v/>
      </c>
      <c r="IB53" s="25">
        <f t="shared" si="349"/>
        <v>6253450</v>
      </c>
      <c r="IC53" s="25" t="str">
        <f t="shared" si="350"/>
        <v/>
      </c>
      <c r="ID53" s="25" t="str">
        <f t="shared" si="351"/>
        <v/>
      </c>
      <c r="IE53" s="25" t="str">
        <f t="shared" si="352"/>
        <v/>
      </c>
      <c r="IF53" s="25" t="str">
        <f t="shared" si="353"/>
        <v/>
      </c>
      <c r="IG53" s="25" t="str">
        <f t="shared" si="354"/>
        <v/>
      </c>
      <c r="IH53" s="25" t="str">
        <f t="shared" si="355"/>
        <v/>
      </c>
      <c r="II53" s="25" t="str">
        <f t="shared" si="356"/>
        <v/>
      </c>
      <c r="IJ53" s="25" t="str">
        <f t="shared" si="357"/>
        <v/>
      </c>
      <c r="IK53" s="25" t="str">
        <f t="shared" si="358"/>
        <v/>
      </c>
      <c r="IL53" s="25" t="str">
        <f t="shared" si="359"/>
        <v/>
      </c>
      <c r="IM53" s="25" t="str">
        <f t="shared" si="360"/>
        <v/>
      </c>
      <c r="IN53" s="25" t="str">
        <f t="shared" si="361"/>
        <v/>
      </c>
      <c r="IO53" s="25" t="str">
        <f t="shared" si="362"/>
        <v/>
      </c>
      <c r="IP53" s="25">
        <f t="shared" si="363"/>
        <v>6223700</v>
      </c>
      <c r="IQ53" s="25">
        <v>6348650</v>
      </c>
      <c r="IR53" s="25">
        <v>6348650</v>
      </c>
      <c r="IS53" s="27">
        <f t="shared" si="364"/>
        <v>2</v>
      </c>
      <c r="IT53" s="27">
        <f t="shared" si="200"/>
        <v>1</v>
      </c>
      <c r="IU53" s="27">
        <f t="array" ref="IU53">IF(IT53=0,"",PRODUCT(IF(ISNUMBER(HQ53:IP53),HQ53:IP53,1)))</f>
        <v>38919596765000</v>
      </c>
      <c r="IV53" s="27">
        <f t="shared" si="201"/>
        <v>2.4708689800211726E+20</v>
      </c>
      <c r="IW53" s="28">
        <f t="shared" si="208"/>
        <v>6275041.0668221731</v>
      </c>
      <c r="IX53" s="29">
        <f t="shared" si="285"/>
        <v>23531.404000583148</v>
      </c>
      <c r="IY53" s="53">
        <v>45</v>
      </c>
      <c r="IZ53" s="30" t="str">
        <f t="shared" si="365"/>
        <v/>
      </c>
      <c r="JA53" s="30" t="str">
        <f t="shared" si="366"/>
        <v/>
      </c>
      <c r="JB53" s="30" t="str">
        <f t="shared" si="367"/>
        <v/>
      </c>
      <c r="JC53" s="30" t="str">
        <f t="shared" si="368"/>
        <v/>
      </c>
      <c r="JD53" s="30" t="str">
        <f t="shared" si="369"/>
        <v/>
      </c>
      <c r="JE53" s="30" t="str">
        <f t="shared" si="370"/>
        <v/>
      </c>
      <c r="JF53" s="30" t="str">
        <f t="shared" si="371"/>
        <v/>
      </c>
      <c r="JG53" s="30" t="str">
        <f t="shared" si="372"/>
        <v/>
      </c>
      <c r="JH53" s="30" t="str">
        <f t="shared" si="373"/>
        <v/>
      </c>
      <c r="JI53" s="30" t="str">
        <f t="shared" si="374"/>
        <v/>
      </c>
      <c r="JJ53" s="30" t="str">
        <f t="shared" si="375"/>
        <v/>
      </c>
      <c r="JK53" s="30">
        <f t="shared" si="376"/>
        <v>26574.912401508336</v>
      </c>
      <c r="JL53" s="30" t="str">
        <f t="shared" si="377"/>
        <v/>
      </c>
      <c r="JM53" s="30" t="str">
        <f t="shared" si="378"/>
        <v/>
      </c>
      <c r="JN53" s="30" t="str">
        <f t="shared" si="379"/>
        <v/>
      </c>
      <c r="JO53" s="30" t="str">
        <f t="shared" si="380"/>
        <v/>
      </c>
      <c r="JP53" s="30" t="str">
        <f t="shared" si="381"/>
        <v/>
      </c>
      <c r="JQ53" s="30" t="str">
        <f t="shared" si="382"/>
        <v/>
      </c>
      <c r="JR53" s="30" t="str">
        <f t="shared" si="383"/>
        <v/>
      </c>
      <c r="JS53" s="30" t="str">
        <f t="shared" si="384"/>
        <v/>
      </c>
      <c r="JT53" s="30" t="str">
        <f t="shared" si="385"/>
        <v/>
      </c>
      <c r="JU53" s="30" t="str">
        <f t="shared" si="386"/>
        <v/>
      </c>
      <c r="JV53" s="30" t="str">
        <f t="shared" si="387"/>
        <v/>
      </c>
      <c r="JW53" s="30" t="str">
        <f t="shared" si="388"/>
        <v/>
      </c>
      <c r="JX53" s="30" t="str">
        <f t="shared" si="389"/>
        <v/>
      </c>
      <c r="JY53" s="30">
        <f t="shared" si="390"/>
        <v>26448.48560606824</v>
      </c>
      <c r="JZ53" s="53">
        <v>45</v>
      </c>
      <c r="KA53" s="31" t="str">
        <f t="shared" si="391"/>
        <v/>
      </c>
      <c r="KB53" s="31" t="str">
        <f t="shared" si="392"/>
        <v/>
      </c>
      <c r="KC53" s="31" t="str">
        <f t="shared" si="393"/>
        <v/>
      </c>
      <c r="KD53" s="31" t="str">
        <f t="shared" si="394"/>
        <v/>
      </c>
      <c r="KE53" s="31" t="str">
        <f t="shared" si="395"/>
        <v/>
      </c>
      <c r="KF53" s="31" t="str">
        <f t="shared" si="396"/>
        <v/>
      </c>
      <c r="KG53" s="31" t="str">
        <f t="shared" si="397"/>
        <v/>
      </c>
      <c r="KH53" s="31" t="str">
        <f t="shared" si="398"/>
        <v/>
      </c>
      <c r="KI53" s="31" t="str">
        <f t="shared" si="399"/>
        <v/>
      </c>
      <c r="KJ53" s="31" t="str">
        <f t="shared" si="400"/>
        <v/>
      </c>
      <c r="KK53" s="31" t="str">
        <f t="shared" si="401"/>
        <v/>
      </c>
      <c r="KL53" s="31">
        <f t="shared" si="402"/>
        <v>21591.066822173074</v>
      </c>
      <c r="KM53" s="31" t="str">
        <f t="shared" si="403"/>
        <v/>
      </c>
      <c r="KN53" s="31" t="str">
        <f t="shared" si="404"/>
        <v/>
      </c>
      <c r="KO53" s="31" t="str">
        <f t="shared" si="405"/>
        <v/>
      </c>
      <c r="KP53" s="31" t="str">
        <f t="shared" si="406"/>
        <v/>
      </c>
      <c r="KQ53" s="31" t="str">
        <f t="shared" si="407"/>
        <v/>
      </c>
      <c r="KR53" s="31" t="str">
        <f t="shared" si="408"/>
        <v/>
      </c>
      <c r="KS53" s="31" t="str">
        <f t="shared" si="409"/>
        <v/>
      </c>
      <c r="KT53" s="31" t="str">
        <f t="shared" si="410"/>
        <v/>
      </c>
      <c r="KU53" s="31" t="str">
        <f t="shared" si="411"/>
        <v/>
      </c>
      <c r="KV53" s="31" t="str">
        <f t="shared" si="412"/>
        <v/>
      </c>
      <c r="KW53" s="31" t="str">
        <f t="shared" si="413"/>
        <v/>
      </c>
      <c r="KX53" s="31" t="str">
        <f t="shared" si="414"/>
        <v/>
      </c>
      <c r="KY53" s="31" t="str">
        <f t="shared" si="415"/>
        <v/>
      </c>
      <c r="KZ53" s="31">
        <f t="shared" si="416"/>
        <v>51341.066822173074</v>
      </c>
      <c r="LA53" s="53">
        <v>45</v>
      </c>
      <c r="LB53" s="32" t="str">
        <f t="shared" si="417"/>
        <v/>
      </c>
      <c r="LC53" s="32" t="str">
        <f t="shared" si="418"/>
        <v/>
      </c>
      <c r="LD53" s="32" t="str">
        <f t="shared" si="419"/>
        <v/>
      </c>
      <c r="LE53" s="32" t="str">
        <f t="shared" si="420"/>
        <v/>
      </c>
      <c r="LF53" s="32" t="str">
        <f t="shared" si="421"/>
        <v/>
      </c>
      <c r="LG53" s="32" t="str">
        <f t="shared" si="422"/>
        <v/>
      </c>
      <c r="LH53" s="32" t="str">
        <f t="shared" si="423"/>
        <v/>
      </c>
      <c r="LI53" s="32" t="str">
        <f t="shared" si="424"/>
        <v/>
      </c>
      <c r="LJ53" s="32" t="str">
        <f t="shared" si="425"/>
        <v/>
      </c>
      <c r="LK53" s="32" t="str">
        <f t="shared" si="426"/>
        <v/>
      </c>
      <c r="LL53" s="32" t="str">
        <f t="shared" si="427"/>
        <v/>
      </c>
      <c r="LM53" s="32">
        <f t="shared" si="428"/>
        <v>91.754265158330583</v>
      </c>
      <c r="LN53" s="32" t="str">
        <f t="shared" si="429"/>
        <v/>
      </c>
      <c r="LO53" s="32" t="str">
        <f t="shared" si="430"/>
        <v/>
      </c>
      <c r="LP53" s="32" t="str">
        <f t="shared" si="431"/>
        <v/>
      </c>
      <c r="LQ53" s="32" t="str">
        <f t="shared" si="432"/>
        <v/>
      </c>
      <c r="LR53" s="32" t="str">
        <f t="shared" si="433"/>
        <v/>
      </c>
      <c r="LS53" s="32" t="str">
        <f t="shared" si="434"/>
        <v/>
      </c>
      <c r="LT53" s="32" t="str">
        <f t="shared" si="435"/>
        <v/>
      </c>
      <c r="LU53" s="32" t="str">
        <f t="shared" si="436"/>
        <v/>
      </c>
      <c r="LV53" s="32" t="str">
        <f t="shared" si="437"/>
        <v/>
      </c>
      <c r="LW53" s="32" t="str">
        <f t="shared" si="438"/>
        <v/>
      </c>
      <c r="LX53" s="32" t="str">
        <f t="shared" si="439"/>
        <v/>
      </c>
      <c r="LY53" s="32" t="str">
        <f t="shared" si="440"/>
        <v/>
      </c>
      <c r="LZ53" s="32" t="str">
        <f t="shared" si="441"/>
        <v/>
      </c>
      <c r="MA53" s="32">
        <f t="shared" si="442"/>
        <v>218.18106059842734</v>
      </c>
      <c r="MB53" s="50">
        <f t="shared" si="443"/>
        <v>91.754265158330583</v>
      </c>
      <c r="MC53" s="53">
        <v>45</v>
      </c>
      <c r="MD53" s="140" t="str">
        <f t="shared" si="444"/>
        <v/>
      </c>
      <c r="ME53" s="140" t="str">
        <f t="shared" si="445"/>
        <v/>
      </c>
      <c r="MF53" s="140" t="str">
        <f t="shared" si="446"/>
        <v/>
      </c>
      <c r="MG53" s="140" t="str">
        <f t="shared" si="447"/>
        <v/>
      </c>
      <c r="MH53" s="140" t="str">
        <f t="shared" si="448"/>
        <v/>
      </c>
      <c r="MI53" s="140" t="str">
        <f t="shared" si="449"/>
        <v/>
      </c>
      <c r="MJ53" s="140" t="str">
        <f t="shared" si="450"/>
        <v/>
      </c>
      <c r="MK53" s="140" t="str">
        <f t="shared" si="451"/>
        <v/>
      </c>
      <c r="ML53" s="140" t="str">
        <f t="shared" si="452"/>
        <v/>
      </c>
      <c r="MM53" s="140" t="str">
        <f t="shared" si="453"/>
        <v/>
      </c>
      <c r="MN53" s="140" t="str">
        <f t="shared" si="454"/>
        <v/>
      </c>
      <c r="MO53" s="140">
        <f t="shared" si="455"/>
        <v>39.862368602262507</v>
      </c>
      <c r="MP53" s="140" t="str">
        <f t="shared" si="456"/>
        <v/>
      </c>
      <c r="MQ53" s="140" t="str">
        <f t="shared" si="457"/>
        <v/>
      </c>
      <c r="MR53" s="140" t="str">
        <f t="shared" si="458"/>
        <v/>
      </c>
      <c r="MS53" s="140" t="str">
        <f t="shared" si="459"/>
        <v/>
      </c>
      <c r="MT53" s="140" t="str">
        <f t="shared" si="460"/>
        <v/>
      </c>
      <c r="MU53" s="140" t="str">
        <f t="shared" si="461"/>
        <v/>
      </c>
      <c r="MV53" s="140" t="str">
        <f t="shared" si="462"/>
        <v/>
      </c>
      <c r="MW53" s="140" t="str">
        <f t="shared" si="463"/>
        <v/>
      </c>
      <c r="MX53" s="140" t="str">
        <f t="shared" si="464"/>
        <v/>
      </c>
      <c r="MY53" s="140" t="str">
        <f t="shared" si="465"/>
        <v/>
      </c>
      <c r="MZ53" s="140" t="str">
        <f t="shared" si="466"/>
        <v/>
      </c>
      <c r="NA53" s="140" t="str">
        <f t="shared" si="467"/>
        <v/>
      </c>
      <c r="NB53" s="140" t="str">
        <f t="shared" si="468"/>
        <v/>
      </c>
      <c r="NC53" s="140">
        <f t="shared" si="469"/>
        <v>39.672728409102362</v>
      </c>
      <c r="ND53" s="53">
        <v>45</v>
      </c>
      <c r="NE53" s="33" t="str">
        <f t="shared" si="470"/>
        <v/>
      </c>
      <c r="NF53" s="33" t="str">
        <f t="shared" si="504"/>
        <v/>
      </c>
      <c r="NG53" s="33" t="str">
        <f t="shared" si="480"/>
        <v/>
      </c>
      <c r="NH53" s="33" t="str">
        <f t="shared" si="481"/>
        <v/>
      </c>
      <c r="NI53" s="33" t="str">
        <f t="shared" si="482"/>
        <v/>
      </c>
      <c r="NJ53" s="33" t="str">
        <f t="shared" si="483"/>
        <v/>
      </c>
      <c r="NK53" s="33" t="str">
        <f t="shared" si="484"/>
        <v/>
      </c>
      <c r="NL53" s="33" t="str">
        <f t="shared" si="485"/>
        <v/>
      </c>
      <c r="NM53" s="33" t="str">
        <f t="shared" si="486"/>
        <v/>
      </c>
      <c r="NN53" s="33" t="str">
        <f t="shared" si="487"/>
        <v/>
      </c>
      <c r="NO53" s="33" t="str">
        <f t="shared" si="488"/>
        <v/>
      </c>
      <c r="NP53" s="33">
        <f t="shared" si="489"/>
        <v>40</v>
      </c>
      <c r="NQ53" s="33" t="str">
        <f t="shared" si="490"/>
        <v/>
      </c>
      <c r="NR53" s="33" t="str">
        <f t="shared" si="491"/>
        <v/>
      </c>
      <c r="NS53" s="33" t="str">
        <f t="shared" si="492"/>
        <v/>
      </c>
      <c r="NT53" s="33" t="str">
        <f t="shared" si="493"/>
        <v/>
      </c>
      <c r="NU53" s="33" t="str">
        <f t="shared" si="494"/>
        <v/>
      </c>
      <c r="NV53" s="33" t="str">
        <f t="shared" si="495"/>
        <v/>
      </c>
      <c r="NW53" s="33" t="str">
        <f t="shared" si="496"/>
        <v/>
      </c>
      <c r="NX53" s="33" t="str">
        <f t="shared" si="497"/>
        <v/>
      </c>
      <c r="NY53" s="33" t="str">
        <f t="shared" si="498"/>
        <v/>
      </c>
      <c r="NZ53" s="33" t="str">
        <f t="shared" si="499"/>
        <v/>
      </c>
      <c r="OA53" s="33" t="str">
        <f t="shared" si="500"/>
        <v/>
      </c>
      <c r="OB53" s="33" t="str">
        <f t="shared" si="501"/>
        <v/>
      </c>
      <c r="OC53" s="33" t="str">
        <f t="shared" si="502"/>
        <v/>
      </c>
      <c r="OD53" s="33">
        <f t="shared" si="503"/>
        <v>16.821673688204989</v>
      </c>
      <c r="OE53" s="33" t="e">
        <f>IF(#REF!="","",IF(#REF!=$MB53,40,(($MB53/#REF!)*40)))</f>
        <v>#REF!</v>
      </c>
      <c r="OF53" s="33" t="e">
        <f>IF(#REF!="","",IF(#REF!=$MB53,40,(($MB53/#REF!)*40)))</f>
        <v>#REF!</v>
      </c>
      <c r="OG53" s="53">
        <v>45</v>
      </c>
      <c r="OH53" s="116"/>
      <c r="OI53" s="116"/>
      <c r="OJ53" s="116"/>
      <c r="OK53" s="116"/>
      <c r="OL53" s="116"/>
      <c r="OM53" s="116"/>
      <c r="ON53" s="116"/>
      <c r="OO53" s="116"/>
      <c r="OP53" s="116"/>
      <c r="OQ53" s="116"/>
      <c r="OR53" s="116"/>
      <c r="OS53" s="124">
        <v>72</v>
      </c>
      <c r="OT53" s="116"/>
      <c r="OU53" s="116"/>
      <c r="OV53" s="124">
        <v>72</v>
      </c>
      <c r="OW53" s="116"/>
      <c r="OX53" s="116"/>
      <c r="OY53" s="116"/>
      <c r="OZ53" s="116"/>
      <c r="PA53" s="116"/>
      <c r="PB53" s="116"/>
      <c r="PC53" s="116"/>
      <c r="PD53" s="116"/>
      <c r="PE53" s="116"/>
      <c r="PF53" s="116"/>
      <c r="PG53" s="118">
        <v>72</v>
      </c>
      <c r="PH53" s="53">
        <v>45</v>
      </c>
      <c r="PI53" s="126">
        <f t="shared" si="203"/>
        <v>0</v>
      </c>
      <c r="PJ53" s="126">
        <f t="shared" si="275"/>
        <v>0</v>
      </c>
      <c r="PK53" s="126">
        <f t="shared" si="276"/>
        <v>0</v>
      </c>
      <c r="PL53" s="126">
        <f t="shared" si="277"/>
        <v>0</v>
      </c>
      <c r="PM53" s="126">
        <f t="shared" si="278"/>
        <v>0</v>
      </c>
      <c r="PN53" s="126">
        <f t="shared" si="279"/>
        <v>0</v>
      </c>
      <c r="PO53" s="126">
        <f t="shared" si="235"/>
        <v>0</v>
      </c>
      <c r="PP53" s="126">
        <f t="shared" si="236"/>
        <v>0</v>
      </c>
      <c r="PQ53" s="126">
        <f t="shared" si="237"/>
        <v>0</v>
      </c>
      <c r="PR53" s="126">
        <f t="shared" si="238"/>
        <v>0</v>
      </c>
      <c r="PS53" s="126">
        <f t="shared" si="239"/>
        <v>0</v>
      </c>
      <c r="PT53" s="126">
        <f t="shared" si="240"/>
        <v>60</v>
      </c>
      <c r="PU53" s="126">
        <f t="shared" si="241"/>
        <v>0</v>
      </c>
      <c r="PV53" s="126">
        <f t="shared" si="242"/>
        <v>0</v>
      </c>
      <c r="PW53" s="126">
        <f t="shared" si="243"/>
        <v>60</v>
      </c>
      <c r="PX53" s="126">
        <f t="shared" si="244"/>
        <v>0</v>
      </c>
      <c r="PY53" s="126">
        <f t="shared" si="245"/>
        <v>0</v>
      </c>
      <c r="PZ53" s="126">
        <f t="shared" si="246"/>
        <v>0</v>
      </c>
      <c r="QA53" s="126">
        <f t="shared" si="247"/>
        <v>0</v>
      </c>
      <c r="QB53" s="126">
        <f t="shared" si="248"/>
        <v>0</v>
      </c>
      <c r="QC53" s="126">
        <f t="shared" si="249"/>
        <v>0</v>
      </c>
      <c r="QD53" s="126">
        <f t="shared" si="250"/>
        <v>0</v>
      </c>
      <c r="QE53" s="126">
        <f t="shared" si="251"/>
        <v>0</v>
      </c>
      <c r="QF53" s="126">
        <f t="shared" si="252"/>
        <v>0</v>
      </c>
      <c r="QG53" s="126">
        <f t="shared" si="253"/>
        <v>0</v>
      </c>
      <c r="QH53" s="126">
        <f t="shared" si="254"/>
        <v>60</v>
      </c>
      <c r="QI53" s="53">
        <v>45</v>
      </c>
      <c r="QJ53" s="34" t="str">
        <f t="shared" si="204"/>
        <v/>
      </c>
      <c r="QK53" s="34" t="str">
        <f t="shared" si="280"/>
        <v/>
      </c>
      <c r="QL53" s="34" t="str">
        <f t="shared" si="281"/>
        <v/>
      </c>
      <c r="QM53" s="34" t="str">
        <f t="shared" si="282"/>
        <v/>
      </c>
      <c r="QN53" s="34" t="str">
        <f t="shared" si="283"/>
        <v/>
      </c>
      <c r="QO53" s="34" t="str">
        <f t="shared" si="284"/>
        <v/>
      </c>
      <c r="QP53" s="34" t="str">
        <f t="shared" si="255"/>
        <v/>
      </c>
      <c r="QQ53" s="34" t="str">
        <f t="shared" si="256"/>
        <v/>
      </c>
      <c r="QR53" s="34" t="str">
        <f t="shared" si="257"/>
        <v/>
      </c>
      <c r="QS53" s="34" t="str">
        <f t="shared" si="258"/>
        <v/>
      </c>
      <c r="QT53" s="34" t="str">
        <f t="shared" si="259"/>
        <v/>
      </c>
      <c r="QU53" s="34">
        <f t="shared" si="260"/>
        <v>99.862368602262507</v>
      </c>
      <c r="QV53" s="34" t="str">
        <f t="shared" si="261"/>
        <v/>
      </c>
      <c r="QW53" s="34" t="str">
        <f t="shared" si="262"/>
        <v/>
      </c>
      <c r="QX53" s="34" t="str">
        <f t="shared" si="263"/>
        <v/>
      </c>
      <c r="QY53" s="34" t="str">
        <f t="shared" si="264"/>
        <v/>
      </c>
      <c r="QZ53" s="34" t="str">
        <f t="shared" si="265"/>
        <v/>
      </c>
      <c r="RA53" s="34" t="str">
        <f t="shared" si="266"/>
        <v/>
      </c>
      <c r="RB53" s="34" t="str">
        <f t="shared" si="267"/>
        <v/>
      </c>
      <c r="RC53" s="34" t="str">
        <f t="shared" si="268"/>
        <v/>
      </c>
      <c r="RD53" s="34" t="str">
        <f t="shared" si="269"/>
        <v/>
      </c>
      <c r="RE53" s="34" t="str">
        <f t="shared" si="270"/>
        <v/>
      </c>
      <c r="RF53" s="34" t="str">
        <f t="shared" si="271"/>
        <v/>
      </c>
      <c r="RG53" s="34" t="str">
        <f t="shared" si="272"/>
        <v/>
      </c>
      <c r="RH53" s="34" t="str">
        <f t="shared" si="273"/>
        <v/>
      </c>
      <c r="RI53" s="34">
        <f t="shared" si="274"/>
        <v>99.672728409102362</v>
      </c>
      <c r="RJ53" s="132">
        <f t="shared" si="205"/>
        <v>99.862368602262507</v>
      </c>
      <c r="RK53" s="35" t="str">
        <f t="shared" si="471"/>
        <v/>
      </c>
      <c r="RL53" s="35" t="str">
        <f t="shared" si="472"/>
        <v>12. DIDACLIBROS LTDA NIT 800036678-0</v>
      </c>
      <c r="RM53" s="35" t="str">
        <f t="shared" si="473"/>
        <v/>
      </c>
      <c r="RN53" s="35" t="str">
        <f t="shared" si="234"/>
        <v/>
      </c>
      <c r="RO53" s="133" t="str">
        <f t="shared" si="207"/>
        <v>12. DIDACLIBROS LTDA NIT 800036678-0</v>
      </c>
      <c r="RP53" s="133" t="str">
        <f>IF($RJ53=QJ53,QJ$8,IF($RJ53=QK53,QK$8,IF($RJ53=QL53,QL$8,IF($RJ53=QM53,QM$8,IF($RJ53=QN53,QN$8,IF($RJ53=QO53,QO$8,IF($RJ53=QP53,QP$8,IF($RJ53=QQ53,QQ$8,IF($RJ53=QR53,QR$8,IF($RJ53=QS53,QS$8,IF($RJ53=QT53,QT$8,IF($RJ53=QU53,QU$8,IF($RJ53=QV53,QV$8,IF($RJ53=QW53,QW$8,IF($RJ53=QX53,QX$8,IF($RJ53=QY53,QY$8,IF($RJ53=QZ53,QZ$8,IF($RJ53=RA53,RA$8,IF($RJ53=RB53,RB$8,IF($RJ53=RC53,RC$8,IF($RJ53=RD53,RD$8,IF($RJ53=RE53,RE$8,IF($RJ53=RF53,RF$8,IF($RJ53=RG53,RG$8,IF($RJ53=RH53,RH$8,IF($RJ53=RI53,RI$8,IF($RJ53=#REF!,#REF!,IF($RJ53=#REF!,#REF!,""))))))))))))))))))))))))))))</f>
        <v>12. DIDACLIBROS LTDA NIT 800036678-0</v>
      </c>
      <c r="RQ53" s="36" t="str">
        <f t="shared" si="474"/>
        <v/>
      </c>
      <c r="RR53" s="36">
        <f t="shared" si="475"/>
        <v>6253450</v>
      </c>
      <c r="RS53" s="36" t="str">
        <f t="shared" si="476"/>
        <v/>
      </c>
      <c r="RT53" s="36" t="e">
        <f>IF($RP53=$AD$8,$AD53,IF($RP53=$AE$8,$AE53,IF($RP53=$AF$8,$AF53,IF($RP53=$AG$8,$AG53,IF($RP53=$AH$8,$AH53,IF($RP53=#REF!,#REF!,IF($RP53=#REF!,#REF!,"")))))))</f>
        <v>#REF!</v>
      </c>
      <c r="RU53" s="129">
        <f t="shared" si="477"/>
        <v>6253450</v>
      </c>
      <c r="RV53" s="36" t="e">
        <f t="shared" si="206"/>
        <v>#REF!</v>
      </c>
      <c r="RW53" s="53">
        <v>45</v>
      </c>
      <c r="RX53" s="129">
        <f t="shared" si="478"/>
        <v>95200</v>
      </c>
      <c r="RY53" s="129" t="str">
        <f t="shared" si="479"/>
        <v>ADJUDICADO</v>
      </c>
    </row>
    <row r="54" spans="1:493" s="38" customFormat="1" ht="24">
      <c r="B54" s="67" t="s">
        <v>124</v>
      </c>
      <c r="C54" s="68" t="s">
        <v>125</v>
      </c>
      <c r="D54" s="67" t="s">
        <v>126</v>
      </c>
      <c r="E54" s="69" t="s">
        <v>150</v>
      </c>
      <c r="F54" s="70">
        <v>1</v>
      </c>
      <c r="G54" s="24">
        <v>6128500</v>
      </c>
      <c r="H54" s="53">
        <v>46</v>
      </c>
      <c r="I54" s="104" t="s">
        <v>37</v>
      </c>
      <c r="J54" s="104" t="s">
        <v>37</v>
      </c>
      <c r="K54" s="104" t="s">
        <v>37</v>
      </c>
      <c r="L54" s="104" t="s">
        <v>37</v>
      </c>
      <c r="M54" s="104" t="s">
        <v>37</v>
      </c>
      <c r="N54" s="104" t="s">
        <v>37</v>
      </c>
      <c r="O54" s="104" t="s">
        <v>37</v>
      </c>
      <c r="P54" s="104" t="s">
        <v>37</v>
      </c>
      <c r="Q54" s="104" t="s">
        <v>37</v>
      </c>
      <c r="R54" s="104" t="s">
        <v>37</v>
      </c>
      <c r="S54" s="104" t="s">
        <v>37</v>
      </c>
      <c r="T54" s="113">
        <v>6039250</v>
      </c>
      <c r="U54" s="104" t="s">
        <v>37</v>
      </c>
      <c r="V54" s="104" t="s">
        <v>37</v>
      </c>
      <c r="W54" s="104" t="s">
        <v>37</v>
      </c>
      <c r="X54" s="104" t="s">
        <v>37</v>
      </c>
      <c r="Y54" s="104" t="s">
        <v>37</v>
      </c>
      <c r="Z54" s="104" t="s">
        <v>37</v>
      </c>
      <c r="AA54" s="104" t="s">
        <v>37</v>
      </c>
      <c r="AB54" s="104" t="s">
        <v>37</v>
      </c>
      <c r="AC54" s="104" t="s">
        <v>37</v>
      </c>
      <c r="AD54" s="104" t="s">
        <v>37</v>
      </c>
      <c r="AE54" s="104" t="s">
        <v>37</v>
      </c>
      <c r="AF54" s="104" t="s">
        <v>37</v>
      </c>
      <c r="AG54" s="104" t="s">
        <v>37</v>
      </c>
      <c r="AH54" s="104" t="s">
        <v>37</v>
      </c>
      <c r="AI54" s="41"/>
      <c r="AJ54" s="25" t="str">
        <f t="shared" si="286"/>
        <v>NC</v>
      </c>
      <c r="AK54" s="25" t="str">
        <f t="shared" si="287"/>
        <v>NC</v>
      </c>
      <c r="AL54" s="25" t="str">
        <f t="shared" si="288"/>
        <v>NC</v>
      </c>
      <c r="AM54" s="25" t="str">
        <f t="shared" si="289"/>
        <v>NC</v>
      </c>
      <c r="AN54" s="25" t="str">
        <f t="shared" si="290"/>
        <v>NC</v>
      </c>
      <c r="AO54" s="25" t="str">
        <f t="shared" si="291"/>
        <v>NC</v>
      </c>
      <c r="AP54" s="25" t="str">
        <f t="shared" si="292"/>
        <v>NC</v>
      </c>
      <c r="AQ54" s="25" t="str">
        <f t="shared" si="293"/>
        <v>NC</v>
      </c>
      <c r="AR54" s="25" t="str">
        <f t="shared" si="294"/>
        <v>NC</v>
      </c>
      <c r="AS54" s="25" t="str">
        <f t="shared" si="295"/>
        <v>NC</v>
      </c>
      <c r="AT54" s="25" t="str">
        <f t="shared" si="296"/>
        <v>NC</v>
      </c>
      <c r="AU54" s="25">
        <f t="shared" si="297"/>
        <v>6039250</v>
      </c>
      <c r="AV54" s="25" t="str">
        <f t="shared" si="298"/>
        <v>NC</v>
      </c>
      <c r="AW54" s="25" t="str">
        <f t="shared" si="299"/>
        <v>NC</v>
      </c>
      <c r="AX54" s="25" t="str">
        <f t="shared" si="300"/>
        <v>NC</v>
      </c>
      <c r="AY54" s="25" t="str">
        <f t="shared" si="301"/>
        <v>NC</v>
      </c>
      <c r="AZ54" s="25" t="str">
        <f t="shared" si="302"/>
        <v>NC</v>
      </c>
      <c r="BA54" s="25" t="str">
        <f t="shared" si="303"/>
        <v>NC</v>
      </c>
      <c r="BB54" s="25" t="str">
        <f t="shared" si="304"/>
        <v>NC</v>
      </c>
      <c r="BC54" s="25" t="str">
        <f t="shared" si="305"/>
        <v>NC</v>
      </c>
      <c r="BD54" s="25" t="str">
        <f t="shared" si="306"/>
        <v>NC</v>
      </c>
      <c r="BE54" s="25" t="str">
        <f t="shared" si="307"/>
        <v>NC</v>
      </c>
      <c r="BF54" s="25" t="str">
        <f t="shared" si="308"/>
        <v>NC</v>
      </c>
      <c r="BG54" s="25" t="str">
        <f t="shared" si="309"/>
        <v>NC</v>
      </c>
      <c r="BH54" s="25" t="str">
        <f t="shared" si="310"/>
        <v>NC</v>
      </c>
      <c r="BI54" s="25" t="str">
        <f t="shared" si="311"/>
        <v>NC</v>
      </c>
      <c r="BJ54" s="53">
        <v>46</v>
      </c>
      <c r="BK54" s="122" t="s">
        <v>38</v>
      </c>
      <c r="BL54" s="122" t="s">
        <v>38</v>
      </c>
      <c r="BM54" s="122" t="s">
        <v>38</v>
      </c>
      <c r="BN54" s="122" t="s">
        <v>38</v>
      </c>
      <c r="BO54" s="122" t="s">
        <v>38</v>
      </c>
      <c r="BP54" s="122" t="s">
        <v>38</v>
      </c>
      <c r="BQ54" s="122" t="s">
        <v>38</v>
      </c>
      <c r="BR54" s="122" t="s">
        <v>38</v>
      </c>
      <c r="BS54" s="122" t="s">
        <v>38</v>
      </c>
      <c r="BT54" s="122" t="s">
        <v>38</v>
      </c>
      <c r="BU54" s="122" t="s">
        <v>38</v>
      </c>
      <c r="BV54" s="124" t="s">
        <v>39</v>
      </c>
      <c r="BW54" s="122" t="s">
        <v>38</v>
      </c>
      <c r="BX54" s="122" t="s">
        <v>38</v>
      </c>
      <c r="BY54" s="122" t="s">
        <v>38</v>
      </c>
      <c r="BZ54" s="122" t="s">
        <v>38</v>
      </c>
      <c r="CA54" s="122" t="s">
        <v>38</v>
      </c>
      <c r="CB54" s="122" t="s">
        <v>38</v>
      </c>
      <c r="CC54" s="122" t="s">
        <v>38</v>
      </c>
      <c r="CD54" s="122" t="s">
        <v>38</v>
      </c>
      <c r="CE54" s="122" t="s">
        <v>38</v>
      </c>
      <c r="CF54" s="122" t="s">
        <v>38</v>
      </c>
      <c r="CG54" s="122" t="s">
        <v>38</v>
      </c>
      <c r="CH54" s="122" t="s">
        <v>38</v>
      </c>
      <c r="CI54" s="122" t="s">
        <v>38</v>
      </c>
      <c r="CJ54" s="122" t="s">
        <v>38</v>
      </c>
      <c r="CK54" s="53">
        <v>46</v>
      </c>
      <c r="CL54" s="122" t="s">
        <v>39</v>
      </c>
      <c r="CM54" s="122" t="s">
        <v>38</v>
      </c>
      <c r="CN54" s="122" t="s">
        <v>39</v>
      </c>
      <c r="CO54" s="122" t="s">
        <v>39</v>
      </c>
      <c r="CP54" s="122" t="s">
        <v>39</v>
      </c>
      <c r="CQ54" s="122" t="s">
        <v>39</v>
      </c>
      <c r="CR54" s="122" t="s">
        <v>39</v>
      </c>
      <c r="CS54" s="122" t="s">
        <v>39</v>
      </c>
      <c r="CT54" s="122" t="s">
        <v>39</v>
      </c>
      <c r="CU54" s="122" t="s">
        <v>39</v>
      </c>
      <c r="CV54" s="122" t="s">
        <v>39</v>
      </c>
      <c r="CW54" s="131" t="s">
        <v>39</v>
      </c>
      <c r="CX54" s="122" t="s">
        <v>39</v>
      </c>
      <c r="CY54" s="122" t="s">
        <v>39</v>
      </c>
      <c r="CZ54" s="122" t="s">
        <v>39</v>
      </c>
      <c r="DA54" s="122" t="s">
        <v>39</v>
      </c>
      <c r="DB54" s="122" t="s">
        <v>39</v>
      </c>
      <c r="DC54" s="122" t="s">
        <v>39</v>
      </c>
      <c r="DD54" s="122" t="s">
        <v>39</v>
      </c>
      <c r="DE54" s="122" t="s">
        <v>39</v>
      </c>
      <c r="DF54" s="122" t="s">
        <v>39</v>
      </c>
      <c r="DG54" s="122" t="s">
        <v>39</v>
      </c>
      <c r="DH54" s="122" t="s">
        <v>38</v>
      </c>
      <c r="DI54" s="122" t="s">
        <v>38</v>
      </c>
      <c r="DJ54" s="122" t="s">
        <v>38</v>
      </c>
      <c r="DK54" s="122" t="s">
        <v>39</v>
      </c>
      <c r="DL54" s="53">
        <v>46</v>
      </c>
      <c r="DM54" s="122" t="s">
        <v>39</v>
      </c>
      <c r="DN54" s="122" t="s">
        <v>38</v>
      </c>
      <c r="DO54" s="122" t="s">
        <v>39</v>
      </c>
      <c r="DP54" s="122" t="s">
        <v>39</v>
      </c>
      <c r="DQ54" s="122" t="s">
        <v>39</v>
      </c>
      <c r="DR54" s="122" t="s">
        <v>39</v>
      </c>
      <c r="DS54" s="122" t="s">
        <v>39</v>
      </c>
      <c r="DT54" s="122" t="s">
        <v>39</v>
      </c>
      <c r="DU54" s="122" t="s">
        <v>39</v>
      </c>
      <c r="DV54" s="122" t="s">
        <v>39</v>
      </c>
      <c r="DW54" s="122" t="s">
        <v>39</v>
      </c>
      <c r="DX54" s="117" t="s">
        <v>39</v>
      </c>
      <c r="DY54" s="122" t="s">
        <v>39</v>
      </c>
      <c r="DZ54" s="122" t="s">
        <v>39</v>
      </c>
      <c r="EA54" s="122" t="s">
        <v>39</v>
      </c>
      <c r="EB54" s="122" t="s">
        <v>39</v>
      </c>
      <c r="EC54" s="122" t="s">
        <v>39</v>
      </c>
      <c r="ED54" s="122" t="s">
        <v>39</v>
      </c>
      <c r="EE54" s="122" t="s">
        <v>39</v>
      </c>
      <c r="EF54" s="122" t="s">
        <v>39</v>
      </c>
      <c r="EG54" s="122" t="s">
        <v>39</v>
      </c>
      <c r="EH54" s="122" t="s">
        <v>39</v>
      </c>
      <c r="EI54" s="122" t="s">
        <v>38</v>
      </c>
      <c r="EJ54" s="122" t="s">
        <v>38</v>
      </c>
      <c r="EK54" s="122" t="s">
        <v>39</v>
      </c>
      <c r="EL54" s="122" t="s">
        <v>39</v>
      </c>
      <c r="EM54" s="53">
        <v>46</v>
      </c>
      <c r="EN54" s="26" t="str">
        <f t="shared" si="312"/>
        <v>NO CUMPLE</v>
      </c>
      <c r="EO54" s="26" t="str">
        <f t="shared" si="313"/>
        <v>NO CUMPLE</v>
      </c>
      <c r="EP54" s="26" t="str">
        <f t="shared" si="314"/>
        <v>NO CUMPLE</v>
      </c>
      <c r="EQ54" s="26" t="str">
        <f t="shared" si="315"/>
        <v>NO CUMPLE</v>
      </c>
      <c r="ER54" s="26" t="str">
        <f t="shared" si="316"/>
        <v>NO CUMPLE</v>
      </c>
      <c r="ES54" s="26" t="str">
        <f t="shared" si="317"/>
        <v>NO CUMPLE</v>
      </c>
      <c r="ET54" s="26" t="str">
        <f t="shared" si="318"/>
        <v>NO CUMPLE</v>
      </c>
      <c r="EU54" s="26" t="str">
        <f t="shared" si="319"/>
        <v>NO CUMPLE</v>
      </c>
      <c r="EV54" s="26" t="str">
        <f t="shared" si="320"/>
        <v>NO CUMPLE</v>
      </c>
      <c r="EW54" s="26" t="str">
        <f t="shared" si="321"/>
        <v>NO CUMPLE</v>
      </c>
      <c r="EX54" s="26" t="str">
        <f t="shared" si="322"/>
        <v>NO CUMPLE</v>
      </c>
      <c r="EY54" s="26" t="str">
        <f t="shared" si="323"/>
        <v>CUMPLE</v>
      </c>
      <c r="EZ54" s="26" t="str">
        <f t="shared" si="324"/>
        <v>NO CUMPLE</v>
      </c>
      <c r="FA54" s="26" t="str">
        <f t="shared" si="325"/>
        <v>NO CUMPLE</v>
      </c>
      <c r="FB54" s="26" t="str">
        <f t="shared" si="326"/>
        <v>NO CUMPLE</v>
      </c>
      <c r="FC54" s="26" t="str">
        <f t="shared" si="327"/>
        <v>NO CUMPLE</v>
      </c>
      <c r="FD54" s="26" t="str">
        <f t="shared" si="328"/>
        <v>NO CUMPLE</v>
      </c>
      <c r="FE54" s="26" t="str">
        <f t="shared" si="329"/>
        <v>NO CUMPLE</v>
      </c>
      <c r="FF54" s="26" t="str">
        <f t="shared" si="330"/>
        <v>NO CUMPLE</v>
      </c>
      <c r="FG54" s="26" t="str">
        <f t="shared" si="331"/>
        <v>NO CUMPLE</v>
      </c>
      <c r="FH54" s="26" t="str">
        <f t="shared" si="332"/>
        <v>NO CUMPLE</v>
      </c>
      <c r="FI54" s="26" t="str">
        <f t="shared" si="333"/>
        <v>NO CUMPLE</v>
      </c>
      <c r="FJ54" s="26" t="str">
        <f t="shared" si="334"/>
        <v>NO CUMPLE</v>
      </c>
      <c r="FK54" s="26" t="str">
        <f t="shared" si="335"/>
        <v>NO CUMPLE</v>
      </c>
      <c r="FL54" s="26" t="str">
        <f t="shared" si="336"/>
        <v>NO CUMPLE</v>
      </c>
      <c r="FM54" s="26" t="str">
        <f t="shared" si="337"/>
        <v>NO CUMPLE</v>
      </c>
      <c r="FN54" s="53">
        <v>46</v>
      </c>
      <c r="FO54" s="116" t="s">
        <v>37</v>
      </c>
      <c r="FP54" s="116" t="s">
        <v>37</v>
      </c>
      <c r="FQ54" s="116" t="s">
        <v>37</v>
      </c>
      <c r="FR54" s="116" t="s">
        <v>37</v>
      </c>
      <c r="FS54" s="116" t="s">
        <v>37</v>
      </c>
      <c r="FT54" s="116" t="s">
        <v>37</v>
      </c>
      <c r="FU54" s="116" t="s">
        <v>37</v>
      </c>
      <c r="FV54" s="116" t="s">
        <v>37</v>
      </c>
      <c r="FW54" s="116" t="s">
        <v>37</v>
      </c>
      <c r="FX54" s="116" t="s">
        <v>37</v>
      </c>
      <c r="FY54" s="116" t="s">
        <v>37</v>
      </c>
      <c r="FZ54" s="124" t="s">
        <v>39</v>
      </c>
      <c r="GA54" s="116" t="s">
        <v>37</v>
      </c>
      <c r="GB54" s="116" t="s">
        <v>37</v>
      </c>
      <c r="GC54" s="116" t="s">
        <v>37</v>
      </c>
      <c r="GD54" s="116" t="s">
        <v>37</v>
      </c>
      <c r="GE54" s="116" t="s">
        <v>37</v>
      </c>
      <c r="GF54" s="116" t="s">
        <v>37</v>
      </c>
      <c r="GG54" s="116" t="s">
        <v>37</v>
      </c>
      <c r="GH54" s="116" t="s">
        <v>37</v>
      </c>
      <c r="GI54" s="116" t="s">
        <v>37</v>
      </c>
      <c r="GJ54" s="116" t="s">
        <v>37</v>
      </c>
      <c r="GK54" s="116" t="s">
        <v>37</v>
      </c>
      <c r="GL54" s="116" t="s">
        <v>37</v>
      </c>
      <c r="GM54" s="116" t="s">
        <v>37</v>
      </c>
      <c r="GN54" s="116" t="s">
        <v>37</v>
      </c>
      <c r="GO54" s="53">
        <v>46</v>
      </c>
      <c r="GP54" s="116" t="s">
        <v>37</v>
      </c>
      <c r="GQ54" s="116" t="s">
        <v>37</v>
      </c>
      <c r="GR54" s="116" t="s">
        <v>37</v>
      </c>
      <c r="GS54" s="116" t="s">
        <v>37</v>
      </c>
      <c r="GT54" s="116" t="s">
        <v>37</v>
      </c>
      <c r="GU54" s="116" t="s">
        <v>37</v>
      </c>
      <c r="GV54" s="116" t="s">
        <v>37</v>
      </c>
      <c r="GW54" s="116" t="s">
        <v>37</v>
      </c>
      <c r="GX54" s="116" t="s">
        <v>37</v>
      </c>
      <c r="GY54" s="116" t="s">
        <v>37</v>
      </c>
      <c r="GZ54" s="116" t="s">
        <v>37</v>
      </c>
      <c r="HA54" s="131" t="s">
        <v>39</v>
      </c>
      <c r="HB54" s="116" t="s">
        <v>37</v>
      </c>
      <c r="HC54" s="116" t="s">
        <v>37</v>
      </c>
      <c r="HD54" s="116" t="s">
        <v>37</v>
      </c>
      <c r="HE54" s="116" t="s">
        <v>37</v>
      </c>
      <c r="HF54" s="116" t="s">
        <v>37</v>
      </c>
      <c r="HG54" s="116" t="s">
        <v>37</v>
      </c>
      <c r="HH54" s="116" t="s">
        <v>37</v>
      </c>
      <c r="HI54" s="116" t="s">
        <v>37</v>
      </c>
      <c r="HJ54" s="116" t="s">
        <v>37</v>
      </c>
      <c r="HK54" s="116" t="s">
        <v>37</v>
      </c>
      <c r="HL54" s="116" t="s">
        <v>37</v>
      </c>
      <c r="HM54" s="116" t="s">
        <v>37</v>
      </c>
      <c r="HN54" s="116" t="s">
        <v>37</v>
      </c>
      <c r="HO54" s="116" t="s">
        <v>37</v>
      </c>
      <c r="HP54" s="53">
        <v>46</v>
      </c>
      <c r="HQ54" s="25" t="str">
        <f t="shared" si="338"/>
        <v/>
      </c>
      <c r="HR54" s="25" t="str">
        <f t="shared" si="339"/>
        <v/>
      </c>
      <c r="HS54" s="25" t="str">
        <f t="shared" si="340"/>
        <v/>
      </c>
      <c r="HT54" s="25" t="str">
        <f t="shared" si="341"/>
        <v/>
      </c>
      <c r="HU54" s="25" t="str">
        <f t="shared" si="342"/>
        <v/>
      </c>
      <c r="HV54" s="25" t="str">
        <f t="shared" si="343"/>
        <v/>
      </c>
      <c r="HW54" s="25" t="str">
        <f t="shared" si="344"/>
        <v/>
      </c>
      <c r="HX54" s="25" t="str">
        <f t="shared" si="345"/>
        <v/>
      </c>
      <c r="HY54" s="25" t="str">
        <f t="shared" si="346"/>
        <v/>
      </c>
      <c r="HZ54" s="25" t="str">
        <f t="shared" si="347"/>
        <v/>
      </c>
      <c r="IA54" s="25" t="str">
        <f t="shared" si="348"/>
        <v/>
      </c>
      <c r="IB54" s="25">
        <f t="shared" si="349"/>
        <v>6039250</v>
      </c>
      <c r="IC54" s="25" t="str">
        <f t="shared" si="350"/>
        <v/>
      </c>
      <c r="ID54" s="25" t="str">
        <f t="shared" si="351"/>
        <v/>
      </c>
      <c r="IE54" s="25" t="str">
        <f t="shared" si="352"/>
        <v/>
      </c>
      <c r="IF54" s="25" t="str">
        <f t="shared" si="353"/>
        <v/>
      </c>
      <c r="IG54" s="25" t="str">
        <f t="shared" si="354"/>
        <v/>
      </c>
      <c r="IH54" s="25" t="str">
        <f t="shared" si="355"/>
        <v/>
      </c>
      <c r="II54" s="25" t="str">
        <f t="shared" si="356"/>
        <v/>
      </c>
      <c r="IJ54" s="25" t="str">
        <f t="shared" si="357"/>
        <v/>
      </c>
      <c r="IK54" s="25" t="str">
        <f t="shared" si="358"/>
        <v/>
      </c>
      <c r="IL54" s="25" t="str">
        <f t="shared" si="359"/>
        <v/>
      </c>
      <c r="IM54" s="25" t="str">
        <f t="shared" si="360"/>
        <v/>
      </c>
      <c r="IN54" s="25" t="str">
        <f t="shared" si="361"/>
        <v/>
      </c>
      <c r="IO54" s="25" t="str">
        <f t="shared" si="362"/>
        <v/>
      </c>
      <c r="IP54" s="25" t="str">
        <f t="shared" si="363"/>
        <v/>
      </c>
      <c r="IQ54" s="25">
        <v>6128500</v>
      </c>
      <c r="IR54" s="25">
        <v>6128500</v>
      </c>
      <c r="IS54" s="27">
        <f t="shared" si="364"/>
        <v>1</v>
      </c>
      <c r="IT54" s="27">
        <f t="shared" si="200"/>
        <v>1</v>
      </c>
      <c r="IU54" s="27">
        <f t="array" ref="IU54">IF(IT54=0,"",PRODUCT(IF(ISNUMBER(HQ54:IP54),HQ54:IP54,1)))</f>
        <v>6039250</v>
      </c>
      <c r="IV54" s="27">
        <f t="shared" si="201"/>
        <v>37011543625000</v>
      </c>
      <c r="IW54" s="28">
        <f t="shared" si="208"/>
        <v>6083711.336429433</v>
      </c>
      <c r="IX54" s="29">
        <f t="shared" si="285"/>
        <v>22813.917511610372</v>
      </c>
      <c r="IY54" s="53">
        <v>46</v>
      </c>
      <c r="IZ54" s="30" t="str">
        <f t="shared" si="365"/>
        <v/>
      </c>
      <c r="JA54" s="30" t="str">
        <f t="shared" si="366"/>
        <v/>
      </c>
      <c r="JB54" s="30" t="str">
        <f t="shared" si="367"/>
        <v/>
      </c>
      <c r="JC54" s="30" t="str">
        <f t="shared" si="368"/>
        <v/>
      </c>
      <c r="JD54" s="30" t="str">
        <f t="shared" si="369"/>
        <v/>
      </c>
      <c r="JE54" s="30" t="str">
        <f t="shared" si="370"/>
        <v/>
      </c>
      <c r="JF54" s="30" t="str">
        <f t="shared" si="371"/>
        <v/>
      </c>
      <c r="JG54" s="30" t="str">
        <f t="shared" si="372"/>
        <v/>
      </c>
      <c r="JH54" s="30" t="str">
        <f t="shared" si="373"/>
        <v/>
      </c>
      <c r="JI54" s="30" t="str">
        <f t="shared" si="374"/>
        <v/>
      </c>
      <c r="JJ54" s="30" t="str">
        <f t="shared" si="375"/>
        <v/>
      </c>
      <c r="JK54" s="30">
        <f t="shared" si="376"/>
        <v>26471.77976744471</v>
      </c>
      <c r="JL54" s="30" t="str">
        <f t="shared" si="377"/>
        <v/>
      </c>
      <c r="JM54" s="30" t="str">
        <f t="shared" si="378"/>
        <v/>
      </c>
      <c r="JN54" s="30" t="str">
        <f t="shared" si="379"/>
        <v/>
      </c>
      <c r="JO54" s="30" t="str">
        <f t="shared" si="380"/>
        <v/>
      </c>
      <c r="JP54" s="30" t="str">
        <f t="shared" si="381"/>
        <v/>
      </c>
      <c r="JQ54" s="30" t="str">
        <f t="shared" si="382"/>
        <v/>
      </c>
      <c r="JR54" s="30" t="str">
        <f t="shared" si="383"/>
        <v/>
      </c>
      <c r="JS54" s="30" t="str">
        <f t="shared" si="384"/>
        <v/>
      </c>
      <c r="JT54" s="30" t="str">
        <f t="shared" si="385"/>
        <v/>
      </c>
      <c r="JU54" s="30" t="str">
        <f t="shared" si="386"/>
        <v/>
      </c>
      <c r="JV54" s="30" t="str">
        <f t="shared" si="387"/>
        <v/>
      </c>
      <c r="JW54" s="30" t="str">
        <f t="shared" si="388"/>
        <v/>
      </c>
      <c r="JX54" s="30" t="str">
        <f t="shared" si="389"/>
        <v/>
      </c>
      <c r="JY54" s="30" t="str">
        <f t="shared" si="390"/>
        <v/>
      </c>
      <c r="JZ54" s="53">
        <v>46</v>
      </c>
      <c r="KA54" s="31" t="str">
        <f t="shared" si="391"/>
        <v/>
      </c>
      <c r="KB54" s="31" t="str">
        <f t="shared" si="392"/>
        <v/>
      </c>
      <c r="KC54" s="31" t="str">
        <f t="shared" si="393"/>
        <v/>
      </c>
      <c r="KD54" s="31" t="str">
        <f t="shared" si="394"/>
        <v/>
      </c>
      <c r="KE54" s="31" t="str">
        <f t="shared" si="395"/>
        <v/>
      </c>
      <c r="KF54" s="31" t="str">
        <f t="shared" si="396"/>
        <v/>
      </c>
      <c r="KG54" s="31" t="str">
        <f t="shared" si="397"/>
        <v/>
      </c>
      <c r="KH54" s="31" t="str">
        <f t="shared" si="398"/>
        <v/>
      </c>
      <c r="KI54" s="31" t="str">
        <f t="shared" si="399"/>
        <v/>
      </c>
      <c r="KJ54" s="31" t="str">
        <f t="shared" si="400"/>
        <v/>
      </c>
      <c r="KK54" s="31" t="str">
        <f t="shared" si="401"/>
        <v/>
      </c>
      <c r="KL54" s="31">
        <f t="shared" si="402"/>
        <v>44461.336429432966</v>
      </c>
      <c r="KM54" s="31" t="str">
        <f t="shared" si="403"/>
        <v/>
      </c>
      <c r="KN54" s="31" t="str">
        <f t="shared" si="404"/>
        <v/>
      </c>
      <c r="KO54" s="31" t="str">
        <f t="shared" si="405"/>
        <v/>
      </c>
      <c r="KP54" s="31" t="str">
        <f t="shared" si="406"/>
        <v/>
      </c>
      <c r="KQ54" s="31" t="str">
        <f t="shared" si="407"/>
        <v/>
      </c>
      <c r="KR54" s="31" t="str">
        <f t="shared" si="408"/>
        <v/>
      </c>
      <c r="KS54" s="31" t="str">
        <f t="shared" si="409"/>
        <v/>
      </c>
      <c r="KT54" s="31" t="str">
        <f t="shared" si="410"/>
        <v/>
      </c>
      <c r="KU54" s="31" t="str">
        <f t="shared" si="411"/>
        <v/>
      </c>
      <c r="KV54" s="31" t="str">
        <f t="shared" si="412"/>
        <v/>
      </c>
      <c r="KW54" s="31" t="str">
        <f t="shared" si="413"/>
        <v/>
      </c>
      <c r="KX54" s="31" t="str">
        <f t="shared" si="414"/>
        <v/>
      </c>
      <c r="KY54" s="31" t="str">
        <f t="shared" si="415"/>
        <v/>
      </c>
      <c r="KZ54" s="31" t="str">
        <f t="shared" si="416"/>
        <v/>
      </c>
      <c r="LA54" s="53">
        <v>46</v>
      </c>
      <c r="LB54" s="32" t="str">
        <f t="shared" si="417"/>
        <v/>
      </c>
      <c r="LC54" s="32" t="str">
        <f t="shared" si="418"/>
        <v/>
      </c>
      <c r="LD54" s="32" t="str">
        <f t="shared" si="419"/>
        <v/>
      </c>
      <c r="LE54" s="32" t="str">
        <f t="shared" si="420"/>
        <v/>
      </c>
      <c r="LF54" s="32" t="str">
        <f t="shared" si="421"/>
        <v/>
      </c>
      <c r="LG54" s="32" t="str">
        <f t="shared" si="422"/>
        <v/>
      </c>
      <c r="LH54" s="32" t="str">
        <f t="shared" si="423"/>
        <v/>
      </c>
      <c r="LI54" s="32" t="str">
        <f t="shared" si="424"/>
        <v/>
      </c>
      <c r="LJ54" s="32" t="str">
        <f t="shared" si="425"/>
        <v/>
      </c>
      <c r="LK54" s="32" t="str">
        <f t="shared" si="426"/>
        <v/>
      </c>
      <c r="LL54" s="32" t="str">
        <f t="shared" si="427"/>
        <v/>
      </c>
      <c r="LM54" s="32">
        <f t="shared" si="428"/>
        <v>194.886899221959</v>
      </c>
      <c r="LN54" s="32" t="str">
        <f t="shared" si="429"/>
        <v/>
      </c>
      <c r="LO54" s="32" t="str">
        <f t="shared" si="430"/>
        <v/>
      </c>
      <c r="LP54" s="32" t="str">
        <f t="shared" si="431"/>
        <v/>
      </c>
      <c r="LQ54" s="32" t="str">
        <f t="shared" si="432"/>
        <v/>
      </c>
      <c r="LR54" s="32" t="str">
        <f t="shared" si="433"/>
        <v/>
      </c>
      <c r="LS54" s="32" t="str">
        <f t="shared" si="434"/>
        <v/>
      </c>
      <c r="LT54" s="32" t="str">
        <f t="shared" si="435"/>
        <v/>
      </c>
      <c r="LU54" s="32" t="str">
        <f t="shared" si="436"/>
        <v/>
      </c>
      <c r="LV54" s="32" t="str">
        <f t="shared" si="437"/>
        <v/>
      </c>
      <c r="LW54" s="32" t="str">
        <f t="shared" si="438"/>
        <v/>
      </c>
      <c r="LX54" s="32" t="str">
        <f t="shared" si="439"/>
        <v/>
      </c>
      <c r="LY54" s="32" t="str">
        <f t="shared" si="440"/>
        <v/>
      </c>
      <c r="LZ54" s="32" t="str">
        <f t="shared" si="441"/>
        <v/>
      </c>
      <c r="MA54" s="32" t="str">
        <f t="shared" si="442"/>
        <v/>
      </c>
      <c r="MB54" s="50">
        <f t="shared" si="443"/>
        <v>194.886899221959</v>
      </c>
      <c r="MC54" s="53">
        <v>46</v>
      </c>
      <c r="MD54" s="140" t="str">
        <f t="shared" si="444"/>
        <v/>
      </c>
      <c r="ME54" s="140" t="str">
        <f t="shared" si="445"/>
        <v/>
      </c>
      <c r="MF54" s="140" t="str">
        <f t="shared" si="446"/>
        <v/>
      </c>
      <c r="MG54" s="140" t="str">
        <f t="shared" si="447"/>
        <v/>
      </c>
      <c r="MH54" s="140" t="str">
        <f t="shared" si="448"/>
        <v/>
      </c>
      <c r="MI54" s="140" t="str">
        <f t="shared" si="449"/>
        <v/>
      </c>
      <c r="MJ54" s="140" t="str">
        <f t="shared" si="450"/>
        <v/>
      </c>
      <c r="MK54" s="140" t="str">
        <f t="shared" si="451"/>
        <v/>
      </c>
      <c r="ML54" s="140" t="str">
        <f t="shared" si="452"/>
        <v/>
      </c>
      <c r="MM54" s="140" t="str">
        <f t="shared" si="453"/>
        <v/>
      </c>
      <c r="MN54" s="140" t="str">
        <f t="shared" si="454"/>
        <v/>
      </c>
      <c r="MO54" s="140">
        <f t="shared" si="455"/>
        <v>39.707669651167066</v>
      </c>
      <c r="MP54" s="140" t="str">
        <f t="shared" si="456"/>
        <v/>
      </c>
      <c r="MQ54" s="140" t="str">
        <f t="shared" si="457"/>
        <v/>
      </c>
      <c r="MR54" s="140" t="str">
        <f t="shared" si="458"/>
        <v/>
      </c>
      <c r="MS54" s="140" t="str">
        <f t="shared" si="459"/>
        <v/>
      </c>
      <c r="MT54" s="140" t="str">
        <f t="shared" si="460"/>
        <v/>
      </c>
      <c r="MU54" s="140" t="str">
        <f t="shared" si="461"/>
        <v/>
      </c>
      <c r="MV54" s="140" t="str">
        <f t="shared" si="462"/>
        <v/>
      </c>
      <c r="MW54" s="140" t="str">
        <f t="shared" si="463"/>
        <v/>
      </c>
      <c r="MX54" s="140" t="str">
        <f t="shared" si="464"/>
        <v/>
      </c>
      <c r="MY54" s="140" t="str">
        <f t="shared" si="465"/>
        <v/>
      </c>
      <c r="MZ54" s="140" t="str">
        <f t="shared" si="466"/>
        <v/>
      </c>
      <c r="NA54" s="140" t="str">
        <f t="shared" si="467"/>
        <v/>
      </c>
      <c r="NB54" s="140" t="str">
        <f t="shared" si="468"/>
        <v/>
      </c>
      <c r="NC54" s="140" t="str">
        <f t="shared" si="469"/>
        <v/>
      </c>
      <c r="ND54" s="53">
        <v>46</v>
      </c>
      <c r="NE54" s="33" t="str">
        <f t="shared" si="470"/>
        <v/>
      </c>
      <c r="NF54" s="33" t="str">
        <f t="shared" si="504"/>
        <v/>
      </c>
      <c r="NG54" s="33" t="str">
        <f t="shared" si="480"/>
        <v/>
      </c>
      <c r="NH54" s="33" t="str">
        <f t="shared" si="481"/>
        <v/>
      </c>
      <c r="NI54" s="33" t="str">
        <f t="shared" si="482"/>
        <v/>
      </c>
      <c r="NJ54" s="33" t="str">
        <f t="shared" si="483"/>
        <v/>
      </c>
      <c r="NK54" s="33" t="str">
        <f t="shared" si="484"/>
        <v/>
      </c>
      <c r="NL54" s="33" t="str">
        <f t="shared" si="485"/>
        <v/>
      </c>
      <c r="NM54" s="33" t="str">
        <f t="shared" si="486"/>
        <v/>
      </c>
      <c r="NN54" s="33" t="str">
        <f t="shared" si="487"/>
        <v/>
      </c>
      <c r="NO54" s="33" t="str">
        <f t="shared" si="488"/>
        <v/>
      </c>
      <c r="NP54" s="33">
        <f t="shared" si="489"/>
        <v>40</v>
      </c>
      <c r="NQ54" s="33" t="str">
        <f t="shared" si="490"/>
        <v/>
      </c>
      <c r="NR54" s="33" t="str">
        <f t="shared" si="491"/>
        <v/>
      </c>
      <c r="NS54" s="33" t="str">
        <f t="shared" si="492"/>
        <v/>
      </c>
      <c r="NT54" s="33" t="str">
        <f t="shared" si="493"/>
        <v/>
      </c>
      <c r="NU54" s="33" t="str">
        <f t="shared" si="494"/>
        <v/>
      </c>
      <c r="NV54" s="33" t="str">
        <f t="shared" si="495"/>
        <v/>
      </c>
      <c r="NW54" s="33" t="str">
        <f t="shared" si="496"/>
        <v/>
      </c>
      <c r="NX54" s="33" t="str">
        <f t="shared" si="497"/>
        <v/>
      </c>
      <c r="NY54" s="33" t="str">
        <f t="shared" si="498"/>
        <v/>
      </c>
      <c r="NZ54" s="33" t="str">
        <f t="shared" si="499"/>
        <v/>
      </c>
      <c r="OA54" s="33" t="str">
        <f t="shared" si="500"/>
        <v/>
      </c>
      <c r="OB54" s="33" t="str">
        <f t="shared" si="501"/>
        <v/>
      </c>
      <c r="OC54" s="33" t="str">
        <f t="shared" si="502"/>
        <v/>
      </c>
      <c r="OD54" s="33" t="str">
        <f t="shared" si="503"/>
        <v/>
      </c>
      <c r="OE54" s="33" t="e">
        <f>IF(#REF!="","",IF(#REF!=$MB54,40,(($MB54/#REF!)*40)))</f>
        <v>#REF!</v>
      </c>
      <c r="OF54" s="33" t="e">
        <f>IF(#REF!="","",IF(#REF!=$MB54,40,(($MB54/#REF!)*40)))</f>
        <v>#REF!</v>
      </c>
      <c r="OG54" s="53">
        <v>46</v>
      </c>
      <c r="OH54" s="116"/>
      <c r="OI54" s="116"/>
      <c r="OJ54" s="116"/>
      <c r="OK54" s="116"/>
      <c r="OL54" s="116"/>
      <c r="OM54" s="116"/>
      <c r="ON54" s="116"/>
      <c r="OO54" s="116"/>
      <c r="OP54" s="116"/>
      <c r="OQ54" s="116"/>
      <c r="OR54" s="116"/>
      <c r="OS54" s="124">
        <v>72</v>
      </c>
      <c r="OT54" s="116"/>
      <c r="OU54" s="116"/>
      <c r="OV54" s="116"/>
      <c r="OW54" s="116"/>
      <c r="OX54" s="116"/>
      <c r="OY54" s="116"/>
      <c r="OZ54" s="116"/>
      <c r="PA54" s="116"/>
      <c r="PB54" s="116"/>
      <c r="PC54" s="116"/>
      <c r="PD54" s="116"/>
      <c r="PE54" s="116"/>
      <c r="PF54" s="116"/>
      <c r="PG54" s="116"/>
      <c r="PH54" s="53">
        <v>46</v>
      </c>
      <c r="PI54" s="126">
        <f t="shared" si="203"/>
        <v>0</v>
      </c>
      <c r="PJ54" s="126">
        <f t="shared" si="275"/>
        <v>0</v>
      </c>
      <c r="PK54" s="126">
        <f t="shared" si="276"/>
        <v>0</v>
      </c>
      <c r="PL54" s="126">
        <f t="shared" si="277"/>
        <v>0</v>
      </c>
      <c r="PM54" s="126">
        <f t="shared" si="278"/>
        <v>0</v>
      </c>
      <c r="PN54" s="126">
        <f t="shared" si="279"/>
        <v>0</v>
      </c>
      <c r="PO54" s="126">
        <f t="shared" si="235"/>
        <v>0</v>
      </c>
      <c r="PP54" s="126">
        <f t="shared" si="236"/>
        <v>0</v>
      </c>
      <c r="PQ54" s="126">
        <f t="shared" si="237"/>
        <v>0</v>
      </c>
      <c r="PR54" s="126">
        <f t="shared" si="238"/>
        <v>0</v>
      </c>
      <c r="PS54" s="126">
        <f t="shared" si="239"/>
        <v>0</v>
      </c>
      <c r="PT54" s="126">
        <f t="shared" si="240"/>
        <v>60</v>
      </c>
      <c r="PU54" s="126">
        <f t="shared" si="241"/>
        <v>0</v>
      </c>
      <c r="PV54" s="126">
        <f t="shared" si="242"/>
        <v>0</v>
      </c>
      <c r="PW54" s="126">
        <f t="shared" si="243"/>
        <v>0</v>
      </c>
      <c r="PX54" s="126">
        <f t="shared" si="244"/>
        <v>0</v>
      </c>
      <c r="PY54" s="126">
        <f t="shared" si="245"/>
        <v>0</v>
      </c>
      <c r="PZ54" s="126">
        <f t="shared" si="246"/>
        <v>0</v>
      </c>
      <c r="QA54" s="126">
        <f t="shared" si="247"/>
        <v>0</v>
      </c>
      <c r="QB54" s="126">
        <f t="shared" si="248"/>
        <v>0</v>
      </c>
      <c r="QC54" s="126">
        <f t="shared" si="249"/>
        <v>0</v>
      </c>
      <c r="QD54" s="126">
        <f t="shared" si="250"/>
        <v>0</v>
      </c>
      <c r="QE54" s="126">
        <f t="shared" si="251"/>
        <v>0</v>
      </c>
      <c r="QF54" s="126">
        <f t="shared" si="252"/>
        <v>0</v>
      </c>
      <c r="QG54" s="126">
        <f t="shared" si="253"/>
        <v>0</v>
      </c>
      <c r="QH54" s="126">
        <f t="shared" si="254"/>
        <v>0</v>
      </c>
      <c r="QI54" s="53">
        <v>46</v>
      </c>
      <c r="QJ54" s="34" t="str">
        <f t="shared" si="204"/>
        <v/>
      </c>
      <c r="QK54" s="34" t="str">
        <f t="shared" si="280"/>
        <v/>
      </c>
      <c r="QL54" s="34" t="str">
        <f t="shared" si="281"/>
        <v/>
      </c>
      <c r="QM54" s="34" t="str">
        <f t="shared" si="282"/>
        <v/>
      </c>
      <c r="QN54" s="34" t="str">
        <f t="shared" si="283"/>
        <v/>
      </c>
      <c r="QO54" s="34" t="str">
        <f t="shared" si="284"/>
        <v/>
      </c>
      <c r="QP54" s="34" t="str">
        <f t="shared" si="255"/>
        <v/>
      </c>
      <c r="QQ54" s="34" t="str">
        <f t="shared" si="256"/>
        <v/>
      </c>
      <c r="QR54" s="34" t="str">
        <f t="shared" si="257"/>
        <v/>
      </c>
      <c r="QS54" s="34" t="str">
        <f t="shared" si="258"/>
        <v/>
      </c>
      <c r="QT54" s="34" t="str">
        <f t="shared" si="259"/>
        <v/>
      </c>
      <c r="QU54" s="34">
        <f t="shared" si="260"/>
        <v>99.707669651167066</v>
      </c>
      <c r="QV54" s="34" t="str">
        <f t="shared" si="261"/>
        <v/>
      </c>
      <c r="QW54" s="34" t="str">
        <f t="shared" si="262"/>
        <v/>
      </c>
      <c r="QX54" s="34" t="str">
        <f t="shared" si="263"/>
        <v/>
      </c>
      <c r="QY54" s="34" t="str">
        <f t="shared" si="264"/>
        <v/>
      </c>
      <c r="QZ54" s="34" t="str">
        <f t="shared" si="265"/>
        <v/>
      </c>
      <c r="RA54" s="34" t="str">
        <f t="shared" si="266"/>
        <v/>
      </c>
      <c r="RB54" s="34" t="str">
        <f t="shared" si="267"/>
        <v/>
      </c>
      <c r="RC54" s="34" t="str">
        <f t="shared" si="268"/>
        <v/>
      </c>
      <c r="RD54" s="34" t="str">
        <f t="shared" si="269"/>
        <v/>
      </c>
      <c r="RE54" s="34" t="str">
        <f t="shared" si="270"/>
        <v/>
      </c>
      <c r="RF54" s="34" t="str">
        <f t="shared" si="271"/>
        <v/>
      </c>
      <c r="RG54" s="34" t="str">
        <f t="shared" si="272"/>
        <v/>
      </c>
      <c r="RH54" s="34" t="str">
        <f t="shared" si="273"/>
        <v/>
      </c>
      <c r="RI54" s="34" t="str">
        <f t="shared" si="274"/>
        <v/>
      </c>
      <c r="RJ54" s="132">
        <f t="shared" si="205"/>
        <v>99.707669651167066</v>
      </c>
      <c r="RK54" s="35" t="str">
        <f t="shared" si="471"/>
        <v/>
      </c>
      <c r="RL54" s="35" t="str">
        <f t="shared" si="472"/>
        <v>12. DIDACLIBROS LTDA NIT 800036678-0</v>
      </c>
      <c r="RM54" s="35" t="str">
        <f t="shared" si="473"/>
        <v/>
      </c>
      <c r="RN54" s="35" t="str">
        <f t="shared" si="234"/>
        <v/>
      </c>
      <c r="RO54" s="133" t="str">
        <f t="shared" si="207"/>
        <v>12. DIDACLIBROS LTDA NIT 800036678-0</v>
      </c>
      <c r="RP54" s="133" t="str">
        <f>IF($RJ54=QJ54,QJ$8,IF($RJ54=QK54,QK$8,IF($RJ54=QL54,QL$8,IF($RJ54=QM54,QM$8,IF($RJ54=QN54,QN$8,IF($RJ54=QO54,QO$8,IF($RJ54=QP54,QP$8,IF($RJ54=QQ54,QQ$8,IF($RJ54=QR54,QR$8,IF($RJ54=QS54,QS$8,IF($RJ54=QT54,QT$8,IF($RJ54=QU54,QU$8,IF($RJ54=QV54,QV$8,IF($RJ54=QW54,QW$8,IF($RJ54=QX54,QX$8,IF($RJ54=QY54,QY$8,IF($RJ54=QZ54,QZ$8,IF($RJ54=RA54,RA$8,IF($RJ54=RB54,RB$8,IF($RJ54=RC54,RC$8,IF($RJ54=RD54,RD$8,IF($RJ54=RE54,RE$8,IF($RJ54=RF54,RF$8,IF($RJ54=RG54,RG$8,IF($RJ54=RH54,RH$8,IF($RJ54=RI54,RI$8,IF($RJ54=#REF!,#REF!,IF($RJ54=#REF!,#REF!,""))))))))))))))))))))))))))))</f>
        <v>12. DIDACLIBROS LTDA NIT 800036678-0</v>
      </c>
      <c r="RQ54" s="36" t="str">
        <f t="shared" si="474"/>
        <v/>
      </c>
      <c r="RR54" s="36">
        <f t="shared" si="475"/>
        <v>6039250</v>
      </c>
      <c r="RS54" s="36" t="str">
        <f t="shared" si="476"/>
        <v/>
      </c>
      <c r="RT54" s="36" t="e">
        <f>IF($RP54=$AD$8,$AD54,IF($RP54=$AE$8,$AE54,IF($RP54=$AF$8,$AF54,IF($RP54=$AG$8,$AG54,IF($RP54=$AH$8,$AH54,IF($RP54=#REF!,#REF!,IF($RP54=#REF!,#REF!,"")))))))</f>
        <v>#REF!</v>
      </c>
      <c r="RU54" s="129">
        <f t="shared" si="477"/>
        <v>6039250</v>
      </c>
      <c r="RV54" s="36" t="e">
        <f t="shared" si="206"/>
        <v>#REF!</v>
      </c>
      <c r="RW54" s="53">
        <v>46</v>
      </c>
      <c r="RX54" s="129">
        <f t="shared" si="478"/>
        <v>89250</v>
      </c>
      <c r="RY54" s="129" t="str">
        <f t="shared" si="479"/>
        <v>ADJUDICADO</v>
      </c>
    </row>
    <row r="55" spans="1:493" s="38" customFormat="1" ht="24">
      <c r="B55" s="67" t="s">
        <v>124</v>
      </c>
      <c r="C55" s="68" t="s">
        <v>125</v>
      </c>
      <c r="D55" s="67" t="s">
        <v>126</v>
      </c>
      <c r="E55" s="69" t="s">
        <v>151</v>
      </c>
      <c r="F55" s="70">
        <v>1</v>
      </c>
      <c r="G55" s="24">
        <v>3623550</v>
      </c>
      <c r="H55" s="54">
        <v>47</v>
      </c>
      <c r="I55" s="104" t="s">
        <v>37</v>
      </c>
      <c r="J55" s="104" t="s">
        <v>37</v>
      </c>
      <c r="K55" s="104" t="s">
        <v>37</v>
      </c>
      <c r="L55" s="104" t="s">
        <v>37</v>
      </c>
      <c r="M55" s="104" t="s">
        <v>37</v>
      </c>
      <c r="N55" s="104" t="s">
        <v>37</v>
      </c>
      <c r="O55" s="104" t="s">
        <v>37</v>
      </c>
      <c r="P55" s="104" t="s">
        <v>37</v>
      </c>
      <c r="Q55" s="104" t="s">
        <v>37</v>
      </c>
      <c r="R55" s="104" t="s">
        <v>37</v>
      </c>
      <c r="S55" s="104" t="s">
        <v>37</v>
      </c>
      <c r="T55" s="113">
        <v>3570000</v>
      </c>
      <c r="U55" s="104" t="s">
        <v>37</v>
      </c>
      <c r="V55" s="104" t="s">
        <v>37</v>
      </c>
      <c r="W55" s="104" t="s">
        <v>37</v>
      </c>
      <c r="X55" s="104" t="s">
        <v>37</v>
      </c>
      <c r="Y55" s="104" t="s">
        <v>37</v>
      </c>
      <c r="Z55" s="104" t="s">
        <v>37</v>
      </c>
      <c r="AA55" s="104" t="s">
        <v>37</v>
      </c>
      <c r="AB55" s="104" t="s">
        <v>37</v>
      </c>
      <c r="AC55" s="104" t="s">
        <v>37</v>
      </c>
      <c r="AD55" s="104" t="s">
        <v>37</v>
      </c>
      <c r="AE55" s="104" t="s">
        <v>37</v>
      </c>
      <c r="AF55" s="104" t="s">
        <v>37</v>
      </c>
      <c r="AG55" s="104" t="s">
        <v>37</v>
      </c>
      <c r="AH55" s="106">
        <v>3391500</v>
      </c>
      <c r="AI55" s="37"/>
      <c r="AJ55" s="25" t="str">
        <f t="shared" si="286"/>
        <v>NC</v>
      </c>
      <c r="AK55" s="25" t="str">
        <f t="shared" si="287"/>
        <v>NC</v>
      </c>
      <c r="AL55" s="25" t="str">
        <f t="shared" si="288"/>
        <v>NC</v>
      </c>
      <c r="AM55" s="25" t="str">
        <f t="shared" si="289"/>
        <v>NC</v>
      </c>
      <c r="AN55" s="25" t="str">
        <f t="shared" si="290"/>
        <v>NC</v>
      </c>
      <c r="AO55" s="25" t="str">
        <f t="shared" si="291"/>
        <v>NC</v>
      </c>
      <c r="AP55" s="25" t="str">
        <f t="shared" si="292"/>
        <v>NC</v>
      </c>
      <c r="AQ55" s="25" t="str">
        <f t="shared" si="293"/>
        <v>NC</v>
      </c>
      <c r="AR55" s="25" t="str">
        <f t="shared" si="294"/>
        <v>NC</v>
      </c>
      <c r="AS55" s="25" t="str">
        <f t="shared" si="295"/>
        <v>NC</v>
      </c>
      <c r="AT55" s="25" t="str">
        <f t="shared" si="296"/>
        <v>NC</v>
      </c>
      <c r="AU55" s="25">
        <f t="shared" si="297"/>
        <v>3570000</v>
      </c>
      <c r="AV55" s="25" t="str">
        <f t="shared" si="298"/>
        <v>NC</v>
      </c>
      <c r="AW55" s="25" t="str">
        <f t="shared" si="299"/>
        <v>NC</v>
      </c>
      <c r="AX55" s="25" t="str">
        <f t="shared" si="300"/>
        <v>NC</v>
      </c>
      <c r="AY55" s="25" t="str">
        <f t="shared" si="301"/>
        <v>NC</v>
      </c>
      <c r="AZ55" s="25" t="str">
        <f t="shared" si="302"/>
        <v>NC</v>
      </c>
      <c r="BA55" s="25" t="str">
        <f t="shared" si="303"/>
        <v>NC</v>
      </c>
      <c r="BB55" s="25" t="str">
        <f t="shared" si="304"/>
        <v>NC</v>
      </c>
      <c r="BC55" s="25" t="str">
        <f t="shared" si="305"/>
        <v>NC</v>
      </c>
      <c r="BD55" s="25" t="str">
        <f t="shared" si="306"/>
        <v>NC</v>
      </c>
      <c r="BE55" s="25" t="str">
        <f t="shared" si="307"/>
        <v>NC</v>
      </c>
      <c r="BF55" s="25" t="str">
        <f t="shared" si="308"/>
        <v>NC</v>
      </c>
      <c r="BG55" s="25" t="str">
        <f t="shared" si="309"/>
        <v>NC</v>
      </c>
      <c r="BH55" s="25" t="str">
        <f t="shared" si="310"/>
        <v>NC</v>
      </c>
      <c r="BI55" s="25">
        <f t="shared" si="311"/>
        <v>3391500</v>
      </c>
      <c r="BJ55" s="53">
        <v>47</v>
      </c>
      <c r="BK55" s="122" t="s">
        <v>38</v>
      </c>
      <c r="BL55" s="122" t="s">
        <v>38</v>
      </c>
      <c r="BM55" s="122" t="s">
        <v>38</v>
      </c>
      <c r="BN55" s="122" t="s">
        <v>38</v>
      </c>
      <c r="BO55" s="122" t="s">
        <v>38</v>
      </c>
      <c r="BP55" s="122" t="s">
        <v>38</v>
      </c>
      <c r="BQ55" s="122" t="s">
        <v>38</v>
      </c>
      <c r="BR55" s="122" t="s">
        <v>38</v>
      </c>
      <c r="BS55" s="122" t="s">
        <v>38</v>
      </c>
      <c r="BT55" s="122" t="s">
        <v>38</v>
      </c>
      <c r="BU55" s="122" t="s">
        <v>38</v>
      </c>
      <c r="BV55" s="124" t="s">
        <v>39</v>
      </c>
      <c r="BW55" s="122" t="s">
        <v>38</v>
      </c>
      <c r="BX55" s="122" t="s">
        <v>38</v>
      </c>
      <c r="BY55" s="122" t="s">
        <v>38</v>
      </c>
      <c r="BZ55" s="122" t="s">
        <v>38</v>
      </c>
      <c r="CA55" s="122" t="s">
        <v>38</v>
      </c>
      <c r="CB55" s="122" t="s">
        <v>38</v>
      </c>
      <c r="CC55" s="122" t="s">
        <v>38</v>
      </c>
      <c r="CD55" s="122" t="s">
        <v>38</v>
      </c>
      <c r="CE55" s="122" t="s">
        <v>38</v>
      </c>
      <c r="CF55" s="122" t="s">
        <v>38</v>
      </c>
      <c r="CG55" s="122" t="s">
        <v>38</v>
      </c>
      <c r="CH55" s="122" t="s">
        <v>38</v>
      </c>
      <c r="CI55" s="122" t="s">
        <v>38</v>
      </c>
      <c r="CJ55" s="124" t="s">
        <v>39</v>
      </c>
      <c r="CK55" s="53">
        <v>47</v>
      </c>
      <c r="CL55" s="122" t="s">
        <v>39</v>
      </c>
      <c r="CM55" s="122" t="s">
        <v>38</v>
      </c>
      <c r="CN55" s="122" t="s">
        <v>39</v>
      </c>
      <c r="CO55" s="122" t="s">
        <v>39</v>
      </c>
      <c r="CP55" s="122" t="s">
        <v>39</v>
      </c>
      <c r="CQ55" s="122" t="s">
        <v>39</v>
      </c>
      <c r="CR55" s="122" t="s">
        <v>39</v>
      </c>
      <c r="CS55" s="122" t="s">
        <v>39</v>
      </c>
      <c r="CT55" s="122" t="s">
        <v>39</v>
      </c>
      <c r="CU55" s="122" t="s">
        <v>39</v>
      </c>
      <c r="CV55" s="122" t="s">
        <v>39</v>
      </c>
      <c r="CW55" s="131" t="s">
        <v>39</v>
      </c>
      <c r="CX55" s="122" t="s">
        <v>39</v>
      </c>
      <c r="CY55" s="122" t="s">
        <v>39</v>
      </c>
      <c r="CZ55" s="122" t="s">
        <v>39</v>
      </c>
      <c r="DA55" s="122" t="s">
        <v>39</v>
      </c>
      <c r="DB55" s="122" t="s">
        <v>39</v>
      </c>
      <c r="DC55" s="122" t="s">
        <v>39</v>
      </c>
      <c r="DD55" s="122" t="s">
        <v>39</v>
      </c>
      <c r="DE55" s="122" t="s">
        <v>39</v>
      </c>
      <c r="DF55" s="122" t="s">
        <v>39</v>
      </c>
      <c r="DG55" s="122" t="s">
        <v>39</v>
      </c>
      <c r="DH55" s="122" t="s">
        <v>38</v>
      </c>
      <c r="DI55" s="122" t="s">
        <v>38</v>
      </c>
      <c r="DJ55" s="122" t="s">
        <v>38</v>
      </c>
      <c r="DK55" s="124" t="s">
        <v>39</v>
      </c>
      <c r="DL55" s="53">
        <v>47</v>
      </c>
      <c r="DM55" s="122" t="s">
        <v>39</v>
      </c>
      <c r="DN55" s="122" t="s">
        <v>38</v>
      </c>
      <c r="DO55" s="122" t="s">
        <v>39</v>
      </c>
      <c r="DP55" s="122" t="s">
        <v>39</v>
      </c>
      <c r="DQ55" s="122" t="s">
        <v>39</v>
      </c>
      <c r="DR55" s="122" t="s">
        <v>39</v>
      </c>
      <c r="DS55" s="122" t="s">
        <v>39</v>
      </c>
      <c r="DT55" s="122" t="s">
        <v>39</v>
      </c>
      <c r="DU55" s="122" t="s">
        <v>39</v>
      </c>
      <c r="DV55" s="122" t="s">
        <v>39</v>
      </c>
      <c r="DW55" s="122" t="s">
        <v>39</v>
      </c>
      <c r="DX55" s="117" t="s">
        <v>39</v>
      </c>
      <c r="DY55" s="122" t="s">
        <v>39</v>
      </c>
      <c r="DZ55" s="122" t="s">
        <v>39</v>
      </c>
      <c r="EA55" s="122" t="s">
        <v>39</v>
      </c>
      <c r="EB55" s="122" t="s">
        <v>39</v>
      </c>
      <c r="EC55" s="122" t="s">
        <v>39</v>
      </c>
      <c r="ED55" s="122" t="s">
        <v>39</v>
      </c>
      <c r="EE55" s="122" t="s">
        <v>39</v>
      </c>
      <c r="EF55" s="122" t="s">
        <v>39</v>
      </c>
      <c r="EG55" s="122" t="s">
        <v>39</v>
      </c>
      <c r="EH55" s="122" t="s">
        <v>39</v>
      </c>
      <c r="EI55" s="122" t="s">
        <v>38</v>
      </c>
      <c r="EJ55" s="122" t="s">
        <v>38</v>
      </c>
      <c r="EK55" s="122" t="s">
        <v>39</v>
      </c>
      <c r="EL55" s="118" t="s">
        <v>39</v>
      </c>
      <c r="EM55" s="53">
        <v>47</v>
      </c>
      <c r="EN55" s="26" t="str">
        <f t="shared" si="312"/>
        <v>NO CUMPLE</v>
      </c>
      <c r="EO55" s="26" t="str">
        <f t="shared" si="313"/>
        <v>NO CUMPLE</v>
      </c>
      <c r="EP55" s="26" t="str">
        <f t="shared" si="314"/>
        <v>NO CUMPLE</v>
      </c>
      <c r="EQ55" s="26" t="str">
        <f t="shared" si="315"/>
        <v>NO CUMPLE</v>
      </c>
      <c r="ER55" s="26" t="str">
        <f t="shared" si="316"/>
        <v>NO CUMPLE</v>
      </c>
      <c r="ES55" s="26" t="str">
        <f t="shared" si="317"/>
        <v>NO CUMPLE</v>
      </c>
      <c r="ET55" s="26" t="str">
        <f t="shared" si="318"/>
        <v>NO CUMPLE</v>
      </c>
      <c r="EU55" s="26" t="str">
        <f t="shared" si="319"/>
        <v>NO CUMPLE</v>
      </c>
      <c r="EV55" s="26" t="str">
        <f t="shared" si="320"/>
        <v>NO CUMPLE</v>
      </c>
      <c r="EW55" s="26" t="str">
        <f t="shared" si="321"/>
        <v>NO CUMPLE</v>
      </c>
      <c r="EX55" s="26" t="str">
        <f t="shared" si="322"/>
        <v>NO CUMPLE</v>
      </c>
      <c r="EY55" s="26" t="str">
        <f t="shared" si="323"/>
        <v>CUMPLE</v>
      </c>
      <c r="EZ55" s="26" t="str">
        <f t="shared" si="324"/>
        <v>NO CUMPLE</v>
      </c>
      <c r="FA55" s="26" t="str">
        <f t="shared" si="325"/>
        <v>NO CUMPLE</v>
      </c>
      <c r="FB55" s="26" t="str">
        <f t="shared" si="326"/>
        <v>NO CUMPLE</v>
      </c>
      <c r="FC55" s="26" t="str">
        <f t="shared" si="327"/>
        <v>NO CUMPLE</v>
      </c>
      <c r="FD55" s="26" t="str">
        <f t="shared" si="328"/>
        <v>NO CUMPLE</v>
      </c>
      <c r="FE55" s="26" t="str">
        <f t="shared" si="329"/>
        <v>NO CUMPLE</v>
      </c>
      <c r="FF55" s="26" t="str">
        <f t="shared" si="330"/>
        <v>NO CUMPLE</v>
      </c>
      <c r="FG55" s="26" t="str">
        <f t="shared" si="331"/>
        <v>NO CUMPLE</v>
      </c>
      <c r="FH55" s="26" t="str">
        <f t="shared" si="332"/>
        <v>NO CUMPLE</v>
      </c>
      <c r="FI55" s="26" t="str">
        <f t="shared" si="333"/>
        <v>NO CUMPLE</v>
      </c>
      <c r="FJ55" s="26" t="str">
        <f t="shared" si="334"/>
        <v>NO CUMPLE</v>
      </c>
      <c r="FK55" s="26" t="str">
        <f t="shared" si="335"/>
        <v>NO CUMPLE</v>
      </c>
      <c r="FL55" s="26" t="str">
        <f t="shared" si="336"/>
        <v>NO CUMPLE</v>
      </c>
      <c r="FM55" s="26" t="str">
        <f t="shared" si="337"/>
        <v>CUMPLE</v>
      </c>
      <c r="FN55" s="53">
        <v>47</v>
      </c>
      <c r="FO55" s="116" t="s">
        <v>37</v>
      </c>
      <c r="FP55" s="116" t="s">
        <v>37</v>
      </c>
      <c r="FQ55" s="116" t="s">
        <v>37</v>
      </c>
      <c r="FR55" s="116" t="s">
        <v>37</v>
      </c>
      <c r="FS55" s="116" t="s">
        <v>37</v>
      </c>
      <c r="FT55" s="116" t="s">
        <v>37</v>
      </c>
      <c r="FU55" s="116" t="s">
        <v>37</v>
      </c>
      <c r="FV55" s="116" t="s">
        <v>37</v>
      </c>
      <c r="FW55" s="116" t="s">
        <v>37</v>
      </c>
      <c r="FX55" s="116" t="s">
        <v>37</v>
      </c>
      <c r="FY55" s="116" t="s">
        <v>37</v>
      </c>
      <c r="FZ55" s="124" t="s">
        <v>39</v>
      </c>
      <c r="GA55" s="116" t="s">
        <v>37</v>
      </c>
      <c r="GB55" s="116" t="s">
        <v>37</v>
      </c>
      <c r="GC55" s="116" t="s">
        <v>37</v>
      </c>
      <c r="GD55" s="116" t="s">
        <v>37</v>
      </c>
      <c r="GE55" s="116" t="s">
        <v>37</v>
      </c>
      <c r="GF55" s="116" t="s">
        <v>37</v>
      </c>
      <c r="GG55" s="116" t="s">
        <v>37</v>
      </c>
      <c r="GH55" s="116" t="s">
        <v>37</v>
      </c>
      <c r="GI55" s="116" t="s">
        <v>37</v>
      </c>
      <c r="GJ55" s="116" t="s">
        <v>37</v>
      </c>
      <c r="GK55" s="116" t="s">
        <v>37</v>
      </c>
      <c r="GL55" s="116" t="s">
        <v>37</v>
      </c>
      <c r="GM55" s="116" t="s">
        <v>37</v>
      </c>
      <c r="GN55" s="124" t="s">
        <v>39</v>
      </c>
      <c r="GO55" s="53">
        <v>47</v>
      </c>
      <c r="GP55" s="116" t="s">
        <v>37</v>
      </c>
      <c r="GQ55" s="116" t="s">
        <v>37</v>
      </c>
      <c r="GR55" s="116" t="s">
        <v>37</v>
      </c>
      <c r="GS55" s="116" t="s">
        <v>37</v>
      </c>
      <c r="GT55" s="116" t="s">
        <v>37</v>
      </c>
      <c r="GU55" s="116" t="s">
        <v>37</v>
      </c>
      <c r="GV55" s="116" t="s">
        <v>37</v>
      </c>
      <c r="GW55" s="116" t="s">
        <v>37</v>
      </c>
      <c r="GX55" s="116" t="s">
        <v>37</v>
      </c>
      <c r="GY55" s="116" t="s">
        <v>37</v>
      </c>
      <c r="GZ55" s="116" t="s">
        <v>37</v>
      </c>
      <c r="HA55" s="131" t="s">
        <v>39</v>
      </c>
      <c r="HB55" s="116" t="s">
        <v>37</v>
      </c>
      <c r="HC55" s="116" t="s">
        <v>37</v>
      </c>
      <c r="HD55" s="116" t="s">
        <v>37</v>
      </c>
      <c r="HE55" s="116" t="s">
        <v>37</v>
      </c>
      <c r="HF55" s="116" t="s">
        <v>37</v>
      </c>
      <c r="HG55" s="116" t="s">
        <v>37</v>
      </c>
      <c r="HH55" s="116" t="s">
        <v>37</v>
      </c>
      <c r="HI55" s="116" t="s">
        <v>37</v>
      </c>
      <c r="HJ55" s="116" t="s">
        <v>37</v>
      </c>
      <c r="HK55" s="116" t="s">
        <v>37</v>
      </c>
      <c r="HL55" s="116" t="s">
        <v>37</v>
      </c>
      <c r="HM55" s="116" t="s">
        <v>37</v>
      </c>
      <c r="HN55" s="116" t="s">
        <v>37</v>
      </c>
      <c r="HO55" s="124" t="s">
        <v>39</v>
      </c>
      <c r="HP55" s="53">
        <v>47</v>
      </c>
      <c r="HQ55" s="25" t="str">
        <f t="shared" si="338"/>
        <v/>
      </c>
      <c r="HR55" s="25" t="str">
        <f t="shared" si="339"/>
        <v/>
      </c>
      <c r="HS55" s="25" t="str">
        <f t="shared" si="340"/>
        <v/>
      </c>
      <c r="HT55" s="25" t="str">
        <f t="shared" si="341"/>
        <v/>
      </c>
      <c r="HU55" s="25" t="str">
        <f t="shared" si="342"/>
        <v/>
      </c>
      <c r="HV55" s="25" t="str">
        <f t="shared" si="343"/>
        <v/>
      </c>
      <c r="HW55" s="25" t="str">
        <f t="shared" si="344"/>
        <v/>
      </c>
      <c r="HX55" s="25" t="str">
        <f t="shared" si="345"/>
        <v/>
      </c>
      <c r="HY55" s="25" t="str">
        <f t="shared" si="346"/>
        <v/>
      </c>
      <c r="HZ55" s="25" t="str">
        <f t="shared" si="347"/>
        <v/>
      </c>
      <c r="IA55" s="25" t="str">
        <f t="shared" si="348"/>
        <v/>
      </c>
      <c r="IB55" s="25">
        <f t="shared" si="349"/>
        <v>3570000</v>
      </c>
      <c r="IC55" s="25" t="str">
        <f t="shared" si="350"/>
        <v/>
      </c>
      <c r="ID55" s="25" t="str">
        <f t="shared" si="351"/>
        <v/>
      </c>
      <c r="IE55" s="25" t="str">
        <f t="shared" si="352"/>
        <v/>
      </c>
      <c r="IF55" s="25" t="str">
        <f t="shared" si="353"/>
        <v/>
      </c>
      <c r="IG55" s="25" t="str">
        <f t="shared" si="354"/>
        <v/>
      </c>
      <c r="IH55" s="25" t="str">
        <f t="shared" si="355"/>
        <v/>
      </c>
      <c r="II55" s="25" t="str">
        <f t="shared" si="356"/>
        <v/>
      </c>
      <c r="IJ55" s="25" t="str">
        <f t="shared" si="357"/>
        <v/>
      </c>
      <c r="IK55" s="25" t="str">
        <f t="shared" si="358"/>
        <v/>
      </c>
      <c r="IL55" s="25" t="str">
        <f t="shared" si="359"/>
        <v/>
      </c>
      <c r="IM55" s="25" t="str">
        <f t="shared" si="360"/>
        <v/>
      </c>
      <c r="IN55" s="25" t="str">
        <f t="shared" si="361"/>
        <v/>
      </c>
      <c r="IO55" s="25" t="str">
        <f t="shared" si="362"/>
        <v/>
      </c>
      <c r="IP55" s="25">
        <f t="shared" si="363"/>
        <v>3391500</v>
      </c>
      <c r="IQ55" s="25">
        <v>3623550</v>
      </c>
      <c r="IR55" s="25">
        <v>3623550</v>
      </c>
      <c r="IS55" s="27">
        <f t="shared" si="364"/>
        <v>2</v>
      </c>
      <c r="IT55" s="27">
        <f t="shared" si="200"/>
        <v>1</v>
      </c>
      <c r="IU55" s="27">
        <f t="array" ref="IU55">IF(IT55=0,"",PRODUCT(IF(ISNUMBER(HQ55:IP55),HQ55:IP55,1)))</f>
        <v>12107655000000</v>
      </c>
      <c r="IV55" s="27">
        <f t="shared" si="201"/>
        <v>4.387269327525E+19</v>
      </c>
      <c r="IW55" s="28">
        <f t="shared" si="208"/>
        <v>3526940.2198777068</v>
      </c>
      <c r="IX55" s="29">
        <f t="shared" si="285"/>
        <v>13226.025824541401</v>
      </c>
      <c r="IY55" s="53">
        <v>47</v>
      </c>
      <c r="IZ55" s="30" t="str">
        <f t="shared" si="365"/>
        <v/>
      </c>
      <c r="JA55" s="30" t="str">
        <f t="shared" si="366"/>
        <v/>
      </c>
      <c r="JB55" s="30" t="str">
        <f t="shared" si="367"/>
        <v/>
      </c>
      <c r="JC55" s="30" t="str">
        <f t="shared" si="368"/>
        <v/>
      </c>
      <c r="JD55" s="30" t="str">
        <f t="shared" si="369"/>
        <v/>
      </c>
      <c r="JE55" s="30" t="str">
        <f t="shared" si="370"/>
        <v/>
      </c>
      <c r="JF55" s="30" t="str">
        <f t="shared" si="371"/>
        <v/>
      </c>
      <c r="JG55" s="30" t="str">
        <f t="shared" si="372"/>
        <v/>
      </c>
      <c r="JH55" s="30" t="str">
        <f t="shared" si="373"/>
        <v/>
      </c>
      <c r="JI55" s="30" t="str">
        <f t="shared" si="374"/>
        <v/>
      </c>
      <c r="JJ55" s="30" t="str">
        <f t="shared" si="375"/>
        <v/>
      </c>
      <c r="JK55" s="30">
        <f t="shared" si="376"/>
        <v>26992.23521381402</v>
      </c>
      <c r="JL55" s="30" t="str">
        <f t="shared" si="377"/>
        <v/>
      </c>
      <c r="JM55" s="30" t="str">
        <f t="shared" si="378"/>
        <v/>
      </c>
      <c r="JN55" s="30" t="str">
        <f t="shared" si="379"/>
        <v/>
      </c>
      <c r="JO55" s="30" t="str">
        <f t="shared" si="380"/>
        <v/>
      </c>
      <c r="JP55" s="30" t="str">
        <f t="shared" si="381"/>
        <v/>
      </c>
      <c r="JQ55" s="30" t="str">
        <f t="shared" si="382"/>
        <v/>
      </c>
      <c r="JR55" s="30" t="str">
        <f t="shared" si="383"/>
        <v/>
      </c>
      <c r="JS55" s="30" t="str">
        <f t="shared" si="384"/>
        <v/>
      </c>
      <c r="JT55" s="30" t="str">
        <f t="shared" si="385"/>
        <v/>
      </c>
      <c r="JU55" s="30" t="str">
        <f t="shared" si="386"/>
        <v/>
      </c>
      <c r="JV55" s="30" t="str">
        <f t="shared" si="387"/>
        <v/>
      </c>
      <c r="JW55" s="30" t="str">
        <f t="shared" si="388"/>
        <v/>
      </c>
      <c r="JX55" s="30" t="str">
        <f t="shared" si="389"/>
        <v/>
      </c>
      <c r="JY55" s="30">
        <f t="shared" si="390"/>
        <v>25642.62345312332</v>
      </c>
      <c r="JZ55" s="53">
        <v>47</v>
      </c>
      <c r="KA55" s="31" t="str">
        <f t="shared" si="391"/>
        <v/>
      </c>
      <c r="KB55" s="31" t="str">
        <f t="shared" si="392"/>
        <v/>
      </c>
      <c r="KC55" s="31" t="str">
        <f t="shared" si="393"/>
        <v/>
      </c>
      <c r="KD55" s="31" t="str">
        <f t="shared" si="394"/>
        <v/>
      </c>
      <c r="KE55" s="31" t="str">
        <f t="shared" si="395"/>
        <v/>
      </c>
      <c r="KF55" s="31" t="str">
        <f t="shared" si="396"/>
        <v/>
      </c>
      <c r="KG55" s="31" t="str">
        <f t="shared" si="397"/>
        <v/>
      </c>
      <c r="KH55" s="31" t="str">
        <f t="shared" si="398"/>
        <v/>
      </c>
      <c r="KI55" s="31" t="str">
        <f t="shared" si="399"/>
        <v/>
      </c>
      <c r="KJ55" s="31" t="str">
        <f t="shared" si="400"/>
        <v/>
      </c>
      <c r="KK55" s="31" t="str">
        <f t="shared" si="401"/>
        <v/>
      </c>
      <c r="KL55" s="31">
        <f t="shared" si="402"/>
        <v>43059.780122293159</v>
      </c>
      <c r="KM55" s="31" t="str">
        <f t="shared" si="403"/>
        <v/>
      </c>
      <c r="KN55" s="31" t="str">
        <f t="shared" si="404"/>
        <v/>
      </c>
      <c r="KO55" s="31" t="str">
        <f t="shared" si="405"/>
        <v/>
      </c>
      <c r="KP55" s="31" t="str">
        <f t="shared" si="406"/>
        <v/>
      </c>
      <c r="KQ55" s="31" t="str">
        <f t="shared" si="407"/>
        <v/>
      </c>
      <c r="KR55" s="31" t="str">
        <f t="shared" si="408"/>
        <v/>
      </c>
      <c r="KS55" s="31" t="str">
        <f t="shared" si="409"/>
        <v/>
      </c>
      <c r="KT55" s="31" t="str">
        <f t="shared" si="410"/>
        <v/>
      </c>
      <c r="KU55" s="31" t="str">
        <f t="shared" si="411"/>
        <v/>
      </c>
      <c r="KV55" s="31" t="str">
        <f t="shared" si="412"/>
        <v/>
      </c>
      <c r="KW55" s="31" t="str">
        <f t="shared" si="413"/>
        <v/>
      </c>
      <c r="KX55" s="31" t="str">
        <f t="shared" si="414"/>
        <v/>
      </c>
      <c r="KY55" s="31" t="str">
        <f t="shared" si="415"/>
        <v/>
      </c>
      <c r="KZ55" s="31">
        <f t="shared" si="416"/>
        <v>135440.21987770684</v>
      </c>
      <c r="LA55" s="53">
        <v>47</v>
      </c>
      <c r="LB55" s="32" t="str">
        <f t="shared" si="417"/>
        <v/>
      </c>
      <c r="LC55" s="32" t="str">
        <f t="shared" si="418"/>
        <v/>
      </c>
      <c r="LD55" s="32" t="str">
        <f t="shared" si="419"/>
        <v/>
      </c>
      <c r="LE55" s="32" t="str">
        <f t="shared" si="420"/>
        <v/>
      </c>
      <c r="LF55" s="32" t="str">
        <f t="shared" si="421"/>
        <v/>
      </c>
      <c r="LG55" s="32" t="str">
        <f t="shared" si="422"/>
        <v/>
      </c>
      <c r="LH55" s="32" t="str">
        <f t="shared" si="423"/>
        <v/>
      </c>
      <c r="LI55" s="32" t="str">
        <f t="shared" si="424"/>
        <v/>
      </c>
      <c r="LJ55" s="32" t="str">
        <f t="shared" si="425"/>
        <v/>
      </c>
      <c r="LK55" s="32" t="str">
        <f t="shared" si="426"/>
        <v/>
      </c>
      <c r="LL55" s="32" t="str">
        <f t="shared" si="427"/>
        <v/>
      </c>
      <c r="LM55" s="32">
        <f t="shared" si="428"/>
        <v>325.56854714735306</v>
      </c>
      <c r="LN55" s="32" t="str">
        <f t="shared" si="429"/>
        <v/>
      </c>
      <c r="LO55" s="32" t="str">
        <f t="shared" si="430"/>
        <v/>
      </c>
      <c r="LP55" s="32" t="str">
        <f t="shared" si="431"/>
        <v/>
      </c>
      <c r="LQ55" s="32" t="str">
        <f t="shared" si="432"/>
        <v/>
      </c>
      <c r="LR55" s="32" t="str">
        <f t="shared" si="433"/>
        <v/>
      </c>
      <c r="LS55" s="32" t="str">
        <f t="shared" si="434"/>
        <v/>
      </c>
      <c r="LT55" s="32" t="str">
        <f t="shared" si="435"/>
        <v/>
      </c>
      <c r="LU55" s="32" t="str">
        <f t="shared" si="436"/>
        <v/>
      </c>
      <c r="LV55" s="32" t="str">
        <f t="shared" si="437"/>
        <v/>
      </c>
      <c r="LW55" s="32" t="str">
        <f t="shared" si="438"/>
        <v/>
      </c>
      <c r="LX55" s="32" t="str">
        <f t="shared" si="439"/>
        <v/>
      </c>
      <c r="LY55" s="32" t="str">
        <f t="shared" si="440"/>
        <v/>
      </c>
      <c r="LZ55" s="32" t="str">
        <f t="shared" si="441"/>
        <v/>
      </c>
      <c r="MA55" s="32">
        <f t="shared" si="442"/>
        <v>1024.043213543348</v>
      </c>
      <c r="MB55" s="50">
        <f t="shared" si="443"/>
        <v>325.56854714735306</v>
      </c>
      <c r="MC55" s="53">
        <v>47</v>
      </c>
      <c r="MD55" s="140" t="str">
        <f t="shared" si="444"/>
        <v/>
      </c>
      <c r="ME55" s="140" t="str">
        <f t="shared" si="445"/>
        <v/>
      </c>
      <c r="MF55" s="140" t="str">
        <f t="shared" si="446"/>
        <v/>
      </c>
      <c r="MG55" s="140" t="str">
        <f t="shared" si="447"/>
        <v/>
      </c>
      <c r="MH55" s="140" t="str">
        <f t="shared" si="448"/>
        <v/>
      </c>
      <c r="MI55" s="140" t="str">
        <f t="shared" si="449"/>
        <v/>
      </c>
      <c r="MJ55" s="140" t="str">
        <f t="shared" si="450"/>
        <v/>
      </c>
      <c r="MK55" s="140" t="str">
        <f t="shared" si="451"/>
        <v/>
      </c>
      <c r="ML55" s="140" t="str">
        <f t="shared" si="452"/>
        <v/>
      </c>
      <c r="MM55" s="140" t="str">
        <f t="shared" si="453"/>
        <v/>
      </c>
      <c r="MN55" s="140" t="str">
        <f t="shared" si="454"/>
        <v/>
      </c>
      <c r="MO55" s="140">
        <f t="shared" si="455"/>
        <v>39.511647179278967</v>
      </c>
      <c r="MP55" s="140" t="str">
        <f t="shared" si="456"/>
        <v/>
      </c>
      <c r="MQ55" s="140" t="str">
        <f t="shared" si="457"/>
        <v/>
      </c>
      <c r="MR55" s="140" t="str">
        <f t="shared" si="458"/>
        <v/>
      </c>
      <c r="MS55" s="140" t="str">
        <f t="shared" si="459"/>
        <v/>
      </c>
      <c r="MT55" s="140" t="str">
        <f t="shared" si="460"/>
        <v/>
      </c>
      <c r="MU55" s="140" t="str">
        <f t="shared" si="461"/>
        <v/>
      </c>
      <c r="MV55" s="140" t="str">
        <f t="shared" si="462"/>
        <v/>
      </c>
      <c r="MW55" s="140" t="str">
        <f t="shared" si="463"/>
        <v/>
      </c>
      <c r="MX55" s="140" t="str">
        <f t="shared" si="464"/>
        <v/>
      </c>
      <c r="MY55" s="140" t="str">
        <f t="shared" si="465"/>
        <v/>
      </c>
      <c r="MZ55" s="140" t="str">
        <f t="shared" si="466"/>
        <v/>
      </c>
      <c r="NA55" s="140" t="str">
        <f t="shared" si="467"/>
        <v/>
      </c>
      <c r="NB55" s="140" t="str">
        <f t="shared" si="468"/>
        <v/>
      </c>
      <c r="NC55" s="140">
        <f t="shared" si="469"/>
        <v>38.463935179684981</v>
      </c>
      <c r="ND55" s="53">
        <v>47</v>
      </c>
      <c r="NE55" s="33" t="str">
        <f t="shared" si="470"/>
        <v/>
      </c>
      <c r="NF55" s="33" t="str">
        <f t="shared" si="504"/>
        <v/>
      </c>
      <c r="NG55" s="33" t="str">
        <f t="shared" si="480"/>
        <v/>
      </c>
      <c r="NH55" s="33" t="str">
        <f t="shared" si="481"/>
        <v/>
      </c>
      <c r="NI55" s="33" t="str">
        <f t="shared" si="482"/>
        <v/>
      </c>
      <c r="NJ55" s="33" t="str">
        <f t="shared" si="483"/>
        <v/>
      </c>
      <c r="NK55" s="33" t="str">
        <f t="shared" si="484"/>
        <v/>
      </c>
      <c r="NL55" s="33" t="str">
        <f t="shared" si="485"/>
        <v/>
      </c>
      <c r="NM55" s="33" t="str">
        <f t="shared" si="486"/>
        <v/>
      </c>
      <c r="NN55" s="33" t="str">
        <f t="shared" si="487"/>
        <v/>
      </c>
      <c r="NO55" s="33" t="str">
        <f t="shared" si="488"/>
        <v/>
      </c>
      <c r="NP55" s="33">
        <f t="shared" si="489"/>
        <v>40</v>
      </c>
      <c r="NQ55" s="33" t="str">
        <f t="shared" si="490"/>
        <v/>
      </c>
      <c r="NR55" s="33" t="str">
        <f t="shared" si="491"/>
        <v/>
      </c>
      <c r="NS55" s="33" t="str">
        <f t="shared" si="492"/>
        <v/>
      </c>
      <c r="NT55" s="33" t="str">
        <f t="shared" si="493"/>
        <v/>
      </c>
      <c r="NU55" s="33" t="str">
        <f t="shared" si="494"/>
        <v/>
      </c>
      <c r="NV55" s="33" t="str">
        <f t="shared" si="495"/>
        <v/>
      </c>
      <c r="NW55" s="33" t="str">
        <f t="shared" si="496"/>
        <v/>
      </c>
      <c r="NX55" s="33" t="str">
        <f t="shared" si="497"/>
        <v/>
      </c>
      <c r="NY55" s="33" t="str">
        <f t="shared" si="498"/>
        <v/>
      </c>
      <c r="NZ55" s="33" t="str">
        <f t="shared" si="499"/>
        <v/>
      </c>
      <c r="OA55" s="33" t="str">
        <f t="shared" si="500"/>
        <v/>
      </c>
      <c r="OB55" s="33" t="str">
        <f t="shared" si="501"/>
        <v/>
      </c>
      <c r="OC55" s="33" t="str">
        <f t="shared" si="502"/>
        <v/>
      </c>
      <c r="OD55" s="33">
        <f t="shared" si="503"/>
        <v>12.716984706957259</v>
      </c>
      <c r="OE55" s="33" t="e">
        <f>IF(#REF!="","",IF(#REF!=$MB55,40,(($MB55/#REF!)*40)))</f>
        <v>#REF!</v>
      </c>
      <c r="OF55" s="33" t="e">
        <f>IF(#REF!="","",IF(#REF!=$MB55,40,(($MB55/#REF!)*40)))</f>
        <v>#REF!</v>
      </c>
      <c r="OG55" s="53">
        <v>47</v>
      </c>
      <c r="OH55" s="116"/>
      <c r="OI55" s="116"/>
      <c r="OJ55" s="116"/>
      <c r="OK55" s="116"/>
      <c r="OL55" s="116"/>
      <c r="OM55" s="116"/>
      <c r="ON55" s="116"/>
      <c r="OO55" s="116"/>
      <c r="OP55" s="116"/>
      <c r="OQ55" s="116"/>
      <c r="OR55" s="116"/>
      <c r="OS55" s="124">
        <v>72</v>
      </c>
      <c r="OT55" s="116"/>
      <c r="OU55" s="116"/>
      <c r="OV55" s="116"/>
      <c r="OW55" s="116"/>
      <c r="OX55" s="116"/>
      <c r="OY55" s="116"/>
      <c r="OZ55" s="116"/>
      <c r="PA55" s="116"/>
      <c r="PB55" s="116"/>
      <c r="PC55" s="116"/>
      <c r="PD55" s="116"/>
      <c r="PE55" s="116"/>
      <c r="PF55" s="116"/>
      <c r="PG55" s="118">
        <v>72</v>
      </c>
      <c r="PH55" s="53">
        <v>47</v>
      </c>
      <c r="PI55" s="126">
        <f t="shared" si="203"/>
        <v>0</v>
      </c>
      <c r="PJ55" s="126">
        <f t="shared" si="275"/>
        <v>0</v>
      </c>
      <c r="PK55" s="126">
        <f t="shared" si="276"/>
        <v>0</v>
      </c>
      <c r="PL55" s="126">
        <f t="shared" si="277"/>
        <v>0</v>
      </c>
      <c r="PM55" s="126">
        <f t="shared" si="278"/>
        <v>0</v>
      </c>
      <c r="PN55" s="126">
        <f t="shared" si="279"/>
        <v>0</v>
      </c>
      <c r="PO55" s="126">
        <f t="shared" si="235"/>
        <v>0</v>
      </c>
      <c r="PP55" s="126">
        <f t="shared" si="236"/>
        <v>0</v>
      </c>
      <c r="PQ55" s="126">
        <f t="shared" si="237"/>
        <v>0</v>
      </c>
      <c r="PR55" s="126">
        <f t="shared" si="238"/>
        <v>0</v>
      </c>
      <c r="PS55" s="126">
        <f t="shared" si="239"/>
        <v>0</v>
      </c>
      <c r="PT55" s="126">
        <f t="shared" si="240"/>
        <v>60</v>
      </c>
      <c r="PU55" s="126">
        <f t="shared" si="241"/>
        <v>0</v>
      </c>
      <c r="PV55" s="126">
        <f t="shared" si="242"/>
        <v>0</v>
      </c>
      <c r="PW55" s="126">
        <f t="shared" si="243"/>
        <v>0</v>
      </c>
      <c r="PX55" s="126">
        <f t="shared" si="244"/>
        <v>0</v>
      </c>
      <c r="PY55" s="126">
        <f t="shared" si="245"/>
        <v>0</v>
      </c>
      <c r="PZ55" s="126">
        <f t="shared" si="246"/>
        <v>0</v>
      </c>
      <c r="QA55" s="126">
        <f t="shared" si="247"/>
        <v>0</v>
      </c>
      <c r="QB55" s="126">
        <f t="shared" si="248"/>
        <v>0</v>
      </c>
      <c r="QC55" s="126">
        <f t="shared" si="249"/>
        <v>0</v>
      </c>
      <c r="QD55" s="126">
        <f t="shared" si="250"/>
        <v>0</v>
      </c>
      <c r="QE55" s="126">
        <f t="shared" si="251"/>
        <v>0</v>
      </c>
      <c r="QF55" s="126">
        <f t="shared" si="252"/>
        <v>0</v>
      </c>
      <c r="QG55" s="126">
        <f t="shared" si="253"/>
        <v>0</v>
      </c>
      <c r="QH55" s="126">
        <f t="shared" si="254"/>
        <v>60</v>
      </c>
      <c r="QI55" s="53">
        <v>47</v>
      </c>
      <c r="QJ55" s="34" t="str">
        <f t="shared" si="204"/>
        <v/>
      </c>
      <c r="QK55" s="34" t="str">
        <f t="shared" si="280"/>
        <v/>
      </c>
      <c r="QL55" s="34" t="str">
        <f t="shared" si="281"/>
        <v/>
      </c>
      <c r="QM55" s="34" t="str">
        <f t="shared" si="282"/>
        <v/>
      </c>
      <c r="QN55" s="34" t="str">
        <f t="shared" si="283"/>
        <v/>
      </c>
      <c r="QO55" s="34" t="str">
        <f t="shared" si="284"/>
        <v/>
      </c>
      <c r="QP55" s="34" t="str">
        <f t="shared" si="255"/>
        <v/>
      </c>
      <c r="QQ55" s="34" t="str">
        <f t="shared" si="256"/>
        <v/>
      </c>
      <c r="QR55" s="34" t="str">
        <f t="shared" si="257"/>
        <v/>
      </c>
      <c r="QS55" s="34" t="str">
        <f t="shared" si="258"/>
        <v/>
      </c>
      <c r="QT55" s="34" t="str">
        <f t="shared" si="259"/>
        <v/>
      </c>
      <c r="QU55" s="34">
        <f t="shared" si="260"/>
        <v>99.511647179278967</v>
      </c>
      <c r="QV55" s="34" t="str">
        <f t="shared" si="261"/>
        <v/>
      </c>
      <c r="QW55" s="34" t="str">
        <f t="shared" si="262"/>
        <v/>
      </c>
      <c r="QX55" s="34" t="str">
        <f t="shared" si="263"/>
        <v/>
      </c>
      <c r="QY55" s="34" t="str">
        <f t="shared" si="264"/>
        <v/>
      </c>
      <c r="QZ55" s="34" t="str">
        <f t="shared" si="265"/>
        <v/>
      </c>
      <c r="RA55" s="34" t="str">
        <f t="shared" si="266"/>
        <v/>
      </c>
      <c r="RB55" s="34" t="str">
        <f t="shared" si="267"/>
        <v/>
      </c>
      <c r="RC55" s="34" t="str">
        <f t="shared" si="268"/>
        <v/>
      </c>
      <c r="RD55" s="34" t="str">
        <f t="shared" si="269"/>
        <v/>
      </c>
      <c r="RE55" s="34" t="str">
        <f t="shared" si="270"/>
        <v/>
      </c>
      <c r="RF55" s="34" t="str">
        <f t="shared" si="271"/>
        <v/>
      </c>
      <c r="RG55" s="34" t="str">
        <f t="shared" si="272"/>
        <v/>
      </c>
      <c r="RH55" s="34" t="str">
        <f t="shared" si="273"/>
        <v/>
      </c>
      <c r="RI55" s="34">
        <f t="shared" si="274"/>
        <v>98.463935179684981</v>
      </c>
      <c r="RJ55" s="132">
        <f t="shared" si="205"/>
        <v>99.511647179278967</v>
      </c>
      <c r="RK55" s="35" t="str">
        <f t="shared" si="471"/>
        <v/>
      </c>
      <c r="RL55" s="35" t="str">
        <f t="shared" si="472"/>
        <v>12. DIDACLIBROS LTDA NIT 800036678-0</v>
      </c>
      <c r="RM55" s="35" t="str">
        <f t="shared" si="473"/>
        <v/>
      </c>
      <c r="RN55" s="35" t="str">
        <f t="shared" si="234"/>
        <v/>
      </c>
      <c r="RO55" s="133" t="str">
        <f t="shared" si="207"/>
        <v>12. DIDACLIBROS LTDA NIT 800036678-0</v>
      </c>
      <c r="RP55" s="133" t="str">
        <f>IF($RJ55=QJ55,QJ$8,IF($RJ55=QK55,QK$8,IF($RJ55=QL55,QL$8,IF($RJ55=QM55,QM$8,IF($RJ55=QN55,QN$8,IF($RJ55=QO55,QO$8,IF($RJ55=QP55,QP$8,IF($RJ55=QQ55,QQ$8,IF($RJ55=QR55,QR$8,IF($RJ55=QS55,QS$8,IF($RJ55=QT55,QT$8,IF($RJ55=QU55,QU$8,IF($RJ55=QV55,QV$8,IF($RJ55=QW55,QW$8,IF($RJ55=QX55,QX$8,IF($RJ55=QY55,QY$8,IF($RJ55=QZ55,QZ$8,IF($RJ55=RA55,RA$8,IF($RJ55=RB55,RB$8,IF($RJ55=RC55,RC$8,IF($RJ55=RD55,RD$8,IF($RJ55=RE55,RE$8,IF($RJ55=RF55,RF$8,IF($RJ55=RG55,RG$8,IF($RJ55=RH55,RH$8,IF($RJ55=RI55,RI$8,IF($RJ55=#REF!,#REF!,IF($RJ55=#REF!,#REF!,""))))))))))))))))))))))))))))</f>
        <v>12. DIDACLIBROS LTDA NIT 800036678-0</v>
      </c>
      <c r="RQ55" s="36" t="str">
        <f t="shared" si="474"/>
        <v/>
      </c>
      <c r="RR55" s="36">
        <f t="shared" si="475"/>
        <v>3570000</v>
      </c>
      <c r="RS55" s="36" t="str">
        <f t="shared" si="476"/>
        <v/>
      </c>
      <c r="RT55" s="36" t="e">
        <f>IF($RP55=$AD$8,$AD55,IF($RP55=$AE$8,$AE55,IF($RP55=$AF$8,$AF55,IF($RP55=$AG$8,$AG55,IF($RP55=$AH$8,$AH55,IF($RP55=#REF!,#REF!,IF($RP55=#REF!,#REF!,"")))))))</f>
        <v>#REF!</v>
      </c>
      <c r="RU55" s="129">
        <f t="shared" si="477"/>
        <v>3570000</v>
      </c>
      <c r="RV55" s="36" t="e">
        <f t="shared" si="206"/>
        <v>#REF!</v>
      </c>
      <c r="RW55" s="53">
        <v>47</v>
      </c>
      <c r="RX55" s="129">
        <f t="shared" si="478"/>
        <v>53550</v>
      </c>
      <c r="RY55" s="129" t="str">
        <f t="shared" si="479"/>
        <v>ADJUDICADO</v>
      </c>
    </row>
    <row r="56" spans="1:493" s="38" customFormat="1" ht="26">
      <c r="B56" s="67" t="s">
        <v>124</v>
      </c>
      <c r="C56" s="68" t="s">
        <v>125</v>
      </c>
      <c r="D56" s="67" t="s">
        <v>126</v>
      </c>
      <c r="E56" s="69" t="s">
        <v>152</v>
      </c>
      <c r="F56" s="70">
        <v>1</v>
      </c>
      <c r="G56" s="24">
        <v>3159450</v>
      </c>
      <c r="H56" s="54">
        <v>48</v>
      </c>
      <c r="I56" s="104" t="s">
        <v>37</v>
      </c>
      <c r="J56" s="104" t="s">
        <v>37</v>
      </c>
      <c r="K56" s="104" t="s">
        <v>37</v>
      </c>
      <c r="L56" s="104" t="s">
        <v>37</v>
      </c>
      <c r="M56" s="104" t="s">
        <v>37</v>
      </c>
      <c r="N56" s="104" t="s">
        <v>37</v>
      </c>
      <c r="O56" s="104" t="s">
        <v>37</v>
      </c>
      <c r="P56" s="104" t="s">
        <v>37</v>
      </c>
      <c r="Q56" s="104" t="s">
        <v>37</v>
      </c>
      <c r="R56" s="104" t="s">
        <v>37</v>
      </c>
      <c r="S56" s="104" t="s">
        <v>37</v>
      </c>
      <c r="T56" s="113">
        <v>3111850</v>
      </c>
      <c r="U56" s="104" t="s">
        <v>37</v>
      </c>
      <c r="V56" s="104" t="s">
        <v>37</v>
      </c>
      <c r="W56" s="104" t="s">
        <v>37</v>
      </c>
      <c r="X56" s="104" t="s">
        <v>37</v>
      </c>
      <c r="Y56" s="104" t="s">
        <v>37</v>
      </c>
      <c r="Z56" s="104" t="s">
        <v>37</v>
      </c>
      <c r="AA56" s="104" t="s">
        <v>37</v>
      </c>
      <c r="AB56" s="104" t="s">
        <v>37</v>
      </c>
      <c r="AC56" s="104" t="s">
        <v>37</v>
      </c>
      <c r="AD56" s="104" t="s">
        <v>37</v>
      </c>
      <c r="AE56" s="104" t="s">
        <v>37</v>
      </c>
      <c r="AF56" s="104" t="s">
        <v>37</v>
      </c>
      <c r="AG56" s="104" t="s">
        <v>37</v>
      </c>
      <c r="AH56" s="104" t="s">
        <v>37</v>
      </c>
      <c r="AI56" s="37"/>
      <c r="AJ56" s="25" t="str">
        <f t="shared" si="286"/>
        <v>NC</v>
      </c>
      <c r="AK56" s="25" t="str">
        <f t="shared" si="287"/>
        <v>NC</v>
      </c>
      <c r="AL56" s="25" t="str">
        <f t="shared" si="288"/>
        <v>NC</v>
      </c>
      <c r="AM56" s="25" t="str">
        <f t="shared" si="289"/>
        <v>NC</v>
      </c>
      <c r="AN56" s="25" t="str">
        <f t="shared" si="290"/>
        <v>NC</v>
      </c>
      <c r="AO56" s="25" t="str">
        <f t="shared" si="291"/>
        <v>NC</v>
      </c>
      <c r="AP56" s="25" t="str">
        <f t="shared" si="292"/>
        <v>NC</v>
      </c>
      <c r="AQ56" s="25" t="str">
        <f t="shared" si="293"/>
        <v>NC</v>
      </c>
      <c r="AR56" s="25" t="str">
        <f t="shared" si="294"/>
        <v>NC</v>
      </c>
      <c r="AS56" s="25" t="str">
        <f t="shared" si="295"/>
        <v>NC</v>
      </c>
      <c r="AT56" s="25" t="str">
        <f t="shared" si="296"/>
        <v>NC</v>
      </c>
      <c r="AU56" s="25">
        <f t="shared" si="297"/>
        <v>3111850</v>
      </c>
      <c r="AV56" s="25" t="str">
        <f t="shared" si="298"/>
        <v>NC</v>
      </c>
      <c r="AW56" s="25" t="str">
        <f t="shared" si="299"/>
        <v>NC</v>
      </c>
      <c r="AX56" s="25" t="str">
        <f t="shared" si="300"/>
        <v>NC</v>
      </c>
      <c r="AY56" s="25" t="str">
        <f t="shared" si="301"/>
        <v>NC</v>
      </c>
      <c r="AZ56" s="25" t="str">
        <f t="shared" si="302"/>
        <v>NC</v>
      </c>
      <c r="BA56" s="25" t="str">
        <f t="shared" si="303"/>
        <v>NC</v>
      </c>
      <c r="BB56" s="25" t="str">
        <f t="shared" si="304"/>
        <v>NC</v>
      </c>
      <c r="BC56" s="25" t="str">
        <f t="shared" si="305"/>
        <v>NC</v>
      </c>
      <c r="BD56" s="25" t="str">
        <f t="shared" si="306"/>
        <v>NC</v>
      </c>
      <c r="BE56" s="25" t="str">
        <f t="shared" si="307"/>
        <v>NC</v>
      </c>
      <c r="BF56" s="25" t="str">
        <f t="shared" si="308"/>
        <v>NC</v>
      </c>
      <c r="BG56" s="25" t="str">
        <f t="shared" si="309"/>
        <v>NC</v>
      </c>
      <c r="BH56" s="25" t="str">
        <f t="shared" si="310"/>
        <v>NC</v>
      </c>
      <c r="BI56" s="25" t="str">
        <f t="shared" si="311"/>
        <v>NC</v>
      </c>
      <c r="BJ56" s="53">
        <v>48</v>
      </c>
      <c r="BK56" s="122" t="s">
        <v>38</v>
      </c>
      <c r="BL56" s="122" t="s">
        <v>38</v>
      </c>
      <c r="BM56" s="122" t="s">
        <v>38</v>
      </c>
      <c r="BN56" s="122" t="s">
        <v>38</v>
      </c>
      <c r="BO56" s="122" t="s">
        <v>38</v>
      </c>
      <c r="BP56" s="122" t="s">
        <v>38</v>
      </c>
      <c r="BQ56" s="122" t="s">
        <v>38</v>
      </c>
      <c r="BR56" s="122" t="s">
        <v>38</v>
      </c>
      <c r="BS56" s="122" t="s">
        <v>38</v>
      </c>
      <c r="BT56" s="122" t="s">
        <v>38</v>
      </c>
      <c r="BU56" s="122" t="s">
        <v>38</v>
      </c>
      <c r="BV56" s="124" t="s">
        <v>39</v>
      </c>
      <c r="BW56" s="122" t="s">
        <v>38</v>
      </c>
      <c r="BX56" s="122" t="s">
        <v>38</v>
      </c>
      <c r="BY56" s="122" t="s">
        <v>38</v>
      </c>
      <c r="BZ56" s="122" t="s">
        <v>38</v>
      </c>
      <c r="CA56" s="122" t="s">
        <v>38</v>
      </c>
      <c r="CB56" s="122" t="s">
        <v>38</v>
      </c>
      <c r="CC56" s="122" t="s">
        <v>38</v>
      </c>
      <c r="CD56" s="122" t="s">
        <v>38</v>
      </c>
      <c r="CE56" s="122" t="s">
        <v>38</v>
      </c>
      <c r="CF56" s="122" t="s">
        <v>38</v>
      </c>
      <c r="CG56" s="122" t="s">
        <v>38</v>
      </c>
      <c r="CH56" s="122" t="s">
        <v>38</v>
      </c>
      <c r="CI56" s="122" t="s">
        <v>38</v>
      </c>
      <c r="CJ56" s="122" t="s">
        <v>38</v>
      </c>
      <c r="CK56" s="53">
        <v>48</v>
      </c>
      <c r="CL56" s="122" t="s">
        <v>39</v>
      </c>
      <c r="CM56" s="122" t="s">
        <v>38</v>
      </c>
      <c r="CN56" s="122" t="s">
        <v>39</v>
      </c>
      <c r="CO56" s="122" t="s">
        <v>39</v>
      </c>
      <c r="CP56" s="122" t="s">
        <v>39</v>
      </c>
      <c r="CQ56" s="122" t="s">
        <v>39</v>
      </c>
      <c r="CR56" s="122" t="s">
        <v>39</v>
      </c>
      <c r="CS56" s="122" t="s">
        <v>39</v>
      </c>
      <c r="CT56" s="122" t="s">
        <v>39</v>
      </c>
      <c r="CU56" s="122" t="s">
        <v>39</v>
      </c>
      <c r="CV56" s="122" t="s">
        <v>39</v>
      </c>
      <c r="CW56" s="131" t="s">
        <v>39</v>
      </c>
      <c r="CX56" s="122" t="s">
        <v>39</v>
      </c>
      <c r="CY56" s="122" t="s">
        <v>39</v>
      </c>
      <c r="CZ56" s="122" t="s">
        <v>39</v>
      </c>
      <c r="DA56" s="122" t="s">
        <v>39</v>
      </c>
      <c r="DB56" s="122" t="s">
        <v>39</v>
      </c>
      <c r="DC56" s="122" t="s">
        <v>39</v>
      </c>
      <c r="DD56" s="122" t="s">
        <v>39</v>
      </c>
      <c r="DE56" s="122" t="s">
        <v>39</v>
      </c>
      <c r="DF56" s="122" t="s">
        <v>39</v>
      </c>
      <c r="DG56" s="122" t="s">
        <v>39</v>
      </c>
      <c r="DH56" s="122" t="s">
        <v>38</v>
      </c>
      <c r="DI56" s="122" t="s">
        <v>38</v>
      </c>
      <c r="DJ56" s="122" t="s">
        <v>38</v>
      </c>
      <c r="DK56" s="122" t="s">
        <v>39</v>
      </c>
      <c r="DL56" s="53">
        <v>48</v>
      </c>
      <c r="DM56" s="122" t="s">
        <v>39</v>
      </c>
      <c r="DN56" s="122" t="s">
        <v>38</v>
      </c>
      <c r="DO56" s="122" t="s">
        <v>39</v>
      </c>
      <c r="DP56" s="122" t="s">
        <v>39</v>
      </c>
      <c r="DQ56" s="122" t="s">
        <v>39</v>
      </c>
      <c r="DR56" s="122" t="s">
        <v>39</v>
      </c>
      <c r="DS56" s="122" t="s">
        <v>39</v>
      </c>
      <c r="DT56" s="122" t="s">
        <v>39</v>
      </c>
      <c r="DU56" s="122" t="s">
        <v>39</v>
      </c>
      <c r="DV56" s="122" t="s">
        <v>39</v>
      </c>
      <c r="DW56" s="122" t="s">
        <v>39</v>
      </c>
      <c r="DX56" s="117" t="s">
        <v>39</v>
      </c>
      <c r="DY56" s="122" t="s">
        <v>39</v>
      </c>
      <c r="DZ56" s="122" t="s">
        <v>39</v>
      </c>
      <c r="EA56" s="122" t="s">
        <v>39</v>
      </c>
      <c r="EB56" s="122" t="s">
        <v>39</v>
      </c>
      <c r="EC56" s="122" t="s">
        <v>39</v>
      </c>
      <c r="ED56" s="122" t="s">
        <v>39</v>
      </c>
      <c r="EE56" s="122" t="s">
        <v>39</v>
      </c>
      <c r="EF56" s="122" t="s">
        <v>39</v>
      </c>
      <c r="EG56" s="122" t="s">
        <v>39</v>
      </c>
      <c r="EH56" s="122" t="s">
        <v>39</v>
      </c>
      <c r="EI56" s="122" t="s">
        <v>38</v>
      </c>
      <c r="EJ56" s="122" t="s">
        <v>38</v>
      </c>
      <c r="EK56" s="122" t="s">
        <v>39</v>
      </c>
      <c r="EL56" s="122" t="s">
        <v>39</v>
      </c>
      <c r="EM56" s="53">
        <v>48</v>
      </c>
      <c r="EN56" s="26" t="str">
        <f t="shared" si="312"/>
        <v>NO CUMPLE</v>
      </c>
      <c r="EO56" s="26" t="str">
        <f t="shared" si="313"/>
        <v>NO CUMPLE</v>
      </c>
      <c r="EP56" s="26" t="str">
        <f t="shared" si="314"/>
        <v>NO CUMPLE</v>
      </c>
      <c r="EQ56" s="26" t="str">
        <f t="shared" si="315"/>
        <v>NO CUMPLE</v>
      </c>
      <c r="ER56" s="26" t="str">
        <f t="shared" si="316"/>
        <v>NO CUMPLE</v>
      </c>
      <c r="ES56" s="26" t="str">
        <f t="shared" si="317"/>
        <v>NO CUMPLE</v>
      </c>
      <c r="ET56" s="26" t="str">
        <f t="shared" si="318"/>
        <v>NO CUMPLE</v>
      </c>
      <c r="EU56" s="26" t="str">
        <f t="shared" si="319"/>
        <v>NO CUMPLE</v>
      </c>
      <c r="EV56" s="26" t="str">
        <f t="shared" si="320"/>
        <v>NO CUMPLE</v>
      </c>
      <c r="EW56" s="26" t="str">
        <f t="shared" si="321"/>
        <v>NO CUMPLE</v>
      </c>
      <c r="EX56" s="26" t="str">
        <f t="shared" si="322"/>
        <v>NO CUMPLE</v>
      </c>
      <c r="EY56" s="26" t="str">
        <f t="shared" si="323"/>
        <v>CUMPLE</v>
      </c>
      <c r="EZ56" s="26" t="str">
        <f t="shared" si="324"/>
        <v>NO CUMPLE</v>
      </c>
      <c r="FA56" s="26" t="str">
        <f t="shared" si="325"/>
        <v>NO CUMPLE</v>
      </c>
      <c r="FB56" s="26" t="str">
        <f t="shared" si="326"/>
        <v>NO CUMPLE</v>
      </c>
      <c r="FC56" s="26" t="str">
        <f t="shared" si="327"/>
        <v>NO CUMPLE</v>
      </c>
      <c r="FD56" s="26" t="str">
        <f t="shared" si="328"/>
        <v>NO CUMPLE</v>
      </c>
      <c r="FE56" s="26" t="str">
        <f t="shared" si="329"/>
        <v>NO CUMPLE</v>
      </c>
      <c r="FF56" s="26" t="str">
        <f t="shared" si="330"/>
        <v>NO CUMPLE</v>
      </c>
      <c r="FG56" s="26" t="str">
        <f t="shared" si="331"/>
        <v>NO CUMPLE</v>
      </c>
      <c r="FH56" s="26" t="str">
        <f t="shared" si="332"/>
        <v>NO CUMPLE</v>
      </c>
      <c r="FI56" s="26" t="str">
        <f t="shared" si="333"/>
        <v>NO CUMPLE</v>
      </c>
      <c r="FJ56" s="26" t="str">
        <f t="shared" si="334"/>
        <v>NO CUMPLE</v>
      </c>
      <c r="FK56" s="26" t="str">
        <f t="shared" si="335"/>
        <v>NO CUMPLE</v>
      </c>
      <c r="FL56" s="26" t="str">
        <f t="shared" si="336"/>
        <v>NO CUMPLE</v>
      </c>
      <c r="FM56" s="26" t="str">
        <f t="shared" si="337"/>
        <v>NO CUMPLE</v>
      </c>
      <c r="FN56" s="53">
        <v>48</v>
      </c>
      <c r="FO56" s="116" t="s">
        <v>37</v>
      </c>
      <c r="FP56" s="116" t="s">
        <v>37</v>
      </c>
      <c r="FQ56" s="116" t="s">
        <v>37</v>
      </c>
      <c r="FR56" s="116" t="s">
        <v>37</v>
      </c>
      <c r="FS56" s="116" t="s">
        <v>37</v>
      </c>
      <c r="FT56" s="116" t="s">
        <v>37</v>
      </c>
      <c r="FU56" s="116" t="s">
        <v>37</v>
      </c>
      <c r="FV56" s="116" t="s">
        <v>37</v>
      </c>
      <c r="FW56" s="116" t="s">
        <v>37</v>
      </c>
      <c r="FX56" s="116" t="s">
        <v>37</v>
      </c>
      <c r="FY56" s="116" t="s">
        <v>37</v>
      </c>
      <c r="FZ56" s="124" t="s">
        <v>39</v>
      </c>
      <c r="GA56" s="116" t="s">
        <v>37</v>
      </c>
      <c r="GB56" s="116" t="s">
        <v>37</v>
      </c>
      <c r="GC56" s="116" t="s">
        <v>37</v>
      </c>
      <c r="GD56" s="116" t="s">
        <v>37</v>
      </c>
      <c r="GE56" s="116" t="s">
        <v>37</v>
      </c>
      <c r="GF56" s="116" t="s">
        <v>37</v>
      </c>
      <c r="GG56" s="116" t="s">
        <v>37</v>
      </c>
      <c r="GH56" s="116" t="s">
        <v>37</v>
      </c>
      <c r="GI56" s="116" t="s">
        <v>37</v>
      </c>
      <c r="GJ56" s="116" t="s">
        <v>37</v>
      </c>
      <c r="GK56" s="116" t="s">
        <v>37</v>
      </c>
      <c r="GL56" s="116" t="s">
        <v>37</v>
      </c>
      <c r="GM56" s="116" t="s">
        <v>37</v>
      </c>
      <c r="GN56" s="116" t="s">
        <v>37</v>
      </c>
      <c r="GO56" s="53">
        <v>48</v>
      </c>
      <c r="GP56" s="116" t="s">
        <v>37</v>
      </c>
      <c r="GQ56" s="116" t="s">
        <v>37</v>
      </c>
      <c r="GR56" s="116" t="s">
        <v>37</v>
      </c>
      <c r="GS56" s="116" t="s">
        <v>37</v>
      </c>
      <c r="GT56" s="116" t="s">
        <v>37</v>
      </c>
      <c r="GU56" s="116" t="s">
        <v>37</v>
      </c>
      <c r="GV56" s="116" t="s">
        <v>37</v>
      </c>
      <c r="GW56" s="116" t="s">
        <v>37</v>
      </c>
      <c r="GX56" s="116" t="s">
        <v>37</v>
      </c>
      <c r="GY56" s="116" t="s">
        <v>37</v>
      </c>
      <c r="GZ56" s="116" t="s">
        <v>37</v>
      </c>
      <c r="HA56" s="131" t="s">
        <v>39</v>
      </c>
      <c r="HB56" s="116" t="s">
        <v>37</v>
      </c>
      <c r="HC56" s="116" t="s">
        <v>37</v>
      </c>
      <c r="HD56" s="116" t="s">
        <v>37</v>
      </c>
      <c r="HE56" s="116" t="s">
        <v>37</v>
      </c>
      <c r="HF56" s="116" t="s">
        <v>37</v>
      </c>
      <c r="HG56" s="116" t="s">
        <v>37</v>
      </c>
      <c r="HH56" s="116" t="s">
        <v>37</v>
      </c>
      <c r="HI56" s="116" t="s">
        <v>37</v>
      </c>
      <c r="HJ56" s="116" t="s">
        <v>37</v>
      </c>
      <c r="HK56" s="116" t="s">
        <v>37</v>
      </c>
      <c r="HL56" s="116" t="s">
        <v>37</v>
      </c>
      <c r="HM56" s="116" t="s">
        <v>37</v>
      </c>
      <c r="HN56" s="116" t="s">
        <v>37</v>
      </c>
      <c r="HO56" s="116" t="s">
        <v>37</v>
      </c>
      <c r="HP56" s="53">
        <v>48</v>
      </c>
      <c r="HQ56" s="25" t="str">
        <f t="shared" si="338"/>
        <v/>
      </c>
      <c r="HR56" s="25" t="str">
        <f t="shared" si="339"/>
        <v/>
      </c>
      <c r="HS56" s="25" t="str">
        <f t="shared" si="340"/>
        <v/>
      </c>
      <c r="HT56" s="25" t="str">
        <f t="shared" si="341"/>
        <v/>
      </c>
      <c r="HU56" s="25" t="str">
        <f t="shared" si="342"/>
        <v/>
      </c>
      <c r="HV56" s="25" t="str">
        <f t="shared" si="343"/>
        <v/>
      </c>
      <c r="HW56" s="25" t="str">
        <f t="shared" si="344"/>
        <v/>
      </c>
      <c r="HX56" s="25" t="str">
        <f t="shared" si="345"/>
        <v/>
      </c>
      <c r="HY56" s="25" t="str">
        <f t="shared" si="346"/>
        <v/>
      </c>
      <c r="HZ56" s="25" t="str">
        <f t="shared" si="347"/>
        <v/>
      </c>
      <c r="IA56" s="25" t="str">
        <f t="shared" si="348"/>
        <v/>
      </c>
      <c r="IB56" s="25">
        <f t="shared" si="349"/>
        <v>3111850</v>
      </c>
      <c r="IC56" s="25" t="str">
        <f t="shared" si="350"/>
        <v/>
      </c>
      <c r="ID56" s="25" t="str">
        <f t="shared" si="351"/>
        <v/>
      </c>
      <c r="IE56" s="25" t="str">
        <f t="shared" si="352"/>
        <v/>
      </c>
      <c r="IF56" s="25" t="str">
        <f t="shared" si="353"/>
        <v/>
      </c>
      <c r="IG56" s="25" t="str">
        <f t="shared" si="354"/>
        <v/>
      </c>
      <c r="IH56" s="25" t="str">
        <f t="shared" si="355"/>
        <v/>
      </c>
      <c r="II56" s="25" t="str">
        <f t="shared" si="356"/>
        <v/>
      </c>
      <c r="IJ56" s="25" t="str">
        <f t="shared" si="357"/>
        <v/>
      </c>
      <c r="IK56" s="25" t="str">
        <f t="shared" si="358"/>
        <v/>
      </c>
      <c r="IL56" s="25" t="str">
        <f t="shared" si="359"/>
        <v/>
      </c>
      <c r="IM56" s="25" t="str">
        <f t="shared" si="360"/>
        <v/>
      </c>
      <c r="IN56" s="25" t="str">
        <f t="shared" si="361"/>
        <v/>
      </c>
      <c r="IO56" s="25" t="str">
        <f t="shared" si="362"/>
        <v/>
      </c>
      <c r="IP56" s="25" t="str">
        <f t="shared" si="363"/>
        <v/>
      </c>
      <c r="IQ56" s="25">
        <v>3159450</v>
      </c>
      <c r="IR56" s="25">
        <v>3159450</v>
      </c>
      <c r="IS56" s="27">
        <f t="shared" si="364"/>
        <v>1</v>
      </c>
      <c r="IT56" s="27">
        <f t="shared" si="200"/>
        <v>1</v>
      </c>
      <c r="IU56" s="27">
        <f t="array" ref="IU56">IF(IT56=0,"",PRODUCT(IF(ISNUMBER(HQ56:IP56),HQ56:IP56,1)))</f>
        <v>3111850</v>
      </c>
      <c r="IV56" s="27">
        <f t="shared" si="201"/>
        <v>9831734482500</v>
      </c>
      <c r="IW56" s="28">
        <f t="shared" si="208"/>
        <v>3135559.6761184437</v>
      </c>
      <c r="IX56" s="29">
        <f t="shared" si="285"/>
        <v>11758.348785444165</v>
      </c>
      <c r="IY56" s="53">
        <v>48</v>
      </c>
      <c r="IZ56" s="30" t="str">
        <f t="shared" si="365"/>
        <v/>
      </c>
      <c r="JA56" s="30" t="str">
        <f t="shared" si="366"/>
        <v/>
      </c>
      <c r="JB56" s="30" t="str">
        <f t="shared" si="367"/>
        <v/>
      </c>
      <c r="JC56" s="30" t="str">
        <f t="shared" si="368"/>
        <v/>
      </c>
      <c r="JD56" s="30" t="str">
        <f t="shared" si="369"/>
        <v/>
      </c>
      <c r="JE56" s="30" t="str">
        <f t="shared" si="370"/>
        <v/>
      </c>
      <c r="JF56" s="30" t="str">
        <f t="shared" si="371"/>
        <v/>
      </c>
      <c r="JG56" s="30" t="str">
        <f t="shared" si="372"/>
        <v/>
      </c>
      <c r="JH56" s="30" t="str">
        <f t="shared" si="373"/>
        <v/>
      </c>
      <c r="JI56" s="30" t="str">
        <f t="shared" si="374"/>
        <v/>
      </c>
      <c r="JJ56" s="30" t="str">
        <f t="shared" si="375"/>
        <v/>
      </c>
      <c r="JK56" s="30">
        <f t="shared" si="376"/>
        <v>26465.02546218229</v>
      </c>
      <c r="JL56" s="30" t="str">
        <f t="shared" si="377"/>
        <v/>
      </c>
      <c r="JM56" s="30" t="str">
        <f t="shared" si="378"/>
        <v/>
      </c>
      <c r="JN56" s="30" t="str">
        <f t="shared" si="379"/>
        <v/>
      </c>
      <c r="JO56" s="30" t="str">
        <f t="shared" si="380"/>
        <v/>
      </c>
      <c r="JP56" s="30" t="str">
        <f t="shared" si="381"/>
        <v/>
      </c>
      <c r="JQ56" s="30" t="str">
        <f t="shared" si="382"/>
        <v/>
      </c>
      <c r="JR56" s="30" t="str">
        <f t="shared" si="383"/>
        <v/>
      </c>
      <c r="JS56" s="30" t="str">
        <f t="shared" si="384"/>
        <v/>
      </c>
      <c r="JT56" s="30" t="str">
        <f t="shared" si="385"/>
        <v/>
      </c>
      <c r="JU56" s="30" t="str">
        <f t="shared" si="386"/>
        <v/>
      </c>
      <c r="JV56" s="30" t="str">
        <f t="shared" si="387"/>
        <v/>
      </c>
      <c r="JW56" s="30" t="str">
        <f t="shared" si="388"/>
        <v/>
      </c>
      <c r="JX56" s="30" t="str">
        <f t="shared" si="389"/>
        <v/>
      </c>
      <c r="JY56" s="30" t="str">
        <f t="shared" si="390"/>
        <v/>
      </c>
      <c r="JZ56" s="53">
        <v>48</v>
      </c>
      <c r="KA56" s="31" t="str">
        <f t="shared" si="391"/>
        <v/>
      </c>
      <c r="KB56" s="31" t="str">
        <f t="shared" si="392"/>
        <v/>
      </c>
      <c r="KC56" s="31" t="str">
        <f t="shared" si="393"/>
        <v/>
      </c>
      <c r="KD56" s="31" t="str">
        <f t="shared" si="394"/>
        <v/>
      </c>
      <c r="KE56" s="31" t="str">
        <f t="shared" si="395"/>
        <v/>
      </c>
      <c r="KF56" s="31" t="str">
        <f t="shared" si="396"/>
        <v/>
      </c>
      <c r="KG56" s="31" t="str">
        <f t="shared" si="397"/>
        <v/>
      </c>
      <c r="KH56" s="31" t="str">
        <f t="shared" si="398"/>
        <v/>
      </c>
      <c r="KI56" s="31" t="str">
        <f t="shared" si="399"/>
        <v/>
      </c>
      <c r="KJ56" s="31" t="str">
        <f t="shared" si="400"/>
        <v/>
      </c>
      <c r="KK56" s="31" t="str">
        <f t="shared" si="401"/>
        <v/>
      </c>
      <c r="KL56" s="31">
        <f t="shared" si="402"/>
        <v>23709.67611844372</v>
      </c>
      <c r="KM56" s="31" t="str">
        <f t="shared" si="403"/>
        <v/>
      </c>
      <c r="KN56" s="31" t="str">
        <f t="shared" si="404"/>
        <v/>
      </c>
      <c r="KO56" s="31" t="str">
        <f t="shared" si="405"/>
        <v/>
      </c>
      <c r="KP56" s="31" t="str">
        <f t="shared" si="406"/>
        <v/>
      </c>
      <c r="KQ56" s="31" t="str">
        <f t="shared" si="407"/>
        <v/>
      </c>
      <c r="KR56" s="31" t="str">
        <f t="shared" si="408"/>
        <v/>
      </c>
      <c r="KS56" s="31" t="str">
        <f t="shared" si="409"/>
        <v/>
      </c>
      <c r="KT56" s="31" t="str">
        <f t="shared" si="410"/>
        <v/>
      </c>
      <c r="KU56" s="31" t="str">
        <f t="shared" si="411"/>
        <v/>
      </c>
      <c r="KV56" s="31" t="str">
        <f t="shared" si="412"/>
        <v/>
      </c>
      <c r="KW56" s="31" t="str">
        <f t="shared" si="413"/>
        <v/>
      </c>
      <c r="KX56" s="31" t="str">
        <f t="shared" si="414"/>
        <v/>
      </c>
      <c r="KY56" s="31" t="str">
        <f t="shared" si="415"/>
        <v/>
      </c>
      <c r="KZ56" s="31" t="str">
        <f t="shared" si="416"/>
        <v/>
      </c>
      <c r="LA56" s="53">
        <v>48</v>
      </c>
      <c r="LB56" s="32" t="str">
        <f t="shared" si="417"/>
        <v/>
      </c>
      <c r="LC56" s="32" t="str">
        <f t="shared" si="418"/>
        <v/>
      </c>
      <c r="LD56" s="32" t="str">
        <f t="shared" si="419"/>
        <v/>
      </c>
      <c r="LE56" s="32" t="str">
        <f t="shared" si="420"/>
        <v/>
      </c>
      <c r="LF56" s="32" t="str">
        <f t="shared" si="421"/>
        <v/>
      </c>
      <c r="LG56" s="32" t="str">
        <f t="shared" si="422"/>
        <v/>
      </c>
      <c r="LH56" s="32" t="str">
        <f t="shared" si="423"/>
        <v/>
      </c>
      <c r="LI56" s="32" t="str">
        <f t="shared" si="424"/>
        <v/>
      </c>
      <c r="LJ56" s="32" t="str">
        <f t="shared" si="425"/>
        <v/>
      </c>
      <c r="LK56" s="32" t="str">
        <f t="shared" si="426"/>
        <v/>
      </c>
      <c r="LL56" s="32" t="str">
        <f t="shared" si="427"/>
        <v/>
      </c>
      <c r="LM56" s="32">
        <f t="shared" si="428"/>
        <v>201.64120448437694</v>
      </c>
      <c r="LN56" s="32" t="str">
        <f t="shared" si="429"/>
        <v/>
      </c>
      <c r="LO56" s="32" t="str">
        <f t="shared" si="430"/>
        <v/>
      </c>
      <c r="LP56" s="32" t="str">
        <f t="shared" si="431"/>
        <v/>
      </c>
      <c r="LQ56" s="32" t="str">
        <f t="shared" si="432"/>
        <v/>
      </c>
      <c r="LR56" s="32" t="str">
        <f t="shared" si="433"/>
        <v/>
      </c>
      <c r="LS56" s="32" t="str">
        <f t="shared" si="434"/>
        <v/>
      </c>
      <c r="LT56" s="32" t="str">
        <f t="shared" si="435"/>
        <v/>
      </c>
      <c r="LU56" s="32" t="str">
        <f t="shared" si="436"/>
        <v/>
      </c>
      <c r="LV56" s="32" t="str">
        <f t="shared" si="437"/>
        <v/>
      </c>
      <c r="LW56" s="32" t="str">
        <f t="shared" si="438"/>
        <v/>
      </c>
      <c r="LX56" s="32" t="str">
        <f t="shared" si="439"/>
        <v/>
      </c>
      <c r="LY56" s="32" t="str">
        <f t="shared" si="440"/>
        <v/>
      </c>
      <c r="LZ56" s="32" t="str">
        <f t="shared" si="441"/>
        <v/>
      </c>
      <c r="MA56" s="32" t="str">
        <f t="shared" si="442"/>
        <v/>
      </c>
      <c r="MB56" s="50">
        <f t="shared" si="443"/>
        <v>201.64120448437694</v>
      </c>
      <c r="MC56" s="53">
        <v>48</v>
      </c>
      <c r="MD56" s="140" t="str">
        <f t="shared" si="444"/>
        <v/>
      </c>
      <c r="ME56" s="140" t="str">
        <f t="shared" si="445"/>
        <v/>
      </c>
      <c r="MF56" s="140" t="str">
        <f t="shared" si="446"/>
        <v/>
      </c>
      <c r="MG56" s="140" t="str">
        <f t="shared" si="447"/>
        <v/>
      </c>
      <c r="MH56" s="140" t="str">
        <f t="shared" si="448"/>
        <v/>
      </c>
      <c r="MI56" s="140" t="str">
        <f t="shared" si="449"/>
        <v/>
      </c>
      <c r="MJ56" s="140" t="str">
        <f t="shared" si="450"/>
        <v/>
      </c>
      <c r="MK56" s="140" t="str">
        <f t="shared" si="451"/>
        <v/>
      </c>
      <c r="ML56" s="140" t="str">
        <f t="shared" si="452"/>
        <v/>
      </c>
      <c r="MM56" s="140" t="str">
        <f t="shared" si="453"/>
        <v/>
      </c>
      <c r="MN56" s="140" t="str">
        <f t="shared" si="454"/>
        <v/>
      </c>
      <c r="MO56" s="140">
        <f t="shared" si="455"/>
        <v>39.697538193273438</v>
      </c>
      <c r="MP56" s="140" t="str">
        <f t="shared" si="456"/>
        <v/>
      </c>
      <c r="MQ56" s="140" t="str">
        <f t="shared" si="457"/>
        <v/>
      </c>
      <c r="MR56" s="140" t="str">
        <f t="shared" si="458"/>
        <v/>
      </c>
      <c r="MS56" s="140" t="str">
        <f t="shared" si="459"/>
        <v/>
      </c>
      <c r="MT56" s="140" t="str">
        <f t="shared" si="460"/>
        <v/>
      </c>
      <c r="MU56" s="140" t="str">
        <f t="shared" si="461"/>
        <v/>
      </c>
      <c r="MV56" s="140" t="str">
        <f t="shared" si="462"/>
        <v/>
      </c>
      <c r="MW56" s="140" t="str">
        <f t="shared" si="463"/>
        <v/>
      </c>
      <c r="MX56" s="140" t="str">
        <f t="shared" si="464"/>
        <v/>
      </c>
      <c r="MY56" s="140" t="str">
        <f t="shared" si="465"/>
        <v/>
      </c>
      <c r="MZ56" s="140" t="str">
        <f t="shared" si="466"/>
        <v/>
      </c>
      <c r="NA56" s="140" t="str">
        <f t="shared" si="467"/>
        <v/>
      </c>
      <c r="NB56" s="140" t="str">
        <f t="shared" si="468"/>
        <v/>
      </c>
      <c r="NC56" s="140" t="str">
        <f t="shared" si="469"/>
        <v/>
      </c>
      <c r="ND56" s="53">
        <v>48</v>
      </c>
      <c r="NE56" s="33" t="str">
        <f t="shared" si="470"/>
        <v/>
      </c>
      <c r="NF56" s="33" t="str">
        <f t="shared" si="504"/>
        <v/>
      </c>
      <c r="NG56" s="33" t="str">
        <f t="shared" si="480"/>
        <v/>
      </c>
      <c r="NH56" s="33" t="str">
        <f t="shared" si="481"/>
        <v/>
      </c>
      <c r="NI56" s="33" t="str">
        <f t="shared" si="482"/>
        <v/>
      </c>
      <c r="NJ56" s="33" t="str">
        <f t="shared" si="483"/>
        <v/>
      </c>
      <c r="NK56" s="33" t="str">
        <f t="shared" si="484"/>
        <v/>
      </c>
      <c r="NL56" s="33" t="str">
        <f t="shared" si="485"/>
        <v/>
      </c>
      <c r="NM56" s="33" t="str">
        <f t="shared" si="486"/>
        <v/>
      </c>
      <c r="NN56" s="33" t="str">
        <f t="shared" si="487"/>
        <v/>
      </c>
      <c r="NO56" s="33" t="str">
        <f t="shared" si="488"/>
        <v/>
      </c>
      <c r="NP56" s="33">
        <f t="shared" si="489"/>
        <v>40</v>
      </c>
      <c r="NQ56" s="33" t="str">
        <f t="shared" si="490"/>
        <v/>
      </c>
      <c r="NR56" s="33" t="str">
        <f t="shared" si="491"/>
        <v/>
      </c>
      <c r="NS56" s="33" t="str">
        <f t="shared" si="492"/>
        <v/>
      </c>
      <c r="NT56" s="33" t="str">
        <f t="shared" si="493"/>
        <v/>
      </c>
      <c r="NU56" s="33" t="str">
        <f t="shared" si="494"/>
        <v/>
      </c>
      <c r="NV56" s="33" t="str">
        <f t="shared" si="495"/>
        <v/>
      </c>
      <c r="NW56" s="33" t="str">
        <f t="shared" si="496"/>
        <v/>
      </c>
      <c r="NX56" s="33" t="str">
        <f t="shared" si="497"/>
        <v/>
      </c>
      <c r="NY56" s="33" t="str">
        <f t="shared" si="498"/>
        <v/>
      </c>
      <c r="NZ56" s="33" t="str">
        <f t="shared" si="499"/>
        <v/>
      </c>
      <c r="OA56" s="33" t="str">
        <f t="shared" si="500"/>
        <v/>
      </c>
      <c r="OB56" s="33" t="str">
        <f t="shared" si="501"/>
        <v/>
      </c>
      <c r="OC56" s="33" t="str">
        <f t="shared" si="502"/>
        <v/>
      </c>
      <c r="OD56" s="33" t="str">
        <f t="shared" si="503"/>
        <v/>
      </c>
      <c r="OE56" s="33" t="e">
        <f>IF(#REF!="","",IF(#REF!=$MB56,40,(($MB56/#REF!)*40)))</f>
        <v>#REF!</v>
      </c>
      <c r="OF56" s="33" t="e">
        <f>IF(#REF!="","",IF(#REF!=$MB56,40,(($MB56/#REF!)*40)))</f>
        <v>#REF!</v>
      </c>
      <c r="OG56" s="53">
        <v>48</v>
      </c>
      <c r="OH56" s="116"/>
      <c r="OI56" s="116"/>
      <c r="OJ56" s="116"/>
      <c r="OK56" s="116"/>
      <c r="OL56" s="116"/>
      <c r="OM56" s="116"/>
      <c r="ON56" s="116"/>
      <c r="OO56" s="116"/>
      <c r="OP56" s="116"/>
      <c r="OQ56" s="116"/>
      <c r="OR56" s="116"/>
      <c r="OS56" s="124">
        <v>72</v>
      </c>
      <c r="OT56" s="116"/>
      <c r="OU56" s="116"/>
      <c r="OV56" s="116"/>
      <c r="OW56" s="116"/>
      <c r="OX56" s="116"/>
      <c r="OY56" s="116"/>
      <c r="OZ56" s="116"/>
      <c r="PA56" s="116"/>
      <c r="PB56" s="116"/>
      <c r="PC56" s="116"/>
      <c r="PD56" s="116"/>
      <c r="PE56" s="116"/>
      <c r="PF56" s="116"/>
      <c r="PG56" s="116"/>
      <c r="PH56" s="53">
        <v>48</v>
      </c>
      <c r="PI56" s="126">
        <f t="shared" si="203"/>
        <v>0</v>
      </c>
      <c r="PJ56" s="126">
        <f t="shared" si="275"/>
        <v>0</v>
      </c>
      <c r="PK56" s="126">
        <f t="shared" si="276"/>
        <v>0</v>
      </c>
      <c r="PL56" s="126">
        <f t="shared" si="277"/>
        <v>0</v>
      </c>
      <c r="PM56" s="126">
        <f t="shared" si="278"/>
        <v>0</v>
      </c>
      <c r="PN56" s="126">
        <f t="shared" si="279"/>
        <v>0</v>
      </c>
      <c r="PO56" s="126">
        <f t="shared" si="235"/>
        <v>0</v>
      </c>
      <c r="PP56" s="126">
        <f t="shared" si="236"/>
        <v>0</v>
      </c>
      <c r="PQ56" s="126">
        <f t="shared" si="237"/>
        <v>0</v>
      </c>
      <c r="PR56" s="126">
        <f t="shared" si="238"/>
        <v>0</v>
      </c>
      <c r="PS56" s="126">
        <f t="shared" si="239"/>
        <v>0</v>
      </c>
      <c r="PT56" s="126">
        <f t="shared" si="240"/>
        <v>60</v>
      </c>
      <c r="PU56" s="126">
        <f t="shared" si="241"/>
        <v>0</v>
      </c>
      <c r="PV56" s="126">
        <f t="shared" si="242"/>
        <v>0</v>
      </c>
      <c r="PW56" s="126">
        <f t="shared" si="243"/>
        <v>0</v>
      </c>
      <c r="PX56" s="126">
        <f t="shared" si="244"/>
        <v>0</v>
      </c>
      <c r="PY56" s="126">
        <f t="shared" si="245"/>
        <v>0</v>
      </c>
      <c r="PZ56" s="126">
        <f t="shared" si="246"/>
        <v>0</v>
      </c>
      <c r="QA56" s="126">
        <f t="shared" si="247"/>
        <v>0</v>
      </c>
      <c r="QB56" s="126">
        <f t="shared" si="248"/>
        <v>0</v>
      </c>
      <c r="QC56" s="126">
        <f t="shared" si="249"/>
        <v>0</v>
      </c>
      <c r="QD56" s="126">
        <f t="shared" si="250"/>
        <v>0</v>
      </c>
      <c r="QE56" s="126">
        <f t="shared" si="251"/>
        <v>0</v>
      </c>
      <c r="QF56" s="126">
        <f t="shared" si="252"/>
        <v>0</v>
      </c>
      <c r="QG56" s="126">
        <f t="shared" si="253"/>
        <v>0</v>
      </c>
      <c r="QH56" s="126">
        <f t="shared" si="254"/>
        <v>0</v>
      </c>
      <c r="QI56" s="53">
        <v>48</v>
      </c>
      <c r="QJ56" s="34" t="str">
        <f t="shared" si="204"/>
        <v/>
      </c>
      <c r="QK56" s="34" t="str">
        <f t="shared" si="280"/>
        <v/>
      </c>
      <c r="QL56" s="34" t="str">
        <f t="shared" si="281"/>
        <v/>
      </c>
      <c r="QM56" s="34" t="str">
        <f t="shared" si="282"/>
        <v/>
      </c>
      <c r="QN56" s="34" t="str">
        <f t="shared" si="283"/>
        <v/>
      </c>
      <c r="QO56" s="34" t="str">
        <f t="shared" si="284"/>
        <v/>
      </c>
      <c r="QP56" s="34" t="str">
        <f t="shared" si="255"/>
        <v/>
      </c>
      <c r="QQ56" s="34" t="str">
        <f t="shared" si="256"/>
        <v/>
      </c>
      <c r="QR56" s="34" t="str">
        <f t="shared" si="257"/>
        <v/>
      </c>
      <c r="QS56" s="34" t="str">
        <f t="shared" si="258"/>
        <v/>
      </c>
      <c r="QT56" s="34" t="str">
        <f t="shared" si="259"/>
        <v/>
      </c>
      <c r="QU56" s="34">
        <f t="shared" si="260"/>
        <v>99.697538193273431</v>
      </c>
      <c r="QV56" s="34" t="str">
        <f t="shared" si="261"/>
        <v/>
      </c>
      <c r="QW56" s="34" t="str">
        <f t="shared" si="262"/>
        <v/>
      </c>
      <c r="QX56" s="34" t="str">
        <f t="shared" si="263"/>
        <v/>
      </c>
      <c r="QY56" s="34" t="str">
        <f t="shared" si="264"/>
        <v/>
      </c>
      <c r="QZ56" s="34" t="str">
        <f t="shared" si="265"/>
        <v/>
      </c>
      <c r="RA56" s="34" t="str">
        <f t="shared" si="266"/>
        <v/>
      </c>
      <c r="RB56" s="34" t="str">
        <f t="shared" si="267"/>
        <v/>
      </c>
      <c r="RC56" s="34" t="str">
        <f t="shared" si="268"/>
        <v/>
      </c>
      <c r="RD56" s="34" t="str">
        <f t="shared" si="269"/>
        <v/>
      </c>
      <c r="RE56" s="34" t="str">
        <f t="shared" si="270"/>
        <v/>
      </c>
      <c r="RF56" s="34" t="str">
        <f t="shared" si="271"/>
        <v/>
      </c>
      <c r="RG56" s="34" t="str">
        <f t="shared" si="272"/>
        <v/>
      </c>
      <c r="RH56" s="34" t="str">
        <f t="shared" si="273"/>
        <v/>
      </c>
      <c r="RI56" s="34" t="str">
        <f t="shared" si="274"/>
        <v/>
      </c>
      <c r="RJ56" s="132">
        <f t="shared" si="205"/>
        <v>99.697538193273431</v>
      </c>
      <c r="RK56" s="35" t="str">
        <f t="shared" si="471"/>
        <v/>
      </c>
      <c r="RL56" s="35" t="str">
        <f t="shared" si="472"/>
        <v>12. DIDACLIBROS LTDA NIT 800036678-0</v>
      </c>
      <c r="RM56" s="35" t="str">
        <f t="shared" si="473"/>
        <v/>
      </c>
      <c r="RN56" s="35" t="str">
        <f t="shared" si="234"/>
        <v/>
      </c>
      <c r="RO56" s="133" t="str">
        <f t="shared" si="207"/>
        <v>12. DIDACLIBROS LTDA NIT 800036678-0</v>
      </c>
      <c r="RP56" s="133" t="str">
        <f>IF($RJ56=QJ56,QJ$8,IF($RJ56=QK56,QK$8,IF($RJ56=QL56,QL$8,IF($RJ56=QM56,QM$8,IF($RJ56=QN56,QN$8,IF($RJ56=QO56,QO$8,IF($RJ56=QP56,QP$8,IF($RJ56=QQ56,QQ$8,IF($RJ56=QR56,QR$8,IF($RJ56=QS56,QS$8,IF($RJ56=QT56,QT$8,IF($RJ56=QU56,QU$8,IF($RJ56=QV56,QV$8,IF($RJ56=QW56,QW$8,IF($RJ56=QX56,QX$8,IF($RJ56=QY56,QY$8,IF($RJ56=QZ56,QZ$8,IF($RJ56=RA56,RA$8,IF($RJ56=RB56,RB$8,IF($RJ56=RC56,RC$8,IF($RJ56=RD56,RD$8,IF($RJ56=RE56,RE$8,IF($RJ56=RF56,RF$8,IF($RJ56=RG56,RG$8,IF($RJ56=RH56,RH$8,IF($RJ56=RI56,RI$8,IF($RJ56=#REF!,#REF!,IF($RJ56=#REF!,#REF!,""))))))))))))))))))))))))))))</f>
        <v>12. DIDACLIBROS LTDA NIT 800036678-0</v>
      </c>
      <c r="RQ56" s="36" t="str">
        <f t="shared" si="474"/>
        <v/>
      </c>
      <c r="RR56" s="36">
        <f t="shared" si="475"/>
        <v>3111850</v>
      </c>
      <c r="RS56" s="36" t="str">
        <f t="shared" si="476"/>
        <v/>
      </c>
      <c r="RT56" s="36" t="e">
        <f>IF($RP56=$AD$8,$AD56,IF($RP56=$AE$8,$AE56,IF($RP56=$AF$8,$AF56,IF($RP56=$AG$8,$AG56,IF($RP56=$AH$8,$AH56,IF($RP56=#REF!,#REF!,IF($RP56=#REF!,#REF!,"")))))))</f>
        <v>#REF!</v>
      </c>
      <c r="RU56" s="129">
        <f t="shared" si="477"/>
        <v>3111850</v>
      </c>
      <c r="RV56" s="36" t="e">
        <f t="shared" si="206"/>
        <v>#REF!</v>
      </c>
      <c r="RW56" s="53">
        <v>48</v>
      </c>
      <c r="RX56" s="129">
        <f t="shared" si="478"/>
        <v>47600</v>
      </c>
      <c r="RY56" s="129" t="str">
        <f t="shared" si="479"/>
        <v>ADJUDICADO</v>
      </c>
    </row>
    <row r="57" spans="1:493" s="38" customFormat="1" ht="26">
      <c r="B57" s="67" t="s">
        <v>124</v>
      </c>
      <c r="C57" s="68" t="s">
        <v>125</v>
      </c>
      <c r="D57" s="67" t="s">
        <v>126</v>
      </c>
      <c r="E57" s="88" t="s">
        <v>153</v>
      </c>
      <c r="F57" s="70">
        <v>1</v>
      </c>
      <c r="G57" s="24">
        <v>3748500</v>
      </c>
      <c r="H57" s="53">
        <v>49</v>
      </c>
      <c r="I57" s="104" t="s">
        <v>37</v>
      </c>
      <c r="J57" s="104" t="s">
        <v>37</v>
      </c>
      <c r="K57" s="104" t="s">
        <v>37</v>
      </c>
      <c r="L57" s="104" t="s">
        <v>37</v>
      </c>
      <c r="M57" s="104" t="s">
        <v>37</v>
      </c>
      <c r="N57" s="104" t="s">
        <v>37</v>
      </c>
      <c r="O57" s="104" t="s">
        <v>37</v>
      </c>
      <c r="P57" s="104" t="s">
        <v>37</v>
      </c>
      <c r="Q57" s="104" t="s">
        <v>37</v>
      </c>
      <c r="R57" s="104" t="s">
        <v>37</v>
      </c>
      <c r="S57" s="104" t="s">
        <v>37</v>
      </c>
      <c r="T57" s="113">
        <v>3694950</v>
      </c>
      <c r="U57" s="104" t="s">
        <v>37</v>
      </c>
      <c r="V57" s="104" t="s">
        <v>37</v>
      </c>
      <c r="W57" s="113">
        <v>3298680</v>
      </c>
      <c r="X57" s="104" t="s">
        <v>37</v>
      </c>
      <c r="Y57" s="104" t="s">
        <v>37</v>
      </c>
      <c r="Z57" s="104" t="s">
        <v>37</v>
      </c>
      <c r="AA57" s="104" t="s">
        <v>37</v>
      </c>
      <c r="AB57" s="104" t="s">
        <v>37</v>
      </c>
      <c r="AC57" s="104" t="s">
        <v>37</v>
      </c>
      <c r="AD57" s="104" t="s">
        <v>37</v>
      </c>
      <c r="AE57" s="104" t="s">
        <v>37</v>
      </c>
      <c r="AF57" s="104" t="s">
        <v>37</v>
      </c>
      <c r="AG57" s="104" t="s">
        <v>37</v>
      </c>
      <c r="AH57" s="106">
        <v>3474800</v>
      </c>
      <c r="AI57" s="37"/>
      <c r="AJ57" s="25" t="str">
        <f t="shared" si="286"/>
        <v>NC</v>
      </c>
      <c r="AK57" s="25" t="str">
        <f t="shared" si="287"/>
        <v>NC</v>
      </c>
      <c r="AL57" s="25" t="str">
        <f t="shared" si="288"/>
        <v>NC</v>
      </c>
      <c r="AM57" s="25" t="str">
        <f t="shared" si="289"/>
        <v>NC</v>
      </c>
      <c r="AN57" s="25" t="str">
        <f t="shared" si="290"/>
        <v>NC</v>
      </c>
      <c r="AO57" s="25" t="str">
        <f t="shared" si="291"/>
        <v>NC</v>
      </c>
      <c r="AP57" s="25" t="str">
        <f t="shared" si="292"/>
        <v>NC</v>
      </c>
      <c r="AQ57" s="25" t="str">
        <f t="shared" si="293"/>
        <v>NC</v>
      </c>
      <c r="AR57" s="25" t="str">
        <f t="shared" si="294"/>
        <v>NC</v>
      </c>
      <c r="AS57" s="25" t="str">
        <f t="shared" si="295"/>
        <v>NC</v>
      </c>
      <c r="AT57" s="25" t="str">
        <f t="shared" si="296"/>
        <v>NC</v>
      </c>
      <c r="AU57" s="25">
        <f t="shared" si="297"/>
        <v>3694950</v>
      </c>
      <c r="AV57" s="25" t="str">
        <f t="shared" si="298"/>
        <v>NC</v>
      </c>
      <c r="AW57" s="25" t="str">
        <f t="shared" si="299"/>
        <v>NC</v>
      </c>
      <c r="AX57" s="25">
        <f t="shared" si="300"/>
        <v>3298680</v>
      </c>
      <c r="AY57" s="25" t="str">
        <f t="shared" si="301"/>
        <v>NC</v>
      </c>
      <c r="AZ57" s="25" t="str">
        <f t="shared" si="302"/>
        <v>NC</v>
      </c>
      <c r="BA57" s="25" t="str">
        <f t="shared" si="303"/>
        <v>NC</v>
      </c>
      <c r="BB57" s="25" t="str">
        <f t="shared" si="304"/>
        <v>NC</v>
      </c>
      <c r="BC57" s="25" t="str">
        <f t="shared" si="305"/>
        <v>NC</v>
      </c>
      <c r="BD57" s="25" t="str">
        <f t="shared" si="306"/>
        <v>NC</v>
      </c>
      <c r="BE57" s="25" t="str">
        <f t="shared" si="307"/>
        <v>NC</v>
      </c>
      <c r="BF57" s="25" t="str">
        <f t="shared" si="308"/>
        <v>NC</v>
      </c>
      <c r="BG57" s="25" t="str">
        <f t="shared" si="309"/>
        <v>NC</v>
      </c>
      <c r="BH57" s="25" t="str">
        <f t="shared" si="310"/>
        <v>NC</v>
      </c>
      <c r="BI57" s="25">
        <f t="shared" si="311"/>
        <v>3474800</v>
      </c>
      <c r="BJ57" s="53">
        <v>49</v>
      </c>
      <c r="BK57" s="122" t="s">
        <v>38</v>
      </c>
      <c r="BL57" s="122" t="s">
        <v>38</v>
      </c>
      <c r="BM57" s="122" t="s">
        <v>38</v>
      </c>
      <c r="BN57" s="122" t="s">
        <v>38</v>
      </c>
      <c r="BO57" s="122" t="s">
        <v>38</v>
      </c>
      <c r="BP57" s="122" t="s">
        <v>38</v>
      </c>
      <c r="BQ57" s="122" t="s">
        <v>38</v>
      </c>
      <c r="BR57" s="122" t="s">
        <v>38</v>
      </c>
      <c r="BS57" s="122" t="s">
        <v>38</v>
      </c>
      <c r="BT57" s="122" t="s">
        <v>38</v>
      </c>
      <c r="BU57" s="122" t="s">
        <v>38</v>
      </c>
      <c r="BV57" s="124" t="s">
        <v>39</v>
      </c>
      <c r="BW57" s="122" t="s">
        <v>38</v>
      </c>
      <c r="BX57" s="122" t="s">
        <v>38</v>
      </c>
      <c r="BY57" s="124" t="s">
        <v>39</v>
      </c>
      <c r="BZ57" s="122" t="s">
        <v>38</v>
      </c>
      <c r="CA57" s="122" t="s">
        <v>38</v>
      </c>
      <c r="CB57" s="122" t="s">
        <v>38</v>
      </c>
      <c r="CC57" s="122" t="s">
        <v>38</v>
      </c>
      <c r="CD57" s="122" t="s">
        <v>38</v>
      </c>
      <c r="CE57" s="122" t="s">
        <v>38</v>
      </c>
      <c r="CF57" s="122" t="s">
        <v>38</v>
      </c>
      <c r="CG57" s="122" t="s">
        <v>38</v>
      </c>
      <c r="CH57" s="122" t="s">
        <v>38</v>
      </c>
      <c r="CI57" s="122" t="s">
        <v>38</v>
      </c>
      <c r="CJ57" s="124" t="s">
        <v>39</v>
      </c>
      <c r="CK57" s="53">
        <v>49</v>
      </c>
      <c r="CL57" s="122" t="s">
        <v>39</v>
      </c>
      <c r="CM57" s="122" t="s">
        <v>38</v>
      </c>
      <c r="CN57" s="122" t="s">
        <v>39</v>
      </c>
      <c r="CO57" s="122" t="s">
        <v>39</v>
      </c>
      <c r="CP57" s="122" t="s">
        <v>39</v>
      </c>
      <c r="CQ57" s="122" t="s">
        <v>39</v>
      </c>
      <c r="CR57" s="122" t="s">
        <v>39</v>
      </c>
      <c r="CS57" s="122" t="s">
        <v>39</v>
      </c>
      <c r="CT57" s="122" t="s">
        <v>39</v>
      </c>
      <c r="CU57" s="122" t="s">
        <v>39</v>
      </c>
      <c r="CV57" s="122" t="s">
        <v>39</v>
      </c>
      <c r="CW57" s="131" t="s">
        <v>39</v>
      </c>
      <c r="CX57" s="122" t="s">
        <v>39</v>
      </c>
      <c r="CY57" s="122" t="s">
        <v>39</v>
      </c>
      <c r="CZ57" s="131" t="s">
        <v>39</v>
      </c>
      <c r="DA57" s="122" t="s">
        <v>39</v>
      </c>
      <c r="DB57" s="122" t="s">
        <v>39</v>
      </c>
      <c r="DC57" s="122" t="s">
        <v>39</v>
      </c>
      <c r="DD57" s="122" t="s">
        <v>39</v>
      </c>
      <c r="DE57" s="122" t="s">
        <v>39</v>
      </c>
      <c r="DF57" s="122" t="s">
        <v>39</v>
      </c>
      <c r="DG57" s="122" t="s">
        <v>39</v>
      </c>
      <c r="DH57" s="122" t="s">
        <v>38</v>
      </c>
      <c r="DI57" s="122" t="s">
        <v>38</v>
      </c>
      <c r="DJ57" s="122" t="s">
        <v>38</v>
      </c>
      <c r="DK57" s="124" t="s">
        <v>39</v>
      </c>
      <c r="DL57" s="53">
        <v>49</v>
      </c>
      <c r="DM57" s="122" t="s">
        <v>39</v>
      </c>
      <c r="DN57" s="122" t="s">
        <v>38</v>
      </c>
      <c r="DO57" s="122" t="s">
        <v>39</v>
      </c>
      <c r="DP57" s="122" t="s">
        <v>39</v>
      </c>
      <c r="DQ57" s="122" t="s">
        <v>39</v>
      </c>
      <c r="DR57" s="122" t="s">
        <v>39</v>
      </c>
      <c r="DS57" s="122" t="s">
        <v>39</v>
      </c>
      <c r="DT57" s="122" t="s">
        <v>39</v>
      </c>
      <c r="DU57" s="122" t="s">
        <v>39</v>
      </c>
      <c r="DV57" s="122" t="s">
        <v>39</v>
      </c>
      <c r="DW57" s="122" t="s">
        <v>39</v>
      </c>
      <c r="DX57" s="117" t="s">
        <v>39</v>
      </c>
      <c r="DY57" s="122" t="s">
        <v>39</v>
      </c>
      <c r="DZ57" s="122" t="s">
        <v>39</v>
      </c>
      <c r="EA57" s="117" t="s">
        <v>39</v>
      </c>
      <c r="EB57" s="122" t="s">
        <v>39</v>
      </c>
      <c r="EC57" s="122" t="s">
        <v>39</v>
      </c>
      <c r="ED57" s="122" t="s">
        <v>39</v>
      </c>
      <c r="EE57" s="122" t="s">
        <v>39</v>
      </c>
      <c r="EF57" s="122" t="s">
        <v>39</v>
      </c>
      <c r="EG57" s="122" t="s">
        <v>39</v>
      </c>
      <c r="EH57" s="122" t="s">
        <v>39</v>
      </c>
      <c r="EI57" s="122" t="s">
        <v>38</v>
      </c>
      <c r="EJ57" s="122" t="s">
        <v>38</v>
      </c>
      <c r="EK57" s="122" t="s">
        <v>39</v>
      </c>
      <c r="EL57" s="118" t="s">
        <v>39</v>
      </c>
      <c r="EM57" s="53">
        <v>49</v>
      </c>
      <c r="EN57" s="26" t="str">
        <f t="shared" si="312"/>
        <v>NO CUMPLE</v>
      </c>
      <c r="EO57" s="26" t="str">
        <f t="shared" si="313"/>
        <v>NO CUMPLE</v>
      </c>
      <c r="EP57" s="26" t="str">
        <f t="shared" si="314"/>
        <v>NO CUMPLE</v>
      </c>
      <c r="EQ57" s="26" t="str">
        <f t="shared" si="315"/>
        <v>NO CUMPLE</v>
      </c>
      <c r="ER57" s="26" t="str">
        <f t="shared" si="316"/>
        <v>NO CUMPLE</v>
      </c>
      <c r="ES57" s="26" t="str">
        <f t="shared" si="317"/>
        <v>NO CUMPLE</v>
      </c>
      <c r="ET57" s="26" t="str">
        <f t="shared" si="318"/>
        <v>NO CUMPLE</v>
      </c>
      <c r="EU57" s="26" t="str">
        <f t="shared" si="319"/>
        <v>NO CUMPLE</v>
      </c>
      <c r="EV57" s="26" t="str">
        <f t="shared" si="320"/>
        <v>NO CUMPLE</v>
      </c>
      <c r="EW57" s="26" t="str">
        <f t="shared" si="321"/>
        <v>NO CUMPLE</v>
      </c>
      <c r="EX57" s="26" t="str">
        <f t="shared" si="322"/>
        <v>NO CUMPLE</v>
      </c>
      <c r="EY57" s="26" t="str">
        <f t="shared" si="323"/>
        <v>CUMPLE</v>
      </c>
      <c r="EZ57" s="26" t="str">
        <f t="shared" si="324"/>
        <v>NO CUMPLE</v>
      </c>
      <c r="FA57" s="26" t="str">
        <f t="shared" si="325"/>
        <v>NO CUMPLE</v>
      </c>
      <c r="FB57" s="26" t="str">
        <f t="shared" si="326"/>
        <v>CUMPLE</v>
      </c>
      <c r="FC57" s="26" t="str">
        <f t="shared" si="327"/>
        <v>NO CUMPLE</v>
      </c>
      <c r="FD57" s="26" t="str">
        <f t="shared" si="328"/>
        <v>NO CUMPLE</v>
      </c>
      <c r="FE57" s="26" t="str">
        <f t="shared" si="329"/>
        <v>NO CUMPLE</v>
      </c>
      <c r="FF57" s="26" t="str">
        <f t="shared" si="330"/>
        <v>NO CUMPLE</v>
      </c>
      <c r="FG57" s="26" t="str">
        <f t="shared" si="331"/>
        <v>NO CUMPLE</v>
      </c>
      <c r="FH57" s="26" t="str">
        <f t="shared" si="332"/>
        <v>NO CUMPLE</v>
      </c>
      <c r="FI57" s="26" t="str">
        <f t="shared" si="333"/>
        <v>NO CUMPLE</v>
      </c>
      <c r="FJ57" s="26" t="str">
        <f t="shared" si="334"/>
        <v>NO CUMPLE</v>
      </c>
      <c r="FK57" s="26" t="str">
        <f t="shared" si="335"/>
        <v>NO CUMPLE</v>
      </c>
      <c r="FL57" s="26" t="str">
        <f t="shared" si="336"/>
        <v>NO CUMPLE</v>
      </c>
      <c r="FM57" s="26" t="str">
        <f t="shared" si="337"/>
        <v>CUMPLE</v>
      </c>
      <c r="FN57" s="53">
        <v>49</v>
      </c>
      <c r="FO57" s="116" t="s">
        <v>37</v>
      </c>
      <c r="FP57" s="116" t="s">
        <v>37</v>
      </c>
      <c r="FQ57" s="116" t="s">
        <v>37</v>
      </c>
      <c r="FR57" s="116" t="s">
        <v>37</v>
      </c>
      <c r="FS57" s="116" t="s">
        <v>37</v>
      </c>
      <c r="FT57" s="116" t="s">
        <v>37</v>
      </c>
      <c r="FU57" s="116" t="s">
        <v>37</v>
      </c>
      <c r="FV57" s="116" t="s">
        <v>37</v>
      </c>
      <c r="FW57" s="116" t="s">
        <v>37</v>
      </c>
      <c r="FX57" s="116" t="s">
        <v>37</v>
      </c>
      <c r="FY57" s="116" t="s">
        <v>37</v>
      </c>
      <c r="FZ57" s="124" t="s">
        <v>39</v>
      </c>
      <c r="GA57" s="116" t="s">
        <v>37</v>
      </c>
      <c r="GB57" s="116" t="s">
        <v>37</v>
      </c>
      <c r="GC57" s="120" t="s">
        <v>39</v>
      </c>
      <c r="GD57" s="116" t="s">
        <v>37</v>
      </c>
      <c r="GE57" s="116" t="s">
        <v>37</v>
      </c>
      <c r="GF57" s="116" t="s">
        <v>37</v>
      </c>
      <c r="GG57" s="116" t="s">
        <v>37</v>
      </c>
      <c r="GH57" s="116" t="s">
        <v>37</v>
      </c>
      <c r="GI57" s="116" t="s">
        <v>37</v>
      </c>
      <c r="GJ57" s="116" t="s">
        <v>37</v>
      </c>
      <c r="GK57" s="116" t="s">
        <v>37</v>
      </c>
      <c r="GL57" s="116" t="s">
        <v>37</v>
      </c>
      <c r="GM57" s="116" t="s">
        <v>37</v>
      </c>
      <c r="GN57" s="124" t="s">
        <v>39</v>
      </c>
      <c r="GO57" s="53">
        <v>49</v>
      </c>
      <c r="GP57" s="116" t="s">
        <v>37</v>
      </c>
      <c r="GQ57" s="116" t="s">
        <v>37</v>
      </c>
      <c r="GR57" s="116" t="s">
        <v>37</v>
      </c>
      <c r="GS57" s="116" t="s">
        <v>37</v>
      </c>
      <c r="GT57" s="116" t="s">
        <v>37</v>
      </c>
      <c r="GU57" s="116" t="s">
        <v>37</v>
      </c>
      <c r="GV57" s="116" t="s">
        <v>37</v>
      </c>
      <c r="GW57" s="116" t="s">
        <v>37</v>
      </c>
      <c r="GX57" s="116" t="s">
        <v>37</v>
      </c>
      <c r="GY57" s="116" t="s">
        <v>37</v>
      </c>
      <c r="GZ57" s="116" t="s">
        <v>37</v>
      </c>
      <c r="HA57" s="131" t="s">
        <v>39</v>
      </c>
      <c r="HB57" s="116" t="s">
        <v>37</v>
      </c>
      <c r="HC57" s="116" t="s">
        <v>37</v>
      </c>
      <c r="HD57" s="131" t="s">
        <v>39</v>
      </c>
      <c r="HE57" s="116" t="s">
        <v>37</v>
      </c>
      <c r="HF57" s="116" t="s">
        <v>37</v>
      </c>
      <c r="HG57" s="116" t="s">
        <v>37</v>
      </c>
      <c r="HH57" s="116" t="s">
        <v>37</v>
      </c>
      <c r="HI57" s="116" t="s">
        <v>37</v>
      </c>
      <c r="HJ57" s="116" t="s">
        <v>37</v>
      </c>
      <c r="HK57" s="116" t="s">
        <v>37</v>
      </c>
      <c r="HL57" s="116" t="s">
        <v>37</v>
      </c>
      <c r="HM57" s="116" t="s">
        <v>37</v>
      </c>
      <c r="HN57" s="116" t="s">
        <v>37</v>
      </c>
      <c r="HO57" s="124" t="s">
        <v>39</v>
      </c>
      <c r="HP57" s="53">
        <v>49</v>
      </c>
      <c r="HQ57" s="25" t="str">
        <f t="shared" si="338"/>
        <v/>
      </c>
      <c r="HR57" s="25" t="str">
        <f t="shared" si="339"/>
        <v/>
      </c>
      <c r="HS57" s="25" t="str">
        <f t="shared" si="340"/>
        <v/>
      </c>
      <c r="HT57" s="25" t="str">
        <f t="shared" si="341"/>
        <v/>
      </c>
      <c r="HU57" s="25" t="str">
        <f t="shared" si="342"/>
        <v/>
      </c>
      <c r="HV57" s="25" t="str">
        <f t="shared" si="343"/>
        <v/>
      </c>
      <c r="HW57" s="25" t="str">
        <f t="shared" si="344"/>
        <v/>
      </c>
      <c r="HX57" s="25" t="str">
        <f t="shared" si="345"/>
        <v/>
      </c>
      <c r="HY57" s="25" t="str">
        <f t="shared" si="346"/>
        <v/>
      </c>
      <c r="HZ57" s="25" t="str">
        <f t="shared" si="347"/>
        <v/>
      </c>
      <c r="IA57" s="25" t="str">
        <f t="shared" si="348"/>
        <v/>
      </c>
      <c r="IB57" s="25">
        <f t="shared" si="349"/>
        <v>3694950</v>
      </c>
      <c r="IC57" s="25" t="str">
        <f t="shared" si="350"/>
        <v/>
      </c>
      <c r="ID57" s="25" t="str">
        <f t="shared" si="351"/>
        <v/>
      </c>
      <c r="IE57" s="25">
        <f t="shared" si="352"/>
        <v>3298680</v>
      </c>
      <c r="IF57" s="25" t="str">
        <f t="shared" si="353"/>
        <v/>
      </c>
      <c r="IG57" s="25" t="str">
        <f t="shared" si="354"/>
        <v/>
      </c>
      <c r="IH57" s="25" t="str">
        <f t="shared" si="355"/>
        <v/>
      </c>
      <c r="II57" s="25" t="str">
        <f t="shared" si="356"/>
        <v/>
      </c>
      <c r="IJ57" s="25" t="str">
        <f t="shared" si="357"/>
        <v/>
      </c>
      <c r="IK57" s="25" t="str">
        <f t="shared" si="358"/>
        <v/>
      </c>
      <c r="IL57" s="25" t="str">
        <f t="shared" si="359"/>
        <v/>
      </c>
      <c r="IM57" s="25" t="str">
        <f t="shared" si="360"/>
        <v/>
      </c>
      <c r="IN57" s="25" t="str">
        <f t="shared" si="361"/>
        <v/>
      </c>
      <c r="IO57" s="25" t="str">
        <f t="shared" si="362"/>
        <v/>
      </c>
      <c r="IP57" s="25">
        <f t="shared" si="363"/>
        <v>3474800</v>
      </c>
      <c r="IQ57" s="25">
        <v>3748500</v>
      </c>
      <c r="IR57" s="25">
        <v>3748500</v>
      </c>
      <c r="IS57" s="27">
        <f t="shared" si="364"/>
        <v>3</v>
      </c>
      <c r="IT57" s="27">
        <f t="shared" si="200"/>
        <v>1</v>
      </c>
      <c r="IU57" s="27">
        <f t="array" ref="IU57">IF(IT57=0,"",PRODUCT(IF(ISNUMBER(HQ57:IP57),HQ57:IP57,1)))</f>
        <v>4.2352452697816801E+19</v>
      </c>
      <c r="IV57" s="27">
        <f t="shared" si="201"/>
        <v>1.5875816893776628E+26</v>
      </c>
      <c r="IW57" s="28">
        <f t="shared" si="208"/>
        <v>3549637.6348284823</v>
      </c>
      <c r="IX57" s="29">
        <f t="shared" si="285"/>
        <v>13311.141130606808</v>
      </c>
      <c r="IY57" s="53">
        <v>49</v>
      </c>
      <c r="IZ57" s="30" t="str">
        <f t="shared" si="365"/>
        <v/>
      </c>
      <c r="JA57" s="30" t="str">
        <f t="shared" si="366"/>
        <v/>
      </c>
      <c r="JB57" s="30" t="str">
        <f t="shared" si="367"/>
        <v/>
      </c>
      <c r="JC57" s="30" t="str">
        <f t="shared" si="368"/>
        <v/>
      </c>
      <c r="JD57" s="30" t="str">
        <f t="shared" si="369"/>
        <v/>
      </c>
      <c r="JE57" s="30" t="str">
        <f t="shared" si="370"/>
        <v/>
      </c>
      <c r="JF57" s="30" t="str">
        <f t="shared" si="371"/>
        <v/>
      </c>
      <c r="JG57" s="30" t="str">
        <f t="shared" si="372"/>
        <v/>
      </c>
      <c r="JH57" s="30" t="str">
        <f t="shared" si="373"/>
        <v/>
      </c>
      <c r="JI57" s="30" t="str">
        <f t="shared" si="374"/>
        <v/>
      </c>
      <c r="JJ57" s="30" t="str">
        <f t="shared" si="375"/>
        <v/>
      </c>
      <c r="JK57" s="30">
        <f t="shared" si="376"/>
        <v>27758.326380478848</v>
      </c>
      <c r="JL57" s="30" t="str">
        <f t="shared" si="377"/>
        <v/>
      </c>
      <c r="JM57" s="30" t="str">
        <f t="shared" si="378"/>
        <v/>
      </c>
      <c r="JN57" s="30">
        <f t="shared" si="379"/>
        <v>24781.346449818797</v>
      </c>
      <c r="JO57" s="30" t="str">
        <f t="shared" si="380"/>
        <v/>
      </c>
      <c r="JP57" s="30" t="str">
        <f t="shared" si="381"/>
        <v/>
      </c>
      <c r="JQ57" s="30" t="str">
        <f t="shared" si="382"/>
        <v/>
      </c>
      <c r="JR57" s="30" t="str">
        <f t="shared" si="383"/>
        <v/>
      </c>
      <c r="JS57" s="30" t="str">
        <f t="shared" si="384"/>
        <v/>
      </c>
      <c r="JT57" s="30" t="str">
        <f t="shared" si="385"/>
        <v/>
      </c>
      <c r="JU57" s="30" t="str">
        <f t="shared" si="386"/>
        <v/>
      </c>
      <c r="JV57" s="30" t="str">
        <f t="shared" si="387"/>
        <v/>
      </c>
      <c r="JW57" s="30" t="str">
        <f t="shared" si="388"/>
        <v/>
      </c>
      <c r="JX57" s="30" t="str">
        <f t="shared" si="389"/>
        <v/>
      </c>
      <c r="JY57" s="30">
        <f t="shared" si="390"/>
        <v>26104.448641223265</v>
      </c>
      <c r="JZ57" s="53">
        <v>49</v>
      </c>
      <c r="KA57" s="31" t="str">
        <f t="shared" si="391"/>
        <v/>
      </c>
      <c r="KB57" s="31" t="str">
        <f t="shared" si="392"/>
        <v/>
      </c>
      <c r="KC57" s="31" t="str">
        <f t="shared" si="393"/>
        <v/>
      </c>
      <c r="KD57" s="31" t="str">
        <f t="shared" si="394"/>
        <v/>
      </c>
      <c r="KE57" s="31" t="str">
        <f t="shared" si="395"/>
        <v/>
      </c>
      <c r="KF57" s="31" t="str">
        <f t="shared" si="396"/>
        <v/>
      </c>
      <c r="KG57" s="31" t="str">
        <f t="shared" si="397"/>
        <v/>
      </c>
      <c r="KH57" s="31" t="str">
        <f t="shared" si="398"/>
        <v/>
      </c>
      <c r="KI57" s="31" t="str">
        <f t="shared" si="399"/>
        <v/>
      </c>
      <c r="KJ57" s="31" t="str">
        <f t="shared" si="400"/>
        <v/>
      </c>
      <c r="KK57" s="31" t="str">
        <f t="shared" si="401"/>
        <v/>
      </c>
      <c r="KL57" s="31">
        <f t="shared" si="402"/>
        <v>145312.36517151771</v>
      </c>
      <c r="KM57" s="31" t="str">
        <f t="shared" si="403"/>
        <v/>
      </c>
      <c r="KN57" s="31" t="str">
        <f t="shared" si="404"/>
        <v/>
      </c>
      <c r="KO57" s="31">
        <f t="shared" si="405"/>
        <v>250957.63482848229</v>
      </c>
      <c r="KP57" s="31" t="str">
        <f t="shared" si="406"/>
        <v/>
      </c>
      <c r="KQ57" s="31" t="str">
        <f t="shared" si="407"/>
        <v/>
      </c>
      <c r="KR57" s="31" t="str">
        <f t="shared" si="408"/>
        <v/>
      </c>
      <c r="KS57" s="31" t="str">
        <f t="shared" si="409"/>
        <v/>
      </c>
      <c r="KT57" s="31" t="str">
        <f t="shared" si="410"/>
        <v/>
      </c>
      <c r="KU57" s="31" t="str">
        <f t="shared" si="411"/>
        <v/>
      </c>
      <c r="KV57" s="31" t="str">
        <f t="shared" si="412"/>
        <v/>
      </c>
      <c r="KW57" s="31" t="str">
        <f t="shared" si="413"/>
        <v/>
      </c>
      <c r="KX57" s="31" t="str">
        <f t="shared" si="414"/>
        <v/>
      </c>
      <c r="KY57" s="31" t="str">
        <f t="shared" si="415"/>
        <v/>
      </c>
      <c r="KZ57" s="31">
        <f t="shared" si="416"/>
        <v>74837.634828482289</v>
      </c>
      <c r="LA57" s="53">
        <v>49</v>
      </c>
      <c r="LB57" s="32" t="str">
        <f t="shared" si="417"/>
        <v/>
      </c>
      <c r="LC57" s="32" t="str">
        <f t="shared" si="418"/>
        <v/>
      </c>
      <c r="LD57" s="32" t="str">
        <f t="shared" si="419"/>
        <v/>
      </c>
      <c r="LE57" s="32" t="str">
        <f t="shared" si="420"/>
        <v/>
      </c>
      <c r="LF57" s="32" t="str">
        <f t="shared" si="421"/>
        <v/>
      </c>
      <c r="LG57" s="32" t="str">
        <f t="shared" si="422"/>
        <v/>
      </c>
      <c r="LH57" s="32" t="str">
        <f t="shared" si="423"/>
        <v/>
      </c>
      <c r="LI57" s="32" t="str">
        <f t="shared" si="424"/>
        <v/>
      </c>
      <c r="LJ57" s="32" t="str">
        <f t="shared" si="425"/>
        <v/>
      </c>
      <c r="LK57" s="32" t="str">
        <f t="shared" si="426"/>
        <v/>
      </c>
      <c r="LL57" s="32" t="str">
        <f t="shared" si="427"/>
        <v/>
      </c>
      <c r="LM57" s="32">
        <f t="shared" si="428"/>
        <v>1091.6597138121804</v>
      </c>
      <c r="LN57" s="32" t="str">
        <f t="shared" si="429"/>
        <v/>
      </c>
      <c r="LO57" s="32" t="str">
        <f t="shared" si="430"/>
        <v/>
      </c>
      <c r="LP57" s="32">
        <f t="shared" si="431"/>
        <v>1885.3202168478699</v>
      </c>
      <c r="LQ57" s="32" t="str">
        <f t="shared" si="432"/>
        <v/>
      </c>
      <c r="LR57" s="32" t="str">
        <f t="shared" si="433"/>
        <v/>
      </c>
      <c r="LS57" s="32" t="str">
        <f t="shared" si="434"/>
        <v/>
      </c>
      <c r="LT57" s="32" t="str">
        <f t="shared" si="435"/>
        <v/>
      </c>
      <c r="LU57" s="32" t="str">
        <f t="shared" si="436"/>
        <v/>
      </c>
      <c r="LV57" s="32" t="str">
        <f t="shared" si="437"/>
        <v/>
      </c>
      <c r="LW57" s="32" t="str">
        <f t="shared" si="438"/>
        <v/>
      </c>
      <c r="LX57" s="32" t="str">
        <f t="shared" si="439"/>
        <v/>
      </c>
      <c r="LY57" s="32" t="str">
        <f t="shared" si="440"/>
        <v/>
      </c>
      <c r="LZ57" s="32" t="str">
        <f t="shared" si="441"/>
        <v/>
      </c>
      <c r="MA57" s="32">
        <f t="shared" si="442"/>
        <v>562.21802544340323</v>
      </c>
      <c r="MB57" s="50">
        <f t="shared" si="443"/>
        <v>562.21802544340323</v>
      </c>
      <c r="MC57" s="53">
        <v>49</v>
      </c>
      <c r="MD57" s="140" t="str">
        <f t="shared" si="444"/>
        <v/>
      </c>
      <c r="ME57" s="140" t="str">
        <f t="shared" si="445"/>
        <v/>
      </c>
      <c r="MF57" s="140" t="str">
        <f t="shared" si="446"/>
        <v/>
      </c>
      <c r="MG57" s="140" t="str">
        <f t="shared" si="447"/>
        <v/>
      </c>
      <c r="MH57" s="140" t="str">
        <f t="shared" si="448"/>
        <v/>
      </c>
      <c r="MI57" s="140" t="str">
        <f t="shared" si="449"/>
        <v/>
      </c>
      <c r="MJ57" s="140" t="str">
        <f t="shared" si="450"/>
        <v/>
      </c>
      <c r="MK57" s="140" t="str">
        <f t="shared" si="451"/>
        <v/>
      </c>
      <c r="ML57" s="140" t="str">
        <f t="shared" si="452"/>
        <v/>
      </c>
      <c r="MM57" s="140" t="str">
        <f t="shared" si="453"/>
        <v/>
      </c>
      <c r="MN57" s="140" t="str">
        <f t="shared" si="454"/>
        <v/>
      </c>
      <c r="MO57" s="140">
        <f t="shared" si="455"/>
        <v>38.362510429281727</v>
      </c>
      <c r="MP57" s="140" t="str">
        <f t="shared" si="456"/>
        <v/>
      </c>
      <c r="MQ57" s="140" t="str">
        <f t="shared" si="457"/>
        <v/>
      </c>
      <c r="MR57" s="140">
        <f t="shared" si="458"/>
        <v>37.17201967472819</v>
      </c>
      <c r="MS57" s="140" t="str">
        <f t="shared" si="459"/>
        <v/>
      </c>
      <c r="MT57" s="140" t="str">
        <f t="shared" si="460"/>
        <v/>
      </c>
      <c r="MU57" s="140" t="str">
        <f t="shared" si="461"/>
        <v/>
      </c>
      <c r="MV57" s="140" t="str">
        <f t="shared" si="462"/>
        <v/>
      </c>
      <c r="MW57" s="140" t="str">
        <f t="shared" si="463"/>
        <v/>
      </c>
      <c r="MX57" s="140" t="str">
        <f t="shared" si="464"/>
        <v/>
      </c>
      <c r="MY57" s="140" t="str">
        <f t="shared" si="465"/>
        <v/>
      </c>
      <c r="MZ57" s="140" t="str">
        <f t="shared" si="466"/>
        <v/>
      </c>
      <c r="NA57" s="140" t="str">
        <f t="shared" si="467"/>
        <v/>
      </c>
      <c r="NB57" s="140" t="str">
        <f t="shared" si="468"/>
        <v/>
      </c>
      <c r="NC57" s="140">
        <f t="shared" si="469"/>
        <v>39.156672961834893</v>
      </c>
      <c r="ND57" s="53">
        <v>49</v>
      </c>
      <c r="NE57" s="33" t="str">
        <f t="shared" si="470"/>
        <v/>
      </c>
      <c r="NF57" s="33" t="str">
        <f t="shared" si="504"/>
        <v/>
      </c>
      <c r="NG57" s="33" t="str">
        <f t="shared" si="480"/>
        <v/>
      </c>
      <c r="NH57" s="33" t="str">
        <f t="shared" si="481"/>
        <v/>
      </c>
      <c r="NI57" s="33" t="str">
        <f t="shared" si="482"/>
        <v/>
      </c>
      <c r="NJ57" s="33" t="str">
        <f t="shared" si="483"/>
        <v/>
      </c>
      <c r="NK57" s="33" t="str">
        <f t="shared" si="484"/>
        <v/>
      </c>
      <c r="NL57" s="33" t="str">
        <f t="shared" si="485"/>
        <v/>
      </c>
      <c r="NM57" s="33" t="str">
        <f t="shared" si="486"/>
        <v/>
      </c>
      <c r="NN57" s="33" t="str">
        <f t="shared" si="487"/>
        <v/>
      </c>
      <c r="NO57" s="33" t="str">
        <f t="shared" si="488"/>
        <v/>
      </c>
      <c r="NP57" s="33">
        <f t="shared" si="489"/>
        <v>20.600486335804554</v>
      </c>
      <c r="NQ57" s="33" t="str">
        <f t="shared" si="490"/>
        <v/>
      </c>
      <c r="NR57" s="33" t="str">
        <f t="shared" si="491"/>
        <v/>
      </c>
      <c r="NS57" s="33">
        <f t="shared" si="492"/>
        <v>11.928329636933388</v>
      </c>
      <c r="NT57" s="33" t="str">
        <f t="shared" si="493"/>
        <v/>
      </c>
      <c r="NU57" s="33" t="str">
        <f t="shared" si="494"/>
        <v/>
      </c>
      <c r="NV57" s="33" t="str">
        <f t="shared" si="495"/>
        <v/>
      </c>
      <c r="NW57" s="33" t="str">
        <f t="shared" si="496"/>
        <v/>
      </c>
      <c r="NX57" s="33" t="str">
        <f t="shared" si="497"/>
        <v/>
      </c>
      <c r="NY57" s="33" t="str">
        <f t="shared" si="498"/>
        <v/>
      </c>
      <c r="NZ57" s="33" t="str">
        <f t="shared" si="499"/>
        <v/>
      </c>
      <c r="OA57" s="33" t="str">
        <f t="shared" si="500"/>
        <v/>
      </c>
      <c r="OB57" s="33" t="str">
        <f t="shared" si="501"/>
        <v/>
      </c>
      <c r="OC57" s="33" t="str">
        <f t="shared" si="502"/>
        <v/>
      </c>
      <c r="OD57" s="33">
        <f t="shared" si="503"/>
        <v>40</v>
      </c>
      <c r="OE57" s="33" t="e">
        <f>IF(#REF!="","",IF(#REF!=$MB57,40,(($MB57/#REF!)*40)))</f>
        <v>#REF!</v>
      </c>
      <c r="OF57" s="33" t="e">
        <f>IF(#REF!="","",IF(#REF!=$MB57,40,(($MB57/#REF!)*40)))</f>
        <v>#REF!</v>
      </c>
      <c r="OG57" s="53">
        <v>49</v>
      </c>
      <c r="OH57" s="116"/>
      <c r="OI57" s="116"/>
      <c r="OJ57" s="116"/>
      <c r="OK57" s="116"/>
      <c r="OL57" s="116"/>
      <c r="OM57" s="116"/>
      <c r="ON57" s="116"/>
      <c r="OO57" s="116"/>
      <c r="OP57" s="116"/>
      <c r="OQ57" s="116"/>
      <c r="OR57" s="116"/>
      <c r="OS57" s="124">
        <v>72</v>
      </c>
      <c r="OT57" s="116"/>
      <c r="OU57" s="116"/>
      <c r="OV57" s="124">
        <v>72</v>
      </c>
      <c r="OW57" s="116"/>
      <c r="OX57" s="116"/>
      <c r="OY57" s="116"/>
      <c r="OZ57" s="116"/>
      <c r="PA57" s="116"/>
      <c r="PB57" s="116"/>
      <c r="PC57" s="116"/>
      <c r="PD57" s="116"/>
      <c r="PE57" s="116"/>
      <c r="PF57" s="116"/>
      <c r="PG57" s="118">
        <v>72</v>
      </c>
      <c r="PH57" s="53">
        <v>49</v>
      </c>
      <c r="PI57" s="126">
        <f t="shared" si="203"/>
        <v>0</v>
      </c>
      <c r="PJ57" s="126">
        <f t="shared" si="275"/>
        <v>0</v>
      </c>
      <c r="PK57" s="126">
        <f t="shared" si="276"/>
        <v>0</v>
      </c>
      <c r="PL57" s="126">
        <f t="shared" si="277"/>
        <v>0</v>
      </c>
      <c r="PM57" s="126">
        <f t="shared" si="278"/>
        <v>0</v>
      </c>
      <c r="PN57" s="126">
        <f t="shared" si="279"/>
        <v>0</v>
      </c>
      <c r="PO57" s="126">
        <f t="shared" si="235"/>
        <v>0</v>
      </c>
      <c r="PP57" s="126">
        <f t="shared" si="236"/>
        <v>0</v>
      </c>
      <c r="PQ57" s="126">
        <f t="shared" si="237"/>
        <v>0</v>
      </c>
      <c r="PR57" s="126">
        <f t="shared" si="238"/>
        <v>0</v>
      </c>
      <c r="PS57" s="126">
        <f t="shared" si="239"/>
        <v>0</v>
      </c>
      <c r="PT57" s="126">
        <f t="shared" si="240"/>
        <v>60</v>
      </c>
      <c r="PU57" s="126">
        <f t="shared" si="241"/>
        <v>0</v>
      </c>
      <c r="PV57" s="126">
        <f t="shared" si="242"/>
        <v>0</v>
      </c>
      <c r="PW57" s="126">
        <f t="shared" si="243"/>
        <v>60</v>
      </c>
      <c r="PX57" s="126">
        <f t="shared" si="244"/>
        <v>0</v>
      </c>
      <c r="PY57" s="126">
        <f t="shared" si="245"/>
        <v>0</v>
      </c>
      <c r="PZ57" s="126">
        <f t="shared" si="246"/>
        <v>0</v>
      </c>
      <c r="QA57" s="126">
        <f t="shared" si="247"/>
        <v>0</v>
      </c>
      <c r="QB57" s="126">
        <f t="shared" si="248"/>
        <v>0</v>
      </c>
      <c r="QC57" s="126">
        <f t="shared" si="249"/>
        <v>0</v>
      </c>
      <c r="QD57" s="126">
        <f t="shared" si="250"/>
        <v>0</v>
      </c>
      <c r="QE57" s="126">
        <f t="shared" si="251"/>
        <v>0</v>
      </c>
      <c r="QF57" s="126">
        <f t="shared" si="252"/>
        <v>0</v>
      </c>
      <c r="QG57" s="126">
        <f t="shared" si="253"/>
        <v>0</v>
      </c>
      <c r="QH57" s="126">
        <f t="shared" si="254"/>
        <v>60</v>
      </c>
      <c r="QI57" s="53">
        <v>49</v>
      </c>
      <c r="QJ57" s="34" t="str">
        <f t="shared" si="204"/>
        <v/>
      </c>
      <c r="QK57" s="34" t="str">
        <f t="shared" si="280"/>
        <v/>
      </c>
      <c r="QL57" s="34" t="str">
        <f t="shared" si="281"/>
        <v/>
      </c>
      <c r="QM57" s="34" t="str">
        <f t="shared" si="282"/>
        <v/>
      </c>
      <c r="QN57" s="34" t="str">
        <f t="shared" si="283"/>
        <v/>
      </c>
      <c r="QO57" s="34" t="str">
        <f t="shared" si="284"/>
        <v/>
      </c>
      <c r="QP57" s="34" t="str">
        <f t="shared" si="255"/>
        <v/>
      </c>
      <c r="QQ57" s="34" t="str">
        <f t="shared" si="256"/>
        <v/>
      </c>
      <c r="QR57" s="34" t="str">
        <f t="shared" si="257"/>
        <v/>
      </c>
      <c r="QS57" s="34" t="str">
        <f t="shared" si="258"/>
        <v/>
      </c>
      <c r="QT57" s="34" t="str">
        <f t="shared" si="259"/>
        <v/>
      </c>
      <c r="QU57" s="34">
        <f t="shared" si="260"/>
        <v>98.362510429281727</v>
      </c>
      <c r="QV57" s="34" t="str">
        <f t="shared" si="261"/>
        <v/>
      </c>
      <c r="QW57" s="34" t="str">
        <f t="shared" si="262"/>
        <v/>
      </c>
      <c r="QX57" s="34">
        <f t="shared" si="263"/>
        <v>97.17201967472819</v>
      </c>
      <c r="QY57" s="34" t="str">
        <f t="shared" si="264"/>
        <v/>
      </c>
      <c r="QZ57" s="34" t="str">
        <f t="shared" si="265"/>
        <v/>
      </c>
      <c r="RA57" s="34" t="str">
        <f t="shared" si="266"/>
        <v/>
      </c>
      <c r="RB57" s="34" t="str">
        <f t="shared" si="267"/>
        <v/>
      </c>
      <c r="RC57" s="34" t="str">
        <f t="shared" si="268"/>
        <v/>
      </c>
      <c r="RD57" s="34" t="str">
        <f t="shared" si="269"/>
        <v/>
      </c>
      <c r="RE57" s="34" t="str">
        <f t="shared" si="270"/>
        <v/>
      </c>
      <c r="RF57" s="34" t="str">
        <f t="shared" si="271"/>
        <v/>
      </c>
      <c r="RG57" s="34" t="str">
        <f t="shared" si="272"/>
        <v/>
      </c>
      <c r="RH57" s="34" t="str">
        <f t="shared" si="273"/>
        <v/>
      </c>
      <c r="RI57" s="34">
        <f t="shared" si="274"/>
        <v>99.156672961834886</v>
      </c>
      <c r="RJ57" s="132">
        <f t="shared" si="205"/>
        <v>99.156672961834886</v>
      </c>
      <c r="RK57" s="35" t="str">
        <f t="shared" si="471"/>
        <v/>
      </c>
      <c r="RL57" s="35" t="str">
        <f t="shared" si="472"/>
        <v/>
      </c>
      <c r="RM57" s="35" t="str">
        <f t="shared" si="473"/>
        <v/>
      </c>
      <c r="RN57" s="35" t="str">
        <f t="shared" si="234"/>
        <v>26. ANDINA DE TECNOLOGIAS S.A.S NIT 800240039-8</v>
      </c>
      <c r="RO57" s="133" t="str">
        <f t="shared" si="207"/>
        <v>26. ANDINA DE TECNOLOGIAS S.A.S NIT 800240039-8</v>
      </c>
      <c r="RP57" s="133" t="str">
        <f>IF($RJ57=QJ57,QJ$8,IF($RJ57=QK57,QK$8,IF($RJ57=QL57,QL$8,IF($RJ57=QM57,QM$8,IF($RJ57=QN57,QN$8,IF($RJ57=QO57,QO$8,IF($RJ57=QP57,QP$8,IF($RJ57=QQ57,QQ$8,IF($RJ57=QR57,QR$8,IF($RJ57=QS57,QS$8,IF($RJ57=QT57,QT$8,IF($RJ57=QU57,QU$8,IF($RJ57=QV57,QV$8,IF($RJ57=QW57,QW$8,IF($RJ57=QX57,QX$8,IF($RJ57=QY57,QY$8,IF($RJ57=QZ57,QZ$8,IF($RJ57=RA57,RA$8,IF($RJ57=RB57,RB$8,IF($RJ57=RC57,RC$8,IF($RJ57=RD57,RD$8,IF($RJ57=RE57,RE$8,IF($RJ57=RF57,RF$8,IF($RJ57=RG57,RG$8,IF($RJ57=RH57,RH$8,IF($RJ57=RI57,RI$8,IF($RJ57=#REF!,#REF!,IF($RJ57=#REF!,#REF!,""))))))))))))))))))))))))))))</f>
        <v>26. ANDINA DE TECNOLOGIAS S.A.S NIT 800240039-8</v>
      </c>
      <c r="RQ57" s="36" t="str">
        <f t="shared" si="474"/>
        <v/>
      </c>
      <c r="RR57" s="36" t="str">
        <f t="shared" si="475"/>
        <v/>
      </c>
      <c r="RS57" s="36" t="str">
        <f t="shared" si="476"/>
        <v/>
      </c>
      <c r="RT57" s="36">
        <f>IF($RP57=$AD$8,$AD57,IF($RP57=$AE$8,$AE57,IF($RP57=$AF$8,$AF57,IF($RP57=$AG$8,$AG57,IF($RP57=$AH$8,$AH57,IF($RP57=#REF!,#REF!,IF($RP57=#REF!,#REF!,"")))))))</f>
        <v>3474800</v>
      </c>
      <c r="RU57" s="129">
        <f t="shared" si="477"/>
        <v>3474800</v>
      </c>
      <c r="RV57" s="36">
        <f t="shared" si="206"/>
        <v>3474800</v>
      </c>
      <c r="RW57" s="53">
        <v>49</v>
      </c>
      <c r="RX57" s="129">
        <f t="shared" si="478"/>
        <v>273700</v>
      </c>
      <c r="RY57" s="129" t="str">
        <f t="shared" si="479"/>
        <v>ADJUDICADO</v>
      </c>
    </row>
    <row r="58" spans="1:493" s="38" customFormat="1" ht="24">
      <c r="B58" s="67" t="s">
        <v>124</v>
      </c>
      <c r="C58" s="68" t="s">
        <v>125</v>
      </c>
      <c r="D58" s="67" t="s">
        <v>126</v>
      </c>
      <c r="E58" s="89" t="s">
        <v>154</v>
      </c>
      <c r="F58" s="70">
        <v>1</v>
      </c>
      <c r="G58" s="24">
        <v>2385950</v>
      </c>
      <c r="H58" s="54">
        <v>50</v>
      </c>
      <c r="I58" s="104" t="s">
        <v>37</v>
      </c>
      <c r="J58" s="104" t="s">
        <v>37</v>
      </c>
      <c r="K58" s="104" t="s">
        <v>37</v>
      </c>
      <c r="L58" s="104" t="s">
        <v>37</v>
      </c>
      <c r="M58" s="104" t="s">
        <v>37</v>
      </c>
      <c r="N58" s="104" t="s">
        <v>37</v>
      </c>
      <c r="O58" s="104" t="s">
        <v>37</v>
      </c>
      <c r="P58" s="104" t="s">
        <v>37</v>
      </c>
      <c r="Q58" s="104" t="s">
        <v>37</v>
      </c>
      <c r="R58" s="104" t="s">
        <v>37</v>
      </c>
      <c r="S58" s="104" t="s">
        <v>37</v>
      </c>
      <c r="T58" s="113">
        <v>2350250</v>
      </c>
      <c r="U58" s="104" t="s">
        <v>37</v>
      </c>
      <c r="V58" s="104" t="s">
        <v>37</v>
      </c>
      <c r="W58" s="104" t="s">
        <v>37</v>
      </c>
      <c r="X58" s="104" t="s">
        <v>37</v>
      </c>
      <c r="Y58" s="104" t="s">
        <v>37</v>
      </c>
      <c r="Z58" s="104" t="s">
        <v>37</v>
      </c>
      <c r="AA58" s="104" t="s">
        <v>37</v>
      </c>
      <c r="AB58" s="104" t="s">
        <v>37</v>
      </c>
      <c r="AC58" s="104" t="s">
        <v>37</v>
      </c>
      <c r="AD58" s="104" t="s">
        <v>37</v>
      </c>
      <c r="AE58" s="104" t="s">
        <v>37</v>
      </c>
      <c r="AF58" s="104" t="s">
        <v>37</v>
      </c>
      <c r="AG58" s="104" t="s">
        <v>37</v>
      </c>
      <c r="AH58" s="104" t="s">
        <v>37</v>
      </c>
      <c r="AI58" s="37"/>
      <c r="AJ58" s="25" t="str">
        <f t="shared" si="286"/>
        <v>NC</v>
      </c>
      <c r="AK58" s="25" t="str">
        <f t="shared" si="287"/>
        <v>NC</v>
      </c>
      <c r="AL58" s="25" t="str">
        <f t="shared" si="288"/>
        <v>NC</v>
      </c>
      <c r="AM58" s="25" t="str">
        <f t="shared" si="289"/>
        <v>NC</v>
      </c>
      <c r="AN58" s="25" t="str">
        <f t="shared" si="290"/>
        <v>NC</v>
      </c>
      <c r="AO58" s="25" t="str">
        <f t="shared" si="291"/>
        <v>NC</v>
      </c>
      <c r="AP58" s="25" t="str">
        <f t="shared" si="292"/>
        <v>NC</v>
      </c>
      <c r="AQ58" s="25" t="str">
        <f t="shared" si="293"/>
        <v>NC</v>
      </c>
      <c r="AR58" s="25" t="str">
        <f t="shared" si="294"/>
        <v>NC</v>
      </c>
      <c r="AS58" s="25" t="str">
        <f t="shared" si="295"/>
        <v>NC</v>
      </c>
      <c r="AT58" s="25" t="str">
        <f t="shared" si="296"/>
        <v>NC</v>
      </c>
      <c r="AU58" s="25">
        <f t="shared" si="297"/>
        <v>2350250</v>
      </c>
      <c r="AV58" s="25" t="str">
        <f t="shared" si="298"/>
        <v>NC</v>
      </c>
      <c r="AW58" s="25" t="str">
        <f t="shared" si="299"/>
        <v>NC</v>
      </c>
      <c r="AX58" s="25" t="str">
        <f t="shared" si="300"/>
        <v>NC</v>
      </c>
      <c r="AY58" s="25" t="str">
        <f t="shared" si="301"/>
        <v>NC</v>
      </c>
      <c r="AZ58" s="25" t="str">
        <f t="shared" si="302"/>
        <v>NC</v>
      </c>
      <c r="BA58" s="25" t="str">
        <f t="shared" si="303"/>
        <v>NC</v>
      </c>
      <c r="BB58" s="25" t="str">
        <f t="shared" si="304"/>
        <v>NC</v>
      </c>
      <c r="BC58" s="25" t="str">
        <f t="shared" si="305"/>
        <v>NC</v>
      </c>
      <c r="BD58" s="25" t="str">
        <f t="shared" si="306"/>
        <v>NC</v>
      </c>
      <c r="BE58" s="25" t="str">
        <f t="shared" si="307"/>
        <v>NC</v>
      </c>
      <c r="BF58" s="25" t="str">
        <f t="shared" si="308"/>
        <v>NC</v>
      </c>
      <c r="BG58" s="25" t="str">
        <f t="shared" si="309"/>
        <v>NC</v>
      </c>
      <c r="BH58" s="25" t="str">
        <f t="shared" si="310"/>
        <v>NC</v>
      </c>
      <c r="BI58" s="25" t="str">
        <f t="shared" si="311"/>
        <v>NC</v>
      </c>
      <c r="BJ58" s="53">
        <v>50</v>
      </c>
      <c r="BK58" s="122" t="s">
        <v>38</v>
      </c>
      <c r="BL58" s="122" t="s">
        <v>38</v>
      </c>
      <c r="BM58" s="122" t="s">
        <v>38</v>
      </c>
      <c r="BN58" s="122" t="s">
        <v>38</v>
      </c>
      <c r="BO58" s="122" t="s">
        <v>38</v>
      </c>
      <c r="BP58" s="122" t="s">
        <v>38</v>
      </c>
      <c r="BQ58" s="122" t="s">
        <v>38</v>
      </c>
      <c r="BR58" s="122" t="s">
        <v>38</v>
      </c>
      <c r="BS58" s="122" t="s">
        <v>38</v>
      </c>
      <c r="BT58" s="122" t="s">
        <v>38</v>
      </c>
      <c r="BU58" s="122" t="s">
        <v>38</v>
      </c>
      <c r="BV58" s="124" t="s">
        <v>39</v>
      </c>
      <c r="BW58" s="122" t="s">
        <v>38</v>
      </c>
      <c r="BX58" s="122" t="s">
        <v>38</v>
      </c>
      <c r="BY58" s="122" t="s">
        <v>38</v>
      </c>
      <c r="BZ58" s="122" t="s">
        <v>38</v>
      </c>
      <c r="CA58" s="122" t="s">
        <v>38</v>
      </c>
      <c r="CB58" s="122" t="s">
        <v>38</v>
      </c>
      <c r="CC58" s="122" t="s">
        <v>38</v>
      </c>
      <c r="CD58" s="122" t="s">
        <v>38</v>
      </c>
      <c r="CE58" s="122" t="s">
        <v>38</v>
      </c>
      <c r="CF58" s="122" t="s">
        <v>38</v>
      </c>
      <c r="CG58" s="122" t="s">
        <v>38</v>
      </c>
      <c r="CH58" s="122" t="s">
        <v>38</v>
      </c>
      <c r="CI58" s="122" t="s">
        <v>38</v>
      </c>
      <c r="CJ58" s="122" t="s">
        <v>38</v>
      </c>
      <c r="CK58" s="53">
        <v>50</v>
      </c>
      <c r="CL58" s="122" t="s">
        <v>39</v>
      </c>
      <c r="CM58" s="122" t="s">
        <v>38</v>
      </c>
      <c r="CN58" s="122" t="s">
        <v>39</v>
      </c>
      <c r="CO58" s="122" t="s">
        <v>39</v>
      </c>
      <c r="CP58" s="122" t="s">
        <v>39</v>
      </c>
      <c r="CQ58" s="122" t="s">
        <v>39</v>
      </c>
      <c r="CR58" s="122" t="s">
        <v>39</v>
      </c>
      <c r="CS58" s="122" t="s">
        <v>39</v>
      </c>
      <c r="CT58" s="122" t="s">
        <v>39</v>
      </c>
      <c r="CU58" s="122" t="s">
        <v>39</v>
      </c>
      <c r="CV58" s="122" t="s">
        <v>39</v>
      </c>
      <c r="CW58" s="131" t="s">
        <v>39</v>
      </c>
      <c r="CX58" s="122" t="s">
        <v>39</v>
      </c>
      <c r="CY58" s="122" t="s">
        <v>39</v>
      </c>
      <c r="CZ58" s="122" t="s">
        <v>39</v>
      </c>
      <c r="DA58" s="122" t="s">
        <v>39</v>
      </c>
      <c r="DB58" s="122" t="s">
        <v>39</v>
      </c>
      <c r="DC58" s="122" t="s">
        <v>39</v>
      </c>
      <c r="DD58" s="122" t="s">
        <v>39</v>
      </c>
      <c r="DE58" s="122" t="s">
        <v>39</v>
      </c>
      <c r="DF58" s="122" t="s">
        <v>39</v>
      </c>
      <c r="DG58" s="122" t="s">
        <v>39</v>
      </c>
      <c r="DH58" s="122" t="s">
        <v>38</v>
      </c>
      <c r="DI58" s="122" t="s">
        <v>38</v>
      </c>
      <c r="DJ58" s="122" t="s">
        <v>38</v>
      </c>
      <c r="DK58" s="122" t="s">
        <v>39</v>
      </c>
      <c r="DL58" s="53">
        <v>50</v>
      </c>
      <c r="DM58" s="122" t="s">
        <v>39</v>
      </c>
      <c r="DN58" s="122" t="s">
        <v>38</v>
      </c>
      <c r="DO58" s="122" t="s">
        <v>39</v>
      </c>
      <c r="DP58" s="122" t="s">
        <v>39</v>
      </c>
      <c r="DQ58" s="122" t="s">
        <v>39</v>
      </c>
      <c r="DR58" s="122" t="s">
        <v>39</v>
      </c>
      <c r="DS58" s="122" t="s">
        <v>39</v>
      </c>
      <c r="DT58" s="122" t="s">
        <v>39</v>
      </c>
      <c r="DU58" s="122" t="s">
        <v>39</v>
      </c>
      <c r="DV58" s="122" t="s">
        <v>39</v>
      </c>
      <c r="DW58" s="122" t="s">
        <v>39</v>
      </c>
      <c r="DX58" s="117" t="s">
        <v>39</v>
      </c>
      <c r="DY58" s="122" t="s">
        <v>39</v>
      </c>
      <c r="DZ58" s="122" t="s">
        <v>39</v>
      </c>
      <c r="EA58" s="122" t="s">
        <v>39</v>
      </c>
      <c r="EB58" s="122" t="s">
        <v>39</v>
      </c>
      <c r="EC58" s="122" t="s">
        <v>39</v>
      </c>
      <c r="ED58" s="122" t="s">
        <v>39</v>
      </c>
      <c r="EE58" s="122" t="s">
        <v>39</v>
      </c>
      <c r="EF58" s="122" t="s">
        <v>39</v>
      </c>
      <c r="EG58" s="122" t="s">
        <v>39</v>
      </c>
      <c r="EH58" s="122" t="s">
        <v>39</v>
      </c>
      <c r="EI58" s="122" t="s">
        <v>38</v>
      </c>
      <c r="EJ58" s="122" t="s">
        <v>38</v>
      </c>
      <c r="EK58" s="122" t="s">
        <v>39</v>
      </c>
      <c r="EL58" s="122" t="s">
        <v>39</v>
      </c>
      <c r="EM58" s="53">
        <v>50</v>
      </c>
      <c r="EN58" s="26" t="str">
        <f t="shared" si="312"/>
        <v>NO CUMPLE</v>
      </c>
      <c r="EO58" s="26" t="str">
        <f t="shared" si="313"/>
        <v>NO CUMPLE</v>
      </c>
      <c r="EP58" s="26" t="str">
        <f t="shared" si="314"/>
        <v>NO CUMPLE</v>
      </c>
      <c r="EQ58" s="26" t="str">
        <f t="shared" si="315"/>
        <v>NO CUMPLE</v>
      </c>
      <c r="ER58" s="26" t="str">
        <f t="shared" si="316"/>
        <v>NO CUMPLE</v>
      </c>
      <c r="ES58" s="26" t="str">
        <f t="shared" si="317"/>
        <v>NO CUMPLE</v>
      </c>
      <c r="ET58" s="26" t="str">
        <f t="shared" si="318"/>
        <v>NO CUMPLE</v>
      </c>
      <c r="EU58" s="26" t="str">
        <f t="shared" si="319"/>
        <v>NO CUMPLE</v>
      </c>
      <c r="EV58" s="26" t="str">
        <f t="shared" si="320"/>
        <v>NO CUMPLE</v>
      </c>
      <c r="EW58" s="26" t="str">
        <f t="shared" si="321"/>
        <v>NO CUMPLE</v>
      </c>
      <c r="EX58" s="26" t="str">
        <f t="shared" si="322"/>
        <v>NO CUMPLE</v>
      </c>
      <c r="EY58" s="26" t="str">
        <f t="shared" si="323"/>
        <v>CUMPLE</v>
      </c>
      <c r="EZ58" s="26" t="str">
        <f t="shared" si="324"/>
        <v>NO CUMPLE</v>
      </c>
      <c r="FA58" s="26" t="str">
        <f t="shared" si="325"/>
        <v>NO CUMPLE</v>
      </c>
      <c r="FB58" s="26" t="str">
        <f t="shared" si="326"/>
        <v>NO CUMPLE</v>
      </c>
      <c r="FC58" s="26" t="str">
        <f t="shared" si="327"/>
        <v>NO CUMPLE</v>
      </c>
      <c r="FD58" s="26" t="str">
        <f t="shared" si="328"/>
        <v>NO CUMPLE</v>
      </c>
      <c r="FE58" s="26" t="str">
        <f t="shared" si="329"/>
        <v>NO CUMPLE</v>
      </c>
      <c r="FF58" s="26" t="str">
        <f t="shared" si="330"/>
        <v>NO CUMPLE</v>
      </c>
      <c r="FG58" s="26" t="str">
        <f t="shared" si="331"/>
        <v>NO CUMPLE</v>
      </c>
      <c r="FH58" s="26" t="str">
        <f t="shared" si="332"/>
        <v>NO CUMPLE</v>
      </c>
      <c r="FI58" s="26" t="str">
        <f t="shared" si="333"/>
        <v>NO CUMPLE</v>
      </c>
      <c r="FJ58" s="26" t="str">
        <f t="shared" si="334"/>
        <v>NO CUMPLE</v>
      </c>
      <c r="FK58" s="26" t="str">
        <f t="shared" si="335"/>
        <v>NO CUMPLE</v>
      </c>
      <c r="FL58" s="26" t="str">
        <f t="shared" si="336"/>
        <v>NO CUMPLE</v>
      </c>
      <c r="FM58" s="26" t="str">
        <f t="shared" si="337"/>
        <v>NO CUMPLE</v>
      </c>
      <c r="FN58" s="53">
        <v>50</v>
      </c>
      <c r="FO58" s="116" t="s">
        <v>37</v>
      </c>
      <c r="FP58" s="116" t="s">
        <v>37</v>
      </c>
      <c r="FQ58" s="116" t="s">
        <v>37</v>
      </c>
      <c r="FR58" s="116" t="s">
        <v>37</v>
      </c>
      <c r="FS58" s="116" t="s">
        <v>37</v>
      </c>
      <c r="FT58" s="116" t="s">
        <v>37</v>
      </c>
      <c r="FU58" s="116" t="s">
        <v>37</v>
      </c>
      <c r="FV58" s="116" t="s">
        <v>37</v>
      </c>
      <c r="FW58" s="116" t="s">
        <v>37</v>
      </c>
      <c r="FX58" s="116" t="s">
        <v>37</v>
      </c>
      <c r="FY58" s="116" t="s">
        <v>37</v>
      </c>
      <c r="FZ58" s="124" t="s">
        <v>39</v>
      </c>
      <c r="GA58" s="116" t="s">
        <v>37</v>
      </c>
      <c r="GB58" s="116" t="s">
        <v>37</v>
      </c>
      <c r="GC58" s="116" t="s">
        <v>37</v>
      </c>
      <c r="GD58" s="116" t="s">
        <v>37</v>
      </c>
      <c r="GE58" s="116" t="s">
        <v>37</v>
      </c>
      <c r="GF58" s="116" t="s">
        <v>37</v>
      </c>
      <c r="GG58" s="116" t="s">
        <v>37</v>
      </c>
      <c r="GH58" s="116" t="s">
        <v>37</v>
      </c>
      <c r="GI58" s="116" t="s">
        <v>37</v>
      </c>
      <c r="GJ58" s="116" t="s">
        <v>37</v>
      </c>
      <c r="GK58" s="116" t="s">
        <v>37</v>
      </c>
      <c r="GL58" s="116" t="s">
        <v>37</v>
      </c>
      <c r="GM58" s="116" t="s">
        <v>37</v>
      </c>
      <c r="GN58" s="116" t="s">
        <v>37</v>
      </c>
      <c r="GO58" s="53">
        <v>50</v>
      </c>
      <c r="GP58" s="116" t="s">
        <v>37</v>
      </c>
      <c r="GQ58" s="116" t="s">
        <v>37</v>
      </c>
      <c r="GR58" s="116" t="s">
        <v>37</v>
      </c>
      <c r="GS58" s="116" t="s">
        <v>37</v>
      </c>
      <c r="GT58" s="116" t="s">
        <v>37</v>
      </c>
      <c r="GU58" s="116" t="s">
        <v>37</v>
      </c>
      <c r="GV58" s="116" t="s">
        <v>37</v>
      </c>
      <c r="GW58" s="116" t="s">
        <v>37</v>
      </c>
      <c r="GX58" s="116" t="s">
        <v>37</v>
      </c>
      <c r="GY58" s="116" t="s">
        <v>37</v>
      </c>
      <c r="GZ58" s="116" t="s">
        <v>37</v>
      </c>
      <c r="HA58" s="131" t="s">
        <v>39</v>
      </c>
      <c r="HB58" s="116" t="s">
        <v>37</v>
      </c>
      <c r="HC58" s="116" t="s">
        <v>37</v>
      </c>
      <c r="HD58" s="116" t="s">
        <v>37</v>
      </c>
      <c r="HE58" s="116" t="s">
        <v>37</v>
      </c>
      <c r="HF58" s="116" t="s">
        <v>37</v>
      </c>
      <c r="HG58" s="116" t="s">
        <v>37</v>
      </c>
      <c r="HH58" s="116" t="s">
        <v>37</v>
      </c>
      <c r="HI58" s="116" t="s">
        <v>37</v>
      </c>
      <c r="HJ58" s="116" t="s">
        <v>37</v>
      </c>
      <c r="HK58" s="116" t="s">
        <v>37</v>
      </c>
      <c r="HL58" s="116" t="s">
        <v>37</v>
      </c>
      <c r="HM58" s="116" t="s">
        <v>37</v>
      </c>
      <c r="HN58" s="116" t="s">
        <v>37</v>
      </c>
      <c r="HO58" s="116" t="s">
        <v>37</v>
      </c>
      <c r="HP58" s="53">
        <v>50</v>
      </c>
      <c r="HQ58" s="25" t="str">
        <f t="shared" si="338"/>
        <v/>
      </c>
      <c r="HR58" s="25" t="str">
        <f t="shared" si="339"/>
        <v/>
      </c>
      <c r="HS58" s="25" t="str">
        <f t="shared" si="340"/>
        <v/>
      </c>
      <c r="HT58" s="25" t="str">
        <f t="shared" si="341"/>
        <v/>
      </c>
      <c r="HU58" s="25" t="str">
        <f t="shared" si="342"/>
        <v/>
      </c>
      <c r="HV58" s="25" t="str">
        <f t="shared" si="343"/>
        <v/>
      </c>
      <c r="HW58" s="25" t="str">
        <f t="shared" si="344"/>
        <v/>
      </c>
      <c r="HX58" s="25" t="str">
        <f t="shared" si="345"/>
        <v/>
      </c>
      <c r="HY58" s="25" t="str">
        <f t="shared" si="346"/>
        <v/>
      </c>
      <c r="HZ58" s="25" t="str">
        <f t="shared" si="347"/>
        <v/>
      </c>
      <c r="IA58" s="25" t="str">
        <f t="shared" si="348"/>
        <v/>
      </c>
      <c r="IB58" s="25">
        <f t="shared" si="349"/>
        <v>2350250</v>
      </c>
      <c r="IC58" s="25" t="str">
        <f t="shared" si="350"/>
        <v/>
      </c>
      <c r="ID58" s="25" t="str">
        <f t="shared" si="351"/>
        <v/>
      </c>
      <c r="IE58" s="25" t="str">
        <f t="shared" si="352"/>
        <v/>
      </c>
      <c r="IF58" s="25" t="str">
        <f t="shared" si="353"/>
        <v/>
      </c>
      <c r="IG58" s="25" t="str">
        <f t="shared" si="354"/>
        <v/>
      </c>
      <c r="IH58" s="25" t="str">
        <f t="shared" si="355"/>
        <v/>
      </c>
      <c r="II58" s="25" t="str">
        <f t="shared" si="356"/>
        <v/>
      </c>
      <c r="IJ58" s="25" t="str">
        <f t="shared" si="357"/>
        <v/>
      </c>
      <c r="IK58" s="25" t="str">
        <f t="shared" si="358"/>
        <v/>
      </c>
      <c r="IL58" s="25" t="str">
        <f t="shared" si="359"/>
        <v/>
      </c>
      <c r="IM58" s="25" t="str">
        <f t="shared" si="360"/>
        <v/>
      </c>
      <c r="IN58" s="25" t="str">
        <f t="shared" si="361"/>
        <v/>
      </c>
      <c r="IO58" s="25" t="str">
        <f t="shared" si="362"/>
        <v/>
      </c>
      <c r="IP58" s="25" t="str">
        <f t="shared" si="363"/>
        <v/>
      </c>
      <c r="IQ58" s="25">
        <v>2385950</v>
      </c>
      <c r="IR58" s="25">
        <v>2385950</v>
      </c>
      <c r="IS58" s="27">
        <f t="shared" si="364"/>
        <v>1</v>
      </c>
      <c r="IT58" s="27">
        <f t="shared" si="200"/>
        <v>1</v>
      </c>
      <c r="IU58" s="27">
        <f t="array" ref="IU58">IF(IT58=0,"",PRODUCT(IF(ISNUMBER(HQ58:IP58),HQ58:IP58,1)))</f>
        <v>2350250</v>
      </c>
      <c r="IV58" s="27">
        <f t="shared" si="201"/>
        <v>5607578987500</v>
      </c>
      <c r="IW58" s="28">
        <f t="shared" si="208"/>
        <v>2368032.7251750557</v>
      </c>
      <c r="IX58" s="29">
        <f t="shared" si="285"/>
        <v>8880.1227194064595</v>
      </c>
      <c r="IY58" s="53">
        <v>50</v>
      </c>
      <c r="IZ58" s="30" t="str">
        <f t="shared" si="365"/>
        <v/>
      </c>
      <c r="JA58" s="30" t="str">
        <f t="shared" si="366"/>
        <v/>
      </c>
      <c r="JB58" s="30" t="str">
        <f t="shared" si="367"/>
        <v/>
      </c>
      <c r="JC58" s="30" t="str">
        <f t="shared" si="368"/>
        <v/>
      </c>
      <c r="JD58" s="30" t="str">
        <f t="shared" si="369"/>
        <v/>
      </c>
      <c r="JE58" s="30" t="str">
        <f t="shared" si="370"/>
        <v/>
      </c>
      <c r="JF58" s="30" t="str">
        <f t="shared" si="371"/>
        <v/>
      </c>
      <c r="JG58" s="30" t="str">
        <f t="shared" si="372"/>
        <v/>
      </c>
      <c r="JH58" s="30" t="str">
        <f t="shared" si="373"/>
        <v/>
      </c>
      <c r="JI58" s="30" t="str">
        <f t="shared" si="374"/>
        <v/>
      </c>
      <c r="JJ58" s="30" t="str">
        <f t="shared" si="375"/>
        <v/>
      </c>
      <c r="JK58" s="30">
        <f t="shared" si="376"/>
        <v>26466.413519982176</v>
      </c>
      <c r="JL58" s="30" t="str">
        <f t="shared" si="377"/>
        <v/>
      </c>
      <c r="JM58" s="30" t="str">
        <f t="shared" si="378"/>
        <v/>
      </c>
      <c r="JN58" s="30" t="str">
        <f t="shared" si="379"/>
        <v/>
      </c>
      <c r="JO58" s="30" t="str">
        <f t="shared" si="380"/>
        <v/>
      </c>
      <c r="JP58" s="30" t="str">
        <f t="shared" si="381"/>
        <v/>
      </c>
      <c r="JQ58" s="30" t="str">
        <f t="shared" si="382"/>
        <v/>
      </c>
      <c r="JR58" s="30" t="str">
        <f t="shared" si="383"/>
        <v/>
      </c>
      <c r="JS58" s="30" t="str">
        <f t="shared" si="384"/>
        <v/>
      </c>
      <c r="JT58" s="30" t="str">
        <f t="shared" si="385"/>
        <v/>
      </c>
      <c r="JU58" s="30" t="str">
        <f t="shared" si="386"/>
        <v/>
      </c>
      <c r="JV58" s="30" t="str">
        <f t="shared" si="387"/>
        <v/>
      </c>
      <c r="JW58" s="30" t="str">
        <f t="shared" si="388"/>
        <v/>
      </c>
      <c r="JX58" s="30" t="str">
        <f t="shared" si="389"/>
        <v/>
      </c>
      <c r="JY58" s="30" t="str">
        <f t="shared" si="390"/>
        <v/>
      </c>
      <c r="JZ58" s="53">
        <v>50</v>
      </c>
      <c r="KA58" s="31" t="str">
        <f t="shared" si="391"/>
        <v/>
      </c>
      <c r="KB58" s="31" t="str">
        <f t="shared" si="392"/>
        <v/>
      </c>
      <c r="KC58" s="31" t="str">
        <f t="shared" si="393"/>
        <v/>
      </c>
      <c r="KD58" s="31" t="str">
        <f t="shared" si="394"/>
        <v/>
      </c>
      <c r="KE58" s="31" t="str">
        <f t="shared" si="395"/>
        <v/>
      </c>
      <c r="KF58" s="31" t="str">
        <f t="shared" si="396"/>
        <v/>
      </c>
      <c r="KG58" s="31" t="str">
        <f t="shared" si="397"/>
        <v/>
      </c>
      <c r="KH58" s="31" t="str">
        <f t="shared" si="398"/>
        <v/>
      </c>
      <c r="KI58" s="31" t="str">
        <f t="shared" si="399"/>
        <v/>
      </c>
      <c r="KJ58" s="31" t="str">
        <f t="shared" si="400"/>
        <v/>
      </c>
      <c r="KK58" s="31" t="str">
        <f t="shared" si="401"/>
        <v/>
      </c>
      <c r="KL58" s="31">
        <f t="shared" si="402"/>
        <v>17782.725175055675</v>
      </c>
      <c r="KM58" s="31" t="str">
        <f t="shared" si="403"/>
        <v/>
      </c>
      <c r="KN58" s="31" t="str">
        <f t="shared" si="404"/>
        <v/>
      </c>
      <c r="KO58" s="31" t="str">
        <f t="shared" si="405"/>
        <v/>
      </c>
      <c r="KP58" s="31" t="str">
        <f t="shared" si="406"/>
        <v/>
      </c>
      <c r="KQ58" s="31" t="str">
        <f t="shared" si="407"/>
        <v/>
      </c>
      <c r="KR58" s="31" t="str">
        <f t="shared" si="408"/>
        <v/>
      </c>
      <c r="KS58" s="31" t="str">
        <f t="shared" si="409"/>
        <v/>
      </c>
      <c r="KT58" s="31" t="str">
        <f t="shared" si="410"/>
        <v/>
      </c>
      <c r="KU58" s="31" t="str">
        <f t="shared" si="411"/>
        <v/>
      </c>
      <c r="KV58" s="31" t="str">
        <f t="shared" si="412"/>
        <v/>
      </c>
      <c r="KW58" s="31" t="str">
        <f t="shared" si="413"/>
        <v/>
      </c>
      <c r="KX58" s="31" t="str">
        <f t="shared" si="414"/>
        <v/>
      </c>
      <c r="KY58" s="31" t="str">
        <f t="shared" si="415"/>
        <v/>
      </c>
      <c r="KZ58" s="31" t="str">
        <f t="shared" si="416"/>
        <v/>
      </c>
      <c r="LA58" s="53">
        <v>50</v>
      </c>
      <c r="LB58" s="32" t="str">
        <f t="shared" si="417"/>
        <v/>
      </c>
      <c r="LC58" s="32" t="str">
        <f t="shared" si="418"/>
        <v/>
      </c>
      <c r="LD58" s="32" t="str">
        <f t="shared" si="419"/>
        <v/>
      </c>
      <c r="LE58" s="32" t="str">
        <f t="shared" si="420"/>
        <v/>
      </c>
      <c r="LF58" s="32" t="str">
        <f t="shared" si="421"/>
        <v/>
      </c>
      <c r="LG58" s="32" t="str">
        <f t="shared" si="422"/>
        <v/>
      </c>
      <c r="LH58" s="32" t="str">
        <f t="shared" si="423"/>
        <v/>
      </c>
      <c r="LI58" s="32" t="str">
        <f t="shared" si="424"/>
        <v/>
      </c>
      <c r="LJ58" s="32" t="str">
        <f t="shared" si="425"/>
        <v/>
      </c>
      <c r="LK58" s="32" t="str">
        <f t="shared" si="426"/>
        <v/>
      </c>
      <c r="LL58" s="32" t="str">
        <f t="shared" si="427"/>
        <v/>
      </c>
      <c r="LM58" s="32">
        <f t="shared" si="428"/>
        <v>200.25314668448928</v>
      </c>
      <c r="LN58" s="32" t="str">
        <f t="shared" si="429"/>
        <v/>
      </c>
      <c r="LO58" s="32" t="str">
        <f t="shared" si="430"/>
        <v/>
      </c>
      <c r="LP58" s="32" t="str">
        <f t="shared" si="431"/>
        <v/>
      </c>
      <c r="LQ58" s="32" t="str">
        <f t="shared" si="432"/>
        <v/>
      </c>
      <c r="LR58" s="32" t="str">
        <f t="shared" si="433"/>
        <v/>
      </c>
      <c r="LS58" s="32" t="str">
        <f t="shared" si="434"/>
        <v/>
      </c>
      <c r="LT58" s="32" t="str">
        <f t="shared" si="435"/>
        <v/>
      </c>
      <c r="LU58" s="32" t="str">
        <f t="shared" si="436"/>
        <v/>
      </c>
      <c r="LV58" s="32" t="str">
        <f t="shared" si="437"/>
        <v/>
      </c>
      <c r="LW58" s="32" t="str">
        <f t="shared" si="438"/>
        <v/>
      </c>
      <c r="LX58" s="32" t="str">
        <f t="shared" si="439"/>
        <v/>
      </c>
      <c r="LY58" s="32" t="str">
        <f t="shared" si="440"/>
        <v/>
      </c>
      <c r="LZ58" s="32" t="str">
        <f t="shared" si="441"/>
        <v/>
      </c>
      <c r="MA58" s="32" t="str">
        <f t="shared" si="442"/>
        <v/>
      </c>
      <c r="MB58" s="50">
        <f t="shared" si="443"/>
        <v>200.25314668448928</v>
      </c>
      <c r="MC58" s="53">
        <v>50</v>
      </c>
      <c r="MD58" s="140" t="str">
        <f t="shared" si="444"/>
        <v/>
      </c>
      <c r="ME58" s="140" t="str">
        <f t="shared" si="445"/>
        <v/>
      </c>
      <c r="MF58" s="140" t="str">
        <f t="shared" si="446"/>
        <v/>
      </c>
      <c r="MG58" s="140" t="str">
        <f t="shared" si="447"/>
        <v/>
      </c>
      <c r="MH58" s="140" t="str">
        <f t="shared" si="448"/>
        <v/>
      </c>
      <c r="MI58" s="140" t="str">
        <f t="shared" si="449"/>
        <v/>
      </c>
      <c r="MJ58" s="140" t="str">
        <f t="shared" si="450"/>
        <v/>
      </c>
      <c r="MK58" s="140" t="str">
        <f t="shared" si="451"/>
        <v/>
      </c>
      <c r="ML58" s="140" t="str">
        <f t="shared" si="452"/>
        <v/>
      </c>
      <c r="MM58" s="140" t="str">
        <f t="shared" si="453"/>
        <v/>
      </c>
      <c r="MN58" s="140" t="str">
        <f t="shared" si="454"/>
        <v/>
      </c>
      <c r="MO58" s="140">
        <f t="shared" si="455"/>
        <v>39.699620279973267</v>
      </c>
      <c r="MP58" s="140" t="str">
        <f t="shared" si="456"/>
        <v/>
      </c>
      <c r="MQ58" s="140" t="str">
        <f t="shared" si="457"/>
        <v/>
      </c>
      <c r="MR58" s="140" t="str">
        <f t="shared" si="458"/>
        <v/>
      </c>
      <c r="MS58" s="140" t="str">
        <f t="shared" si="459"/>
        <v/>
      </c>
      <c r="MT58" s="140" t="str">
        <f t="shared" si="460"/>
        <v/>
      </c>
      <c r="MU58" s="140" t="str">
        <f t="shared" si="461"/>
        <v/>
      </c>
      <c r="MV58" s="140" t="str">
        <f t="shared" si="462"/>
        <v/>
      </c>
      <c r="MW58" s="140" t="str">
        <f t="shared" si="463"/>
        <v/>
      </c>
      <c r="MX58" s="140" t="str">
        <f t="shared" si="464"/>
        <v/>
      </c>
      <c r="MY58" s="140" t="str">
        <f t="shared" si="465"/>
        <v/>
      </c>
      <c r="MZ58" s="140" t="str">
        <f t="shared" si="466"/>
        <v/>
      </c>
      <c r="NA58" s="140" t="str">
        <f t="shared" si="467"/>
        <v/>
      </c>
      <c r="NB58" s="140" t="str">
        <f t="shared" si="468"/>
        <v/>
      </c>
      <c r="NC58" s="140" t="str">
        <f t="shared" si="469"/>
        <v/>
      </c>
      <c r="ND58" s="53">
        <v>50</v>
      </c>
      <c r="NE58" s="33" t="str">
        <f t="shared" si="470"/>
        <v/>
      </c>
      <c r="NF58" s="33" t="str">
        <f t="shared" si="504"/>
        <v/>
      </c>
      <c r="NG58" s="33" t="str">
        <f t="shared" si="480"/>
        <v/>
      </c>
      <c r="NH58" s="33" t="str">
        <f t="shared" si="481"/>
        <v/>
      </c>
      <c r="NI58" s="33" t="str">
        <f t="shared" si="482"/>
        <v/>
      </c>
      <c r="NJ58" s="33" t="str">
        <f t="shared" si="483"/>
        <v/>
      </c>
      <c r="NK58" s="33" t="str">
        <f t="shared" si="484"/>
        <v/>
      </c>
      <c r="NL58" s="33" t="str">
        <f t="shared" si="485"/>
        <v/>
      </c>
      <c r="NM58" s="33" t="str">
        <f t="shared" si="486"/>
        <v/>
      </c>
      <c r="NN58" s="33" t="str">
        <f t="shared" si="487"/>
        <v/>
      </c>
      <c r="NO58" s="33" t="str">
        <f t="shared" si="488"/>
        <v/>
      </c>
      <c r="NP58" s="33">
        <f t="shared" si="489"/>
        <v>40</v>
      </c>
      <c r="NQ58" s="33" t="str">
        <f t="shared" si="490"/>
        <v/>
      </c>
      <c r="NR58" s="33" t="str">
        <f t="shared" si="491"/>
        <v/>
      </c>
      <c r="NS58" s="33" t="str">
        <f t="shared" si="492"/>
        <v/>
      </c>
      <c r="NT58" s="33" t="str">
        <f t="shared" si="493"/>
        <v/>
      </c>
      <c r="NU58" s="33" t="str">
        <f t="shared" si="494"/>
        <v/>
      </c>
      <c r="NV58" s="33" t="str">
        <f t="shared" si="495"/>
        <v/>
      </c>
      <c r="NW58" s="33" t="str">
        <f t="shared" si="496"/>
        <v/>
      </c>
      <c r="NX58" s="33" t="str">
        <f t="shared" si="497"/>
        <v/>
      </c>
      <c r="NY58" s="33" t="str">
        <f t="shared" si="498"/>
        <v/>
      </c>
      <c r="NZ58" s="33" t="str">
        <f t="shared" si="499"/>
        <v/>
      </c>
      <c r="OA58" s="33" t="str">
        <f t="shared" si="500"/>
        <v/>
      </c>
      <c r="OB58" s="33" t="str">
        <f t="shared" si="501"/>
        <v/>
      </c>
      <c r="OC58" s="33" t="str">
        <f t="shared" si="502"/>
        <v/>
      </c>
      <c r="OD58" s="33" t="str">
        <f t="shared" si="503"/>
        <v/>
      </c>
      <c r="OE58" s="33" t="e">
        <f>IF(#REF!="","",IF(#REF!=$MB58,40,(($MB58/#REF!)*40)))</f>
        <v>#REF!</v>
      </c>
      <c r="OF58" s="33" t="e">
        <f>IF(#REF!="","",IF(#REF!=$MB58,40,(($MB58/#REF!)*40)))</f>
        <v>#REF!</v>
      </c>
      <c r="OG58" s="53">
        <v>50</v>
      </c>
      <c r="OH58" s="116"/>
      <c r="OI58" s="116"/>
      <c r="OJ58" s="116"/>
      <c r="OK58" s="116"/>
      <c r="OL58" s="116"/>
      <c r="OM58" s="116"/>
      <c r="ON58" s="116"/>
      <c r="OO58" s="116"/>
      <c r="OP58" s="116"/>
      <c r="OQ58" s="116"/>
      <c r="OR58" s="116"/>
      <c r="OS58" s="124">
        <v>72</v>
      </c>
      <c r="OT58" s="116"/>
      <c r="OU58" s="116"/>
      <c r="OV58" s="116"/>
      <c r="OW58" s="116"/>
      <c r="OX58" s="116"/>
      <c r="OY58" s="116"/>
      <c r="OZ58" s="116"/>
      <c r="PA58" s="116"/>
      <c r="PB58" s="116"/>
      <c r="PC58" s="116"/>
      <c r="PD58" s="116"/>
      <c r="PE58" s="116"/>
      <c r="PF58" s="116"/>
      <c r="PG58" s="116"/>
      <c r="PH58" s="53">
        <v>50</v>
      </c>
      <c r="PI58" s="126">
        <f t="shared" si="203"/>
        <v>0</v>
      </c>
      <c r="PJ58" s="126">
        <f t="shared" si="275"/>
        <v>0</v>
      </c>
      <c r="PK58" s="126">
        <f t="shared" si="276"/>
        <v>0</v>
      </c>
      <c r="PL58" s="126">
        <f t="shared" si="277"/>
        <v>0</v>
      </c>
      <c r="PM58" s="126">
        <f t="shared" si="278"/>
        <v>0</v>
      </c>
      <c r="PN58" s="126">
        <f t="shared" si="279"/>
        <v>0</v>
      </c>
      <c r="PO58" s="126">
        <f t="shared" si="235"/>
        <v>0</v>
      </c>
      <c r="PP58" s="126">
        <f t="shared" si="236"/>
        <v>0</v>
      </c>
      <c r="PQ58" s="126">
        <f t="shared" si="237"/>
        <v>0</v>
      </c>
      <c r="PR58" s="126">
        <f t="shared" si="238"/>
        <v>0</v>
      </c>
      <c r="PS58" s="126">
        <f t="shared" si="239"/>
        <v>0</v>
      </c>
      <c r="PT58" s="126">
        <f t="shared" si="240"/>
        <v>60</v>
      </c>
      <c r="PU58" s="126">
        <f t="shared" si="241"/>
        <v>0</v>
      </c>
      <c r="PV58" s="126">
        <f t="shared" si="242"/>
        <v>0</v>
      </c>
      <c r="PW58" s="126">
        <f t="shared" si="243"/>
        <v>0</v>
      </c>
      <c r="PX58" s="126">
        <f t="shared" si="244"/>
        <v>0</v>
      </c>
      <c r="PY58" s="126">
        <f t="shared" si="245"/>
        <v>0</v>
      </c>
      <c r="PZ58" s="126">
        <f t="shared" si="246"/>
        <v>0</v>
      </c>
      <c r="QA58" s="126">
        <f t="shared" si="247"/>
        <v>0</v>
      </c>
      <c r="QB58" s="126">
        <f t="shared" si="248"/>
        <v>0</v>
      </c>
      <c r="QC58" s="126">
        <f t="shared" si="249"/>
        <v>0</v>
      </c>
      <c r="QD58" s="126">
        <f t="shared" si="250"/>
        <v>0</v>
      </c>
      <c r="QE58" s="126">
        <f t="shared" si="251"/>
        <v>0</v>
      </c>
      <c r="QF58" s="126">
        <f t="shared" si="252"/>
        <v>0</v>
      </c>
      <c r="QG58" s="126">
        <f t="shared" si="253"/>
        <v>0</v>
      </c>
      <c r="QH58" s="126">
        <f t="shared" si="254"/>
        <v>0</v>
      </c>
      <c r="QI58" s="53">
        <v>50</v>
      </c>
      <c r="QJ58" s="34" t="str">
        <f t="shared" si="204"/>
        <v/>
      </c>
      <c r="QK58" s="34" t="str">
        <f t="shared" si="280"/>
        <v/>
      </c>
      <c r="QL58" s="34" t="str">
        <f t="shared" si="281"/>
        <v/>
      </c>
      <c r="QM58" s="34" t="str">
        <f t="shared" si="282"/>
        <v/>
      </c>
      <c r="QN58" s="34" t="str">
        <f t="shared" si="283"/>
        <v/>
      </c>
      <c r="QO58" s="34" t="str">
        <f t="shared" si="284"/>
        <v/>
      </c>
      <c r="QP58" s="34" t="str">
        <f t="shared" si="255"/>
        <v/>
      </c>
      <c r="QQ58" s="34" t="str">
        <f t="shared" si="256"/>
        <v/>
      </c>
      <c r="QR58" s="34" t="str">
        <f t="shared" si="257"/>
        <v/>
      </c>
      <c r="QS58" s="34" t="str">
        <f t="shared" si="258"/>
        <v/>
      </c>
      <c r="QT58" s="34" t="str">
        <f t="shared" si="259"/>
        <v/>
      </c>
      <c r="QU58" s="34">
        <f t="shared" si="260"/>
        <v>99.69962027997326</v>
      </c>
      <c r="QV58" s="34" t="str">
        <f t="shared" si="261"/>
        <v/>
      </c>
      <c r="QW58" s="34" t="str">
        <f t="shared" si="262"/>
        <v/>
      </c>
      <c r="QX58" s="34" t="str">
        <f t="shared" si="263"/>
        <v/>
      </c>
      <c r="QY58" s="34" t="str">
        <f t="shared" si="264"/>
        <v/>
      </c>
      <c r="QZ58" s="34" t="str">
        <f t="shared" si="265"/>
        <v/>
      </c>
      <c r="RA58" s="34" t="str">
        <f t="shared" si="266"/>
        <v/>
      </c>
      <c r="RB58" s="34" t="str">
        <f t="shared" si="267"/>
        <v/>
      </c>
      <c r="RC58" s="34" t="str">
        <f t="shared" si="268"/>
        <v/>
      </c>
      <c r="RD58" s="34" t="str">
        <f t="shared" si="269"/>
        <v/>
      </c>
      <c r="RE58" s="34" t="str">
        <f t="shared" si="270"/>
        <v/>
      </c>
      <c r="RF58" s="34" t="str">
        <f t="shared" si="271"/>
        <v/>
      </c>
      <c r="RG58" s="34" t="str">
        <f t="shared" si="272"/>
        <v/>
      </c>
      <c r="RH58" s="34" t="str">
        <f t="shared" si="273"/>
        <v/>
      </c>
      <c r="RI58" s="34" t="str">
        <f t="shared" si="274"/>
        <v/>
      </c>
      <c r="RJ58" s="132">
        <f t="shared" si="205"/>
        <v>99.69962027997326</v>
      </c>
      <c r="RK58" s="35" t="str">
        <f t="shared" si="471"/>
        <v/>
      </c>
      <c r="RL58" s="35" t="str">
        <f t="shared" si="472"/>
        <v>12. DIDACLIBROS LTDA NIT 800036678-0</v>
      </c>
      <c r="RM58" s="35" t="str">
        <f t="shared" si="473"/>
        <v/>
      </c>
      <c r="RN58" s="35" t="str">
        <f t="shared" si="234"/>
        <v/>
      </c>
      <c r="RO58" s="133" t="str">
        <f t="shared" si="207"/>
        <v>12. DIDACLIBROS LTDA NIT 800036678-0</v>
      </c>
      <c r="RP58" s="133" t="str">
        <f>IF($RJ58=QJ58,QJ$8,IF($RJ58=QK58,QK$8,IF($RJ58=QL58,QL$8,IF($RJ58=QM58,QM$8,IF($RJ58=QN58,QN$8,IF($RJ58=QO58,QO$8,IF($RJ58=QP58,QP$8,IF($RJ58=QQ58,QQ$8,IF($RJ58=QR58,QR$8,IF($RJ58=QS58,QS$8,IF($RJ58=QT58,QT$8,IF($RJ58=QU58,QU$8,IF($RJ58=QV58,QV$8,IF($RJ58=QW58,QW$8,IF($RJ58=QX58,QX$8,IF($RJ58=QY58,QY$8,IF($RJ58=QZ58,QZ$8,IF($RJ58=RA58,RA$8,IF($RJ58=RB58,RB$8,IF($RJ58=RC58,RC$8,IF($RJ58=RD58,RD$8,IF($RJ58=RE58,RE$8,IF($RJ58=RF58,RF$8,IF($RJ58=RG58,RG$8,IF($RJ58=RH58,RH$8,IF($RJ58=RI58,RI$8,IF($RJ58=#REF!,#REF!,IF($RJ58=#REF!,#REF!,""))))))))))))))))))))))))))))</f>
        <v>12. DIDACLIBROS LTDA NIT 800036678-0</v>
      </c>
      <c r="RQ58" s="36" t="str">
        <f t="shared" si="474"/>
        <v/>
      </c>
      <c r="RR58" s="36">
        <f t="shared" si="475"/>
        <v>2350250</v>
      </c>
      <c r="RS58" s="36" t="str">
        <f t="shared" si="476"/>
        <v/>
      </c>
      <c r="RT58" s="36" t="e">
        <f>IF($RP58=$AD$8,$AD58,IF($RP58=$AE$8,$AE58,IF($RP58=$AF$8,$AF58,IF($RP58=$AG$8,$AG58,IF($RP58=$AH$8,$AH58,IF($RP58=#REF!,#REF!,IF($RP58=#REF!,#REF!,"")))))))</f>
        <v>#REF!</v>
      </c>
      <c r="RU58" s="129">
        <f t="shared" si="477"/>
        <v>2350250</v>
      </c>
      <c r="RV58" s="36" t="e">
        <f t="shared" si="206"/>
        <v>#REF!</v>
      </c>
      <c r="RW58" s="53">
        <v>50</v>
      </c>
      <c r="RX58" s="129">
        <f t="shared" si="478"/>
        <v>35700</v>
      </c>
      <c r="RY58" s="129" t="str">
        <f t="shared" si="479"/>
        <v>ADJUDICADO</v>
      </c>
    </row>
    <row r="59" spans="1:493" s="38" customFormat="1" ht="26">
      <c r="B59" s="67" t="s">
        <v>124</v>
      </c>
      <c r="C59" s="68" t="s">
        <v>125</v>
      </c>
      <c r="D59" s="67" t="s">
        <v>126</v>
      </c>
      <c r="E59" s="88" t="s">
        <v>155</v>
      </c>
      <c r="F59" s="70">
        <v>1</v>
      </c>
      <c r="G59" s="24">
        <v>2927400</v>
      </c>
      <c r="H59" s="54">
        <v>51</v>
      </c>
      <c r="I59" s="104" t="s">
        <v>37</v>
      </c>
      <c r="J59" s="104" t="s">
        <v>37</v>
      </c>
      <c r="K59" s="104" t="s">
        <v>37</v>
      </c>
      <c r="L59" s="104" t="s">
        <v>37</v>
      </c>
      <c r="M59" s="104" t="s">
        <v>37</v>
      </c>
      <c r="N59" s="104" t="s">
        <v>37</v>
      </c>
      <c r="O59" s="104" t="s">
        <v>37</v>
      </c>
      <c r="P59" s="104" t="s">
        <v>37</v>
      </c>
      <c r="Q59" s="104" t="s">
        <v>37</v>
      </c>
      <c r="R59" s="104" t="s">
        <v>37</v>
      </c>
      <c r="S59" s="104" t="s">
        <v>37</v>
      </c>
      <c r="T59" s="113">
        <v>2885750</v>
      </c>
      <c r="U59" s="104" t="s">
        <v>37</v>
      </c>
      <c r="V59" s="104" t="s">
        <v>37</v>
      </c>
      <c r="W59" s="113">
        <v>2576112</v>
      </c>
      <c r="X59" s="104" t="s">
        <v>37</v>
      </c>
      <c r="Y59" s="104" t="s">
        <v>37</v>
      </c>
      <c r="Z59" s="104" t="s">
        <v>37</v>
      </c>
      <c r="AA59" s="104" t="s">
        <v>37</v>
      </c>
      <c r="AB59" s="104" t="s">
        <v>37</v>
      </c>
      <c r="AC59" s="104" t="s">
        <v>37</v>
      </c>
      <c r="AD59" s="104" t="s">
        <v>37</v>
      </c>
      <c r="AE59" s="104" t="s">
        <v>37</v>
      </c>
      <c r="AF59" s="104" t="s">
        <v>37</v>
      </c>
      <c r="AG59" s="104" t="s">
        <v>37</v>
      </c>
      <c r="AH59" s="106">
        <v>2796500</v>
      </c>
      <c r="AI59" s="37"/>
      <c r="AJ59" s="25" t="str">
        <f t="shared" si="286"/>
        <v>NC</v>
      </c>
      <c r="AK59" s="25" t="str">
        <f t="shared" si="287"/>
        <v>NC</v>
      </c>
      <c r="AL59" s="25" t="str">
        <f t="shared" si="288"/>
        <v>NC</v>
      </c>
      <c r="AM59" s="25" t="str">
        <f t="shared" si="289"/>
        <v>NC</v>
      </c>
      <c r="AN59" s="25" t="str">
        <f t="shared" si="290"/>
        <v>NC</v>
      </c>
      <c r="AO59" s="25" t="str">
        <f t="shared" si="291"/>
        <v>NC</v>
      </c>
      <c r="AP59" s="25" t="str">
        <f t="shared" si="292"/>
        <v>NC</v>
      </c>
      <c r="AQ59" s="25" t="str">
        <f t="shared" si="293"/>
        <v>NC</v>
      </c>
      <c r="AR59" s="25" t="str">
        <f t="shared" si="294"/>
        <v>NC</v>
      </c>
      <c r="AS59" s="25" t="str">
        <f t="shared" si="295"/>
        <v>NC</v>
      </c>
      <c r="AT59" s="25" t="str">
        <f t="shared" si="296"/>
        <v>NC</v>
      </c>
      <c r="AU59" s="25">
        <f t="shared" si="297"/>
        <v>2885750</v>
      </c>
      <c r="AV59" s="25" t="str">
        <f t="shared" si="298"/>
        <v>NC</v>
      </c>
      <c r="AW59" s="25" t="str">
        <f t="shared" si="299"/>
        <v>NC</v>
      </c>
      <c r="AX59" s="25">
        <f t="shared" si="300"/>
        <v>2576112</v>
      </c>
      <c r="AY59" s="25" t="str">
        <f t="shared" si="301"/>
        <v>NC</v>
      </c>
      <c r="AZ59" s="25" t="str">
        <f t="shared" si="302"/>
        <v>NC</v>
      </c>
      <c r="BA59" s="25" t="str">
        <f t="shared" si="303"/>
        <v>NC</v>
      </c>
      <c r="BB59" s="25" t="str">
        <f t="shared" si="304"/>
        <v>NC</v>
      </c>
      <c r="BC59" s="25" t="str">
        <f t="shared" si="305"/>
        <v>NC</v>
      </c>
      <c r="BD59" s="25" t="str">
        <f t="shared" si="306"/>
        <v>NC</v>
      </c>
      <c r="BE59" s="25" t="str">
        <f t="shared" si="307"/>
        <v>NC</v>
      </c>
      <c r="BF59" s="25" t="str">
        <f t="shared" si="308"/>
        <v>NC</v>
      </c>
      <c r="BG59" s="25" t="str">
        <f t="shared" si="309"/>
        <v>NC</v>
      </c>
      <c r="BH59" s="25" t="str">
        <f t="shared" si="310"/>
        <v>NC</v>
      </c>
      <c r="BI59" s="25">
        <f t="shared" si="311"/>
        <v>2796500</v>
      </c>
      <c r="BJ59" s="53">
        <v>51</v>
      </c>
      <c r="BK59" s="122" t="s">
        <v>38</v>
      </c>
      <c r="BL59" s="122" t="s">
        <v>38</v>
      </c>
      <c r="BM59" s="122" t="s">
        <v>38</v>
      </c>
      <c r="BN59" s="122" t="s">
        <v>38</v>
      </c>
      <c r="BO59" s="122" t="s">
        <v>38</v>
      </c>
      <c r="BP59" s="122" t="s">
        <v>38</v>
      </c>
      <c r="BQ59" s="122" t="s">
        <v>38</v>
      </c>
      <c r="BR59" s="122" t="s">
        <v>38</v>
      </c>
      <c r="BS59" s="122" t="s">
        <v>38</v>
      </c>
      <c r="BT59" s="122" t="s">
        <v>38</v>
      </c>
      <c r="BU59" s="122" t="s">
        <v>38</v>
      </c>
      <c r="BV59" s="124" t="s">
        <v>39</v>
      </c>
      <c r="BW59" s="122" t="s">
        <v>38</v>
      </c>
      <c r="BX59" s="122" t="s">
        <v>38</v>
      </c>
      <c r="BY59" s="124" t="s">
        <v>39</v>
      </c>
      <c r="BZ59" s="122" t="s">
        <v>38</v>
      </c>
      <c r="CA59" s="122" t="s">
        <v>38</v>
      </c>
      <c r="CB59" s="122" t="s">
        <v>38</v>
      </c>
      <c r="CC59" s="122" t="s">
        <v>38</v>
      </c>
      <c r="CD59" s="122" t="s">
        <v>38</v>
      </c>
      <c r="CE59" s="122" t="s">
        <v>38</v>
      </c>
      <c r="CF59" s="122" t="s">
        <v>38</v>
      </c>
      <c r="CG59" s="122" t="s">
        <v>38</v>
      </c>
      <c r="CH59" s="122" t="s">
        <v>38</v>
      </c>
      <c r="CI59" s="122" t="s">
        <v>38</v>
      </c>
      <c r="CJ59" s="124" t="s">
        <v>39</v>
      </c>
      <c r="CK59" s="53">
        <v>51</v>
      </c>
      <c r="CL59" s="122" t="s">
        <v>39</v>
      </c>
      <c r="CM59" s="122" t="s">
        <v>38</v>
      </c>
      <c r="CN59" s="122" t="s">
        <v>39</v>
      </c>
      <c r="CO59" s="122" t="s">
        <v>39</v>
      </c>
      <c r="CP59" s="122" t="s">
        <v>39</v>
      </c>
      <c r="CQ59" s="122" t="s">
        <v>39</v>
      </c>
      <c r="CR59" s="122" t="s">
        <v>39</v>
      </c>
      <c r="CS59" s="122" t="s">
        <v>39</v>
      </c>
      <c r="CT59" s="122" t="s">
        <v>39</v>
      </c>
      <c r="CU59" s="122" t="s">
        <v>39</v>
      </c>
      <c r="CV59" s="122" t="s">
        <v>39</v>
      </c>
      <c r="CW59" s="131" t="s">
        <v>39</v>
      </c>
      <c r="CX59" s="122" t="s">
        <v>39</v>
      </c>
      <c r="CY59" s="122" t="s">
        <v>39</v>
      </c>
      <c r="CZ59" s="131" t="s">
        <v>39</v>
      </c>
      <c r="DA59" s="122" t="s">
        <v>39</v>
      </c>
      <c r="DB59" s="122" t="s">
        <v>39</v>
      </c>
      <c r="DC59" s="122" t="s">
        <v>39</v>
      </c>
      <c r="DD59" s="122" t="s">
        <v>39</v>
      </c>
      <c r="DE59" s="122" t="s">
        <v>39</v>
      </c>
      <c r="DF59" s="122" t="s">
        <v>39</v>
      </c>
      <c r="DG59" s="122" t="s">
        <v>39</v>
      </c>
      <c r="DH59" s="122" t="s">
        <v>38</v>
      </c>
      <c r="DI59" s="122" t="s">
        <v>38</v>
      </c>
      <c r="DJ59" s="122" t="s">
        <v>38</v>
      </c>
      <c r="DK59" s="124" t="s">
        <v>39</v>
      </c>
      <c r="DL59" s="53">
        <v>51</v>
      </c>
      <c r="DM59" s="122" t="s">
        <v>39</v>
      </c>
      <c r="DN59" s="122" t="s">
        <v>38</v>
      </c>
      <c r="DO59" s="122" t="s">
        <v>39</v>
      </c>
      <c r="DP59" s="122" t="s">
        <v>39</v>
      </c>
      <c r="DQ59" s="122" t="s">
        <v>39</v>
      </c>
      <c r="DR59" s="122" t="s">
        <v>39</v>
      </c>
      <c r="DS59" s="122" t="s">
        <v>39</v>
      </c>
      <c r="DT59" s="122" t="s">
        <v>39</v>
      </c>
      <c r="DU59" s="122" t="s">
        <v>39</v>
      </c>
      <c r="DV59" s="122" t="s">
        <v>39</v>
      </c>
      <c r="DW59" s="122" t="s">
        <v>39</v>
      </c>
      <c r="DX59" s="117" t="s">
        <v>39</v>
      </c>
      <c r="DY59" s="122" t="s">
        <v>39</v>
      </c>
      <c r="DZ59" s="122" t="s">
        <v>39</v>
      </c>
      <c r="EA59" s="117" t="s">
        <v>39</v>
      </c>
      <c r="EB59" s="122" t="s">
        <v>39</v>
      </c>
      <c r="EC59" s="122" t="s">
        <v>39</v>
      </c>
      <c r="ED59" s="122" t="s">
        <v>39</v>
      </c>
      <c r="EE59" s="122" t="s">
        <v>39</v>
      </c>
      <c r="EF59" s="122" t="s">
        <v>39</v>
      </c>
      <c r="EG59" s="122" t="s">
        <v>39</v>
      </c>
      <c r="EH59" s="122" t="s">
        <v>39</v>
      </c>
      <c r="EI59" s="122" t="s">
        <v>38</v>
      </c>
      <c r="EJ59" s="122" t="s">
        <v>38</v>
      </c>
      <c r="EK59" s="122" t="s">
        <v>39</v>
      </c>
      <c r="EL59" s="118" t="s">
        <v>39</v>
      </c>
      <c r="EM59" s="53">
        <v>51</v>
      </c>
      <c r="EN59" s="26" t="str">
        <f t="shared" si="312"/>
        <v>NO CUMPLE</v>
      </c>
      <c r="EO59" s="26" t="str">
        <f t="shared" si="313"/>
        <v>NO CUMPLE</v>
      </c>
      <c r="EP59" s="26" t="str">
        <f t="shared" si="314"/>
        <v>NO CUMPLE</v>
      </c>
      <c r="EQ59" s="26" t="str">
        <f t="shared" si="315"/>
        <v>NO CUMPLE</v>
      </c>
      <c r="ER59" s="26" t="str">
        <f t="shared" si="316"/>
        <v>NO CUMPLE</v>
      </c>
      <c r="ES59" s="26" t="str">
        <f t="shared" si="317"/>
        <v>NO CUMPLE</v>
      </c>
      <c r="ET59" s="26" t="str">
        <f t="shared" si="318"/>
        <v>NO CUMPLE</v>
      </c>
      <c r="EU59" s="26" t="str">
        <f t="shared" si="319"/>
        <v>NO CUMPLE</v>
      </c>
      <c r="EV59" s="26" t="str">
        <f t="shared" si="320"/>
        <v>NO CUMPLE</v>
      </c>
      <c r="EW59" s="26" t="str">
        <f t="shared" si="321"/>
        <v>NO CUMPLE</v>
      </c>
      <c r="EX59" s="26" t="str">
        <f t="shared" si="322"/>
        <v>NO CUMPLE</v>
      </c>
      <c r="EY59" s="26" t="str">
        <f t="shared" si="323"/>
        <v>CUMPLE</v>
      </c>
      <c r="EZ59" s="26" t="str">
        <f t="shared" si="324"/>
        <v>NO CUMPLE</v>
      </c>
      <c r="FA59" s="26" t="str">
        <f t="shared" si="325"/>
        <v>NO CUMPLE</v>
      </c>
      <c r="FB59" s="26" t="str">
        <f t="shared" si="326"/>
        <v>CUMPLE</v>
      </c>
      <c r="FC59" s="26" t="str">
        <f t="shared" si="327"/>
        <v>NO CUMPLE</v>
      </c>
      <c r="FD59" s="26" t="str">
        <f t="shared" si="328"/>
        <v>NO CUMPLE</v>
      </c>
      <c r="FE59" s="26" t="str">
        <f t="shared" si="329"/>
        <v>NO CUMPLE</v>
      </c>
      <c r="FF59" s="26" t="str">
        <f t="shared" si="330"/>
        <v>NO CUMPLE</v>
      </c>
      <c r="FG59" s="26" t="str">
        <f t="shared" si="331"/>
        <v>NO CUMPLE</v>
      </c>
      <c r="FH59" s="26" t="str">
        <f t="shared" si="332"/>
        <v>NO CUMPLE</v>
      </c>
      <c r="FI59" s="26" t="str">
        <f t="shared" si="333"/>
        <v>NO CUMPLE</v>
      </c>
      <c r="FJ59" s="26" t="str">
        <f t="shared" si="334"/>
        <v>NO CUMPLE</v>
      </c>
      <c r="FK59" s="26" t="str">
        <f t="shared" si="335"/>
        <v>NO CUMPLE</v>
      </c>
      <c r="FL59" s="26" t="str">
        <f t="shared" si="336"/>
        <v>NO CUMPLE</v>
      </c>
      <c r="FM59" s="26" t="str">
        <f t="shared" si="337"/>
        <v>CUMPLE</v>
      </c>
      <c r="FN59" s="53">
        <v>51</v>
      </c>
      <c r="FO59" s="116" t="s">
        <v>37</v>
      </c>
      <c r="FP59" s="116" t="s">
        <v>37</v>
      </c>
      <c r="FQ59" s="116" t="s">
        <v>37</v>
      </c>
      <c r="FR59" s="116" t="s">
        <v>37</v>
      </c>
      <c r="FS59" s="116" t="s">
        <v>37</v>
      </c>
      <c r="FT59" s="116" t="s">
        <v>37</v>
      </c>
      <c r="FU59" s="116" t="s">
        <v>37</v>
      </c>
      <c r="FV59" s="116" t="s">
        <v>37</v>
      </c>
      <c r="FW59" s="116" t="s">
        <v>37</v>
      </c>
      <c r="FX59" s="116" t="s">
        <v>37</v>
      </c>
      <c r="FY59" s="116" t="s">
        <v>37</v>
      </c>
      <c r="FZ59" s="124" t="s">
        <v>39</v>
      </c>
      <c r="GA59" s="116" t="s">
        <v>37</v>
      </c>
      <c r="GB59" s="116" t="s">
        <v>37</v>
      </c>
      <c r="GC59" s="120" t="s">
        <v>39</v>
      </c>
      <c r="GD59" s="116" t="s">
        <v>37</v>
      </c>
      <c r="GE59" s="116" t="s">
        <v>37</v>
      </c>
      <c r="GF59" s="116" t="s">
        <v>37</v>
      </c>
      <c r="GG59" s="116" t="s">
        <v>37</v>
      </c>
      <c r="GH59" s="116" t="s">
        <v>37</v>
      </c>
      <c r="GI59" s="116" t="s">
        <v>37</v>
      </c>
      <c r="GJ59" s="116" t="s">
        <v>37</v>
      </c>
      <c r="GK59" s="116" t="s">
        <v>37</v>
      </c>
      <c r="GL59" s="116" t="s">
        <v>37</v>
      </c>
      <c r="GM59" s="116" t="s">
        <v>37</v>
      </c>
      <c r="GN59" s="124" t="s">
        <v>39</v>
      </c>
      <c r="GO59" s="53">
        <v>51</v>
      </c>
      <c r="GP59" s="116" t="s">
        <v>37</v>
      </c>
      <c r="GQ59" s="116" t="s">
        <v>37</v>
      </c>
      <c r="GR59" s="116" t="s">
        <v>37</v>
      </c>
      <c r="GS59" s="116" t="s">
        <v>37</v>
      </c>
      <c r="GT59" s="116" t="s">
        <v>37</v>
      </c>
      <c r="GU59" s="116" t="s">
        <v>37</v>
      </c>
      <c r="GV59" s="116" t="s">
        <v>37</v>
      </c>
      <c r="GW59" s="116" t="s">
        <v>37</v>
      </c>
      <c r="GX59" s="116" t="s">
        <v>37</v>
      </c>
      <c r="GY59" s="116" t="s">
        <v>37</v>
      </c>
      <c r="GZ59" s="116" t="s">
        <v>37</v>
      </c>
      <c r="HA59" s="131" t="s">
        <v>39</v>
      </c>
      <c r="HB59" s="116" t="s">
        <v>37</v>
      </c>
      <c r="HC59" s="116" t="s">
        <v>37</v>
      </c>
      <c r="HD59" s="131" t="s">
        <v>39</v>
      </c>
      <c r="HE59" s="116" t="s">
        <v>37</v>
      </c>
      <c r="HF59" s="116" t="s">
        <v>37</v>
      </c>
      <c r="HG59" s="116" t="s">
        <v>37</v>
      </c>
      <c r="HH59" s="116" t="s">
        <v>37</v>
      </c>
      <c r="HI59" s="116" t="s">
        <v>37</v>
      </c>
      <c r="HJ59" s="116" t="s">
        <v>37</v>
      </c>
      <c r="HK59" s="116" t="s">
        <v>37</v>
      </c>
      <c r="HL59" s="116" t="s">
        <v>37</v>
      </c>
      <c r="HM59" s="116" t="s">
        <v>37</v>
      </c>
      <c r="HN59" s="116" t="s">
        <v>37</v>
      </c>
      <c r="HO59" s="124" t="s">
        <v>39</v>
      </c>
      <c r="HP59" s="53">
        <v>51</v>
      </c>
      <c r="HQ59" s="25" t="str">
        <f t="shared" si="338"/>
        <v/>
      </c>
      <c r="HR59" s="25" t="str">
        <f t="shared" si="339"/>
        <v/>
      </c>
      <c r="HS59" s="25" t="str">
        <f t="shared" si="340"/>
        <v/>
      </c>
      <c r="HT59" s="25" t="str">
        <f t="shared" si="341"/>
        <v/>
      </c>
      <c r="HU59" s="25" t="str">
        <f t="shared" si="342"/>
        <v/>
      </c>
      <c r="HV59" s="25" t="str">
        <f t="shared" si="343"/>
        <v/>
      </c>
      <c r="HW59" s="25" t="str">
        <f t="shared" si="344"/>
        <v/>
      </c>
      <c r="HX59" s="25" t="str">
        <f t="shared" si="345"/>
        <v/>
      </c>
      <c r="HY59" s="25" t="str">
        <f t="shared" si="346"/>
        <v/>
      </c>
      <c r="HZ59" s="25" t="str">
        <f t="shared" si="347"/>
        <v/>
      </c>
      <c r="IA59" s="25" t="str">
        <f t="shared" si="348"/>
        <v/>
      </c>
      <c r="IB59" s="25">
        <f t="shared" si="349"/>
        <v>2885750</v>
      </c>
      <c r="IC59" s="25" t="str">
        <f t="shared" si="350"/>
        <v/>
      </c>
      <c r="ID59" s="25" t="str">
        <f t="shared" si="351"/>
        <v/>
      </c>
      <c r="IE59" s="25">
        <f t="shared" si="352"/>
        <v>2576112</v>
      </c>
      <c r="IF59" s="25" t="str">
        <f t="shared" si="353"/>
        <v/>
      </c>
      <c r="IG59" s="25" t="str">
        <f t="shared" si="354"/>
        <v/>
      </c>
      <c r="IH59" s="25" t="str">
        <f t="shared" si="355"/>
        <v/>
      </c>
      <c r="II59" s="25" t="str">
        <f t="shared" si="356"/>
        <v/>
      </c>
      <c r="IJ59" s="25" t="str">
        <f t="shared" si="357"/>
        <v/>
      </c>
      <c r="IK59" s="25" t="str">
        <f t="shared" si="358"/>
        <v/>
      </c>
      <c r="IL59" s="25" t="str">
        <f t="shared" si="359"/>
        <v/>
      </c>
      <c r="IM59" s="25" t="str">
        <f t="shared" si="360"/>
        <v/>
      </c>
      <c r="IN59" s="25" t="str">
        <f t="shared" si="361"/>
        <v/>
      </c>
      <c r="IO59" s="25" t="str">
        <f t="shared" si="362"/>
        <v/>
      </c>
      <c r="IP59" s="25">
        <f t="shared" si="363"/>
        <v>2796500</v>
      </c>
      <c r="IQ59" s="25">
        <v>2927400</v>
      </c>
      <c r="IR59" s="25">
        <v>2927400</v>
      </c>
      <c r="IS59" s="27">
        <f t="shared" si="364"/>
        <v>3</v>
      </c>
      <c r="IT59" s="27">
        <f t="shared" si="200"/>
        <v>1</v>
      </c>
      <c r="IU59" s="27">
        <f t="array" ref="IU59">IF(IT59=0,"",PRODUCT(IF(ISNUMBER(HQ59:IP59),HQ59:IP59,1)))</f>
        <v>2.0789223517986001E+19</v>
      </c>
      <c r="IV59" s="27">
        <f t="shared" si="201"/>
        <v>6.0858372926552216E+25</v>
      </c>
      <c r="IW59" s="28">
        <f t="shared" si="208"/>
        <v>2793058.8362579974</v>
      </c>
      <c r="IX59" s="29">
        <f t="shared" si="285"/>
        <v>10473.970635967491</v>
      </c>
      <c r="IY59" s="53">
        <v>51</v>
      </c>
      <c r="IZ59" s="30" t="str">
        <f t="shared" si="365"/>
        <v/>
      </c>
      <c r="JA59" s="30" t="str">
        <f t="shared" si="366"/>
        <v/>
      </c>
      <c r="JB59" s="30" t="str">
        <f t="shared" si="367"/>
        <v/>
      </c>
      <c r="JC59" s="30" t="str">
        <f t="shared" si="368"/>
        <v/>
      </c>
      <c r="JD59" s="30" t="str">
        <f t="shared" si="369"/>
        <v/>
      </c>
      <c r="JE59" s="30" t="str">
        <f t="shared" si="370"/>
        <v/>
      </c>
      <c r="JF59" s="30" t="str">
        <f t="shared" si="371"/>
        <v/>
      </c>
      <c r="JG59" s="30" t="str">
        <f t="shared" si="372"/>
        <v/>
      </c>
      <c r="JH59" s="30" t="str">
        <f t="shared" si="373"/>
        <v/>
      </c>
      <c r="JI59" s="30" t="str">
        <f t="shared" si="374"/>
        <v/>
      </c>
      <c r="JJ59" s="30" t="str">
        <f t="shared" si="375"/>
        <v/>
      </c>
      <c r="JK59" s="30">
        <f t="shared" si="376"/>
        <v>27551.633475946255</v>
      </c>
      <c r="JL59" s="30" t="str">
        <f t="shared" si="377"/>
        <v/>
      </c>
      <c r="JM59" s="30" t="str">
        <f t="shared" si="378"/>
        <v/>
      </c>
      <c r="JN59" s="30">
        <f t="shared" si="379"/>
        <v>24595.371607723071</v>
      </c>
      <c r="JO59" s="30" t="str">
        <f t="shared" si="380"/>
        <v/>
      </c>
      <c r="JP59" s="30" t="str">
        <f t="shared" si="381"/>
        <v/>
      </c>
      <c r="JQ59" s="30" t="str">
        <f t="shared" si="382"/>
        <v/>
      </c>
      <c r="JR59" s="30" t="str">
        <f t="shared" si="383"/>
        <v/>
      </c>
      <c r="JS59" s="30" t="str">
        <f t="shared" si="384"/>
        <v/>
      </c>
      <c r="JT59" s="30" t="str">
        <f t="shared" si="385"/>
        <v/>
      </c>
      <c r="JU59" s="30" t="str">
        <f t="shared" si="386"/>
        <v/>
      </c>
      <c r="JV59" s="30" t="str">
        <f t="shared" si="387"/>
        <v/>
      </c>
      <c r="JW59" s="30" t="str">
        <f t="shared" si="388"/>
        <v/>
      </c>
      <c r="JX59" s="30" t="str">
        <f t="shared" si="389"/>
        <v/>
      </c>
      <c r="JY59" s="30">
        <f t="shared" si="390"/>
        <v>26699.521100401525</v>
      </c>
      <c r="JZ59" s="53">
        <v>51</v>
      </c>
      <c r="KA59" s="31" t="str">
        <f t="shared" si="391"/>
        <v/>
      </c>
      <c r="KB59" s="31" t="str">
        <f t="shared" si="392"/>
        <v/>
      </c>
      <c r="KC59" s="31" t="str">
        <f t="shared" si="393"/>
        <v/>
      </c>
      <c r="KD59" s="31" t="str">
        <f t="shared" si="394"/>
        <v/>
      </c>
      <c r="KE59" s="31" t="str">
        <f t="shared" si="395"/>
        <v/>
      </c>
      <c r="KF59" s="31" t="str">
        <f t="shared" si="396"/>
        <v/>
      </c>
      <c r="KG59" s="31" t="str">
        <f t="shared" si="397"/>
        <v/>
      </c>
      <c r="KH59" s="31" t="str">
        <f t="shared" si="398"/>
        <v/>
      </c>
      <c r="KI59" s="31" t="str">
        <f t="shared" si="399"/>
        <v/>
      </c>
      <c r="KJ59" s="31" t="str">
        <f t="shared" si="400"/>
        <v/>
      </c>
      <c r="KK59" s="31" t="str">
        <f t="shared" si="401"/>
        <v/>
      </c>
      <c r="KL59" s="31">
        <f t="shared" si="402"/>
        <v>92691.163742002565</v>
      </c>
      <c r="KM59" s="31" t="str">
        <f t="shared" si="403"/>
        <v/>
      </c>
      <c r="KN59" s="31" t="str">
        <f t="shared" si="404"/>
        <v/>
      </c>
      <c r="KO59" s="31">
        <f t="shared" si="405"/>
        <v>216946.83625799743</v>
      </c>
      <c r="KP59" s="31" t="str">
        <f t="shared" si="406"/>
        <v/>
      </c>
      <c r="KQ59" s="31" t="str">
        <f t="shared" si="407"/>
        <v/>
      </c>
      <c r="KR59" s="31" t="str">
        <f t="shared" si="408"/>
        <v/>
      </c>
      <c r="KS59" s="31" t="str">
        <f t="shared" si="409"/>
        <v/>
      </c>
      <c r="KT59" s="31" t="str">
        <f t="shared" si="410"/>
        <v/>
      </c>
      <c r="KU59" s="31" t="str">
        <f t="shared" si="411"/>
        <v/>
      </c>
      <c r="KV59" s="31" t="str">
        <f t="shared" si="412"/>
        <v/>
      </c>
      <c r="KW59" s="31" t="str">
        <f t="shared" si="413"/>
        <v/>
      </c>
      <c r="KX59" s="31" t="str">
        <f t="shared" si="414"/>
        <v/>
      </c>
      <c r="KY59" s="31" t="str">
        <f t="shared" si="415"/>
        <v/>
      </c>
      <c r="KZ59" s="31">
        <f t="shared" si="416"/>
        <v>3441.1637420025654</v>
      </c>
      <c r="LA59" s="53">
        <v>51</v>
      </c>
      <c r="LB59" s="32" t="str">
        <f t="shared" si="417"/>
        <v/>
      </c>
      <c r="LC59" s="32" t="str">
        <f t="shared" si="418"/>
        <v/>
      </c>
      <c r="LD59" s="32" t="str">
        <f t="shared" si="419"/>
        <v/>
      </c>
      <c r="LE59" s="32" t="str">
        <f t="shared" si="420"/>
        <v/>
      </c>
      <c r="LF59" s="32" t="str">
        <f t="shared" si="421"/>
        <v/>
      </c>
      <c r="LG59" s="32" t="str">
        <f t="shared" si="422"/>
        <v/>
      </c>
      <c r="LH59" s="32" t="str">
        <f t="shared" si="423"/>
        <v/>
      </c>
      <c r="LI59" s="32" t="str">
        <f t="shared" si="424"/>
        <v/>
      </c>
      <c r="LJ59" s="32" t="str">
        <f t="shared" si="425"/>
        <v/>
      </c>
      <c r="LK59" s="32" t="str">
        <f t="shared" si="426"/>
        <v/>
      </c>
      <c r="LL59" s="32" t="str">
        <f t="shared" si="427"/>
        <v/>
      </c>
      <c r="LM59" s="32">
        <f t="shared" si="428"/>
        <v>884.9668092795888</v>
      </c>
      <c r="LN59" s="32" t="str">
        <f t="shared" si="429"/>
        <v/>
      </c>
      <c r="LO59" s="32" t="str">
        <f t="shared" si="430"/>
        <v/>
      </c>
      <c r="LP59" s="32">
        <f t="shared" si="431"/>
        <v>2071.2950589435927</v>
      </c>
      <c r="LQ59" s="32" t="str">
        <f t="shared" si="432"/>
        <v/>
      </c>
      <c r="LR59" s="32" t="str">
        <f t="shared" si="433"/>
        <v/>
      </c>
      <c r="LS59" s="32" t="str">
        <f t="shared" si="434"/>
        <v/>
      </c>
      <c r="LT59" s="32" t="str">
        <f t="shared" si="435"/>
        <v/>
      </c>
      <c r="LU59" s="32" t="str">
        <f t="shared" si="436"/>
        <v/>
      </c>
      <c r="LV59" s="32" t="str">
        <f t="shared" si="437"/>
        <v/>
      </c>
      <c r="LW59" s="32" t="str">
        <f t="shared" si="438"/>
        <v/>
      </c>
      <c r="LX59" s="32" t="str">
        <f t="shared" si="439"/>
        <v/>
      </c>
      <c r="LY59" s="32" t="str">
        <f t="shared" si="440"/>
        <v/>
      </c>
      <c r="LZ59" s="32" t="str">
        <f t="shared" si="441"/>
        <v/>
      </c>
      <c r="MA59" s="32">
        <f t="shared" si="442"/>
        <v>32.854433734859349</v>
      </c>
      <c r="MB59" s="50">
        <f t="shared" si="443"/>
        <v>32.854433734859349</v>
      </c>
      <c r="MC59" s="53">
        <v>51</v>
      </c>
      <c r="MD59" s="140" t="str">
        <f t="shared" si="444"/>
        <v/>
      </c>
      <c r="ME59" s="140" t="str">
        <f t="shared" si="445"/>
        <v/>
      </c>
      <c r="MF59" s="140" t="str">
        <f t="shared" si="446"/>
        <v/>
      </c>
      <c r="MG59" s="140" t="str">
        <f t="shared" si="447"/>
        <v/>
      </c>
      <c r="MH59" s="140" t="str">
        <f t="shared" si="448"/>
        <v/>
      </c>
      <c r="MI59" s="140" t="str">
        <f t="shared" si="449"/>
        <v/>
      </c>
      <c r="MJ59" s="140" t="str">
        <f t="shared" si="450"/>
        <v/>
      </c>
      <c r="MK59" s="140" t="str">
        <f t="shared" si="451"/>
        <v/>
      </c>
      <c r="ML59" s="140" t="str">
        <f t="shared" si="452"/>
        <v/>
      </c>
      <c r="MM59" s="140" t="str">
        <f t="shared" si="453"/>
        <v/>
      </c>
      <c r="MN59" s="140" t="str">
        <f t="shared" si="454"/>
        <v/>
      </c>
      <c r="MO59" s="140">
        <f t="shared" si="455"/>
        <v>38.672549786080616</v>
      </c>
      <c r="MP59" s="140" t="str">
        <f t="shared" si="456"/>
        <v/>
      </c>
      <c r="MQ59" s="140" t="str">
        <f t="shared" si="457"/>
        <v/>
      </c>
      <c r="MR59" s="140">
        <f t="shared" si="458"/>
        <v>36.893057411584607</v>
      </c>
      <c r="MS59" s="140" t="str">
        <f t="shared" si="459"/>
        <v/>
      </c>
      <c r="MT59" s="140" t="str">
        <f t="shared" si="460"/>
        <v/>
      </c>
      <c r="MU59" s="140" t="str">
        <f t="shared" si="461"/>
        <v/>
      </c>
      <c r="MV59" s="140" t="str">
        <f t="shared" si="462"/>
        <v/>
      </c>
      <c r="MW59" s="140" t="str">
        <f t="shared" si="463"/>
        <v/>
      </c>
      <c r="MX59" s="140" t="str">
        <f t="shared" si="464"/>
        <v/>
      </c>
      <c r="MY59" s="140" t="str">
        <f t="shared" si="465"/>
        <v/>
      </c>
      <c r="MZ59" s="140" t="str">
        <f t="shared" si="466"/>
        <v/>
      </c>
      <c r="NA59" s="140" t="str">
        <f t="shared" si="467"/>
        <v/>
      </c>
      <c r="NB59" s="140" t="str">
        <f t="shared" si="468"/>
        <v/>
      </c>
      <c r="NC59" s="140">
        <f t="shared" si="469"/>
        <v>39.950718349397711</v>
      </c>
      <c r="ND59" s="53">
        <v>51</v>
      </c>
      <c r="NE59" s="33" t="str">
        <f t="shared" si="470"/>
        <v/>
      </c>
      <c r="NF59" s="33" t="str">
        <f t="shared" si="504"/>
        <v/>
      </c>
      <c r="NG59" s="33" t="str">
        <f t="shared" si="480"/>
        <v/>
      </c>
      <c r="NH59" s="33" t="str">
        <f t="shared" si="481"/>
        <v/>
      </c>
      <c r="NI59" s="33" t="str">
        <f t="shared" si="482"/>
        <v/>
      </c>
      <c r="NJ59" s="33" t="str">
        <f t="shared" si="483"/>
        <v/>
      </c>
      <c r="NK59" s="33" t="str">
        <f t="shared" si="484"/>
        <v/>
      </c>
      <c r="NL59" s="33" t="str">
        <f t="shared" si="485"/>
        <v/>
      </c>
      <c r="NM59" s="33" t="str">
        <f t="shared" si="486"/>
        <v/>
      </c>
      <c r="NN59" s="33" t="str">
        <f t="shared" si="487"/>
        <v/>
      </c>
      <c r="NO59" s="33" t="str">
        <f t="shared" si="488"/>
        <v/>
      </c>
      <c r="NP59" s="33">
        <f t="shared" si="489"/>
        <v>1.4850018504809079</v>
      </c>
      <c r="NQ59" s="33" t="str">
        <f t="shared" si="490"/>
        <v/>
      </c>
      <c r="NR59" s="33" t="str">
        <f t="shared" si="491"/>
        <v/>
      </c>
      <c r="NS59" s="33">
        <f t="shared" si="492"/>
        <v>0.63447133894319907</v>
      </c>
      <c r="NT59" s="33" t="str">
        <f t="shared" si="493"/>
        <v/>
      </c>
      <c r="NU59" s="33" t="str">
        <f t="shared" si="494"/>
        <v/>
      </c>
      <c r="NV59" s="33" t="str">
        <f t="shared" si="495"/>
        <v/>
      </c>
      <c r="NW59" s="33" t="str">
        <f t="shared" si="496"/>
        <v/>
      </c>
      <c r="NX59" s="33" t="str">
        <f t="shared" si="497"/>
        <v/>
      </c>
      <c r="NY59" s="33" t="str">
        <f t="shared" si="498"/>
        <v/>
      </c>
      <c r="NZ59" s="33" t="str">
        <f t="shared" si="499"/>
        <v/>
      </c>
      <c r="OA59" s="33" t="str">
        <f t="shared" si="500"/>
        <v/>
      </c>
      <c r="OB59" s="33" t="str">
        <f t="shared" si="501"/>
        <v/>
      </c>
      <c r="OC59" s="33" t="str">
        <f t="shared" si="502"/>
        <v/>
      </c>
      <c r="OD59" s="33">
        <f t="shared" si="503"/>
        <v>40</v>
      </c>
      <c r="OE59" s="33" t="e">
        <f>IF(#REF!="","",IF(#REF!=$MB59,40,(($MB59/#REF!)*40)))</f>
        <v>#REF!</v>
      </c>
      <c r="OF59" s="33" t="e">
        <f>IF(#REF!="","",IF(#REF!=$MB59,40,(($MB59/#REF!)*40)))</f>
        <v>#REF!</v>
      </c>
      <c r="OG59" s="53">
        <v>51</v>
      </c>
      <c r="OH59" s="116"/>
      <c r="OI59" s="116"/>
      <c r="OJ59" s="116"/>
      <c r="OK59" s="116"/>
      <c r="OL59" s="116"/>
      <c r="OM59" s="116"/>
      <c r="ON59" s="116"/>
      <c r="OO59" s="116"/>
      <c r="OP59" s="116"/>
      <c r="OQ59" s="116"/>
      <c r="OR59" s="116"/>
      <c r="OS59" s="124">
        <v>72</v>
      </c>
      <c r="OT59" s="116"/>
      <c r="OU59" s="116"/>
      <c r="OV59" s="124">
        <v>72</v>
      </c>
      <c r="OW59" s="116"/>
      <c r="OX59" s="116"/>
      <c r="OY59" s="116"/>
      <c r="OZ59" s="116"/>
      <c r="PA59" s="116"/>
      <c r="PB59" s="116"/>
      <c r="PC59" s="116"/>
      <c r="PD59" s="116"/>
      <c r="PE59" s="116"/>
      <c r="PF59" s="116"/>
      <c r="PG59" s="118">
        <v>72</v>
      </c>
      <c r="PH59" s="53">
        <v>51</v>
      </c>
      <c r="PI59" s="126">
        <f t="shared" si="203"/>
        <v>0</v>
      </c>
      <c r="PJ59" s="126">
        <f t="shared" si="275"/>
        <v>0</v>
      </c>
      <c r="PK59" s="126">
        <f t="shared" si="276"/>
        <v>0</v>
      </c>
      <c r="PL59" s="126">
        <f t="shared" si="277"/>
        <v>0</v>
      </c>
      <c r="PM59" s="126">
        <f t="shared" si="278"/>
        <v>0</v>
      </c>
      <c r="PN59" s="126">
        <f t="shared" si="279"/>
        <v>0</v>
      </c>
      <c r="PO59" s="126">
        <f t="shared" si="235"/>
        <v>0</v>
      </c>
      <c r="PP59" s="126">
        <f t="shared" si="236"/>
        <v>0</v>
      </c>
      <c r="PQ59" s="126">
        <f t="shared" si="237"/>
        <v>0</v>
      </c>
      <c r="PR59" s="126">
        <f t="shared" si="238"/>
        <v>0</v>
      </c>
      <c r="PS59" s="126">
        <f t="shared" si="239"/>
        <v>0</v>
      </c>
      <c r="PT59" s="126">
        <f t="shared" si="240"/>
        <v>60</v>
      </c>
      <c r="PU59" s="126">
        <f t="shared" si="241"/>
        <v>0</v>
      </c>
      <c r="PV59" s="126">
        <f t="shared" si="242"/>
        <v>0</v>
      </c>
      <c r="PW59" s="126">
        <f t="shared" si="243"/>
        <v>60</v>
      </c>
      <c r="PX59" s="126">
        <f t="shared" si="244"/>
        <v>0</v>
      </c>
      <c r="PY59" s="126">
        <f t="shared" si="245"/>
        <v>0</v>
      </c>
      <c r="PZ59" s="126">
        <f t="shared" si="246"/>
        <v>0</v>
      </c>
      <c r="QA59" s="126">
        <f t="shared" si="247"/>
        <v>0</v>
      </c>
      <c r="QB59" s="126">
        <f t="shared" si="248"/>
        <v>0</v>
      </c>
      <c r="QC59" s="126">
        <f t="shared" si="249"/>
        <v>0</v>
      </c>
      <c r="QD59" s="126">
        <f t="shared" si="250"/>
        <v>0</v>
      </c>
      <c r="QE59" s="126">
        <f t="shared" si="251"/>
        <v>0</v>
      </c>
      <c r="QF59" s="126">
        <f t="shared" si="252"/>
        <v>0</v>
      </c>
      <c r="QG59" s="126">
        <f t="shared" si="253"/>
        <v>0</v>
      </c>
      <c r="QH59" s="126">
        <f t="shared" si="254"/>
        <v>60</v>
      </c>
      <c r="QI59" s="53">
        <v>51</v>
      </c>
      <c r="QJ59" s="34" t="str">
        <f t="shared" si="204"/>
        <v/>
      </c>
      <c r="QK59" s="34" t="str">
        <f t="shared" si="280"/>
        <v/>
      </c>
      <c r="QL59" s="34" t="str">
        <f t="shared" si="281"/>
        <v/>
      </c>
      <c r="QM59" s="34" t="str">
        <f t="shared" si="282"/>
        <v/>
      </c>
      <c r="QN59" s="34" t="str">
        <f t="shared" si="283"/>
        <v/>
      </c>
      <c r="QO59" s="34" t="str">
        <f t="shared" si="284"/>
        <v/>
      </c>
      <c r="QP59" s="34" t="str">
        <f t="shared" si="255"/>
        <v/>
      </c>
      <c r="QQ59" s="34" t="str">
        <f t="shared" si="256"/>
        <v/>
      </c>
      <c r="QR59" s="34" t="str">
        <f t="shared" si="257"/>
        <v/>
      </c>
      <c r="QS59" s="34" t="str">
        <f t="shared" si="258"/>
        <v/>
      </c>
      <c r="QT59" s="34" t="str">
        <f t="shared" si="259"/>
        <v/>
      </c>
      <c r="QU59" s="34">
        <f t="shared" si="260"/>
        <v>98.672549786080623</v>
      </c>
      <c r="QV59" s="34" t="str">
        <f t="shared" si="261"/>
        <v/>
      </c>
      <c r="QW59" s="34" t="str">
        <f t="shared" si="262"/>
        <v/>
      </c>
      <c r="QX59" s="34">
        <f t="shared" si="263"/>
        <v>96.893057411584607</v>
      </c>
      <c r="QY59" s="34" t="str">
        <f t="shared" si="264"/>
        <v/>
      </c>
      <c r="QZ59" s="34" t="str">
        <f t="shared" si="265"/>
        <v/>
      </c>
      <c r="RA59" s="34" t="str">
        <f t="shared" si="266"/>
        <v/>
      </c>
      <c r="RB59" s="34" t="str">
        <f t="shared" si="267"/>
        <v/>
      </c>
      <c r="RC59" s="34" t="str">
        <f t="shared" si="268"/>
        <v/>
      </c>
      <c r="RD59" s="34" t="str">
        <f t="shared" si="269"/>
        <v/>
      </c>
      <c r="RE59" s="34" t="str">
        <f t="shared" si="270"/>
        <v/>
      </c>
      <c r="RF59" s="34" t="str">
        <f t="shared" si="271"/>
        <v/>
      </c>
      <c r="RG59" s="34" t="str">
        <f t="shared" si="272"/>
        <v/>
      </c>
      <c r="RH59" s="34" t="str">
        <f t="shared" si="273"/>
        <v/>
      </c>
      <c r="RI59" s="34">
        <f t="shared" si="274"/>
        <v>99.950718349397704</v>
      </c>
      <c r="RJ59" s="132">
        <f t="shared" si="205"/>
        <v>99.950718349397704</v>
      </c>
      <c r="RK59" s="35" t="str">
        <f t="shared" si="471"/>
        <v/>
      </c>
      <c r="RL59" s="35" t="str">
        <f t="shared" si="472"/>
        <v/>
      </c>
      <c r="RM59" s="35" t="str">
        <f t="shared" si="473"/>
        <v/>
      </c>
      <c r="RN59" s="35" t="str">
        <f t="shared" si="234"/>
        <v>26. ANDINA DE TECNOLOGIAS S.A.S NIT 800240039-8</v>
      </c>
      <c r="RO59" s="133" t="str">
        <f t="shared" si="207"/>
        <v>26. ANDINA DE TECNOLOGIAS S.A.S NIT 800240039-8</v>
      </c>
      <c r="RP59" s="133" t="str">
        <f>IF($RJ59=QJ59,QJ$8,IF($RJ59=QK59,QK$8,IF($RJ59=QL59,QL$8,IF($RJ59=QM59,QM$8,IF($RJ59=QN59,QN$8,IF($RJ59=QO59,QO$8,IF($RJ59=QP59,QP$8,IF($RJ59=QQ59,QQ$8,IF($RJ59=QR59,QR$8,IF($RJ59=QS59,QS$8,IF($RJ59=QT59,QT$8,IF($RJ59=QU59,QU$8,IF($RJ59=QV59,QV$8,IF($RJ59=QW59,QW$8,IF($RJ59=QX59,QX$8,IF($RJ59=QY59,QY$8,IF($RJ59=QZ59,QZ$8,IF($RJ59=RA59,RA$8,IF($RJ59=RB59,RB$8,IF($RJ59=RC59,RC$8,IF($RJ59=RD59,RD$8,IF($RJ59=RE59,RE$8,IF($RJ59=RF59,RF$8,IF($RJ59=RG59,RG$8,IF($RJ59=RH59,RH$8,IF($RJ59=RI59,RI$8,IF($RJ59=#REF!,#REF!,IF($RJ59=#REF!,#REF!,""))))))))))))))))))))))))))))</f>
        <v>26. ANDINA DE TECNOLOGIAS S.A.S NIT 800240039-8</v>
      </c>
      <c r="RQ59" s="36" t="str">
        <f t="shared" si="474"/>
        <v/>
      </c>
      <c r="RR59" s="36" t="str">
        <f t="shared" si="475"/>
        <v/>
      </c>
      <c r="RS59" s="36" t="str">
        <f t="shared" si="476"/>
        <v/>
      </c>
      <c r="RT59" s="36">
        <f>IF($RP59=$AD$8,$AD59,IF($RP59=$AE$8,$AE59,IF($RP59=$AF$8,$AF59,IF($RP59=$AG$8,$AG59,IF($RP59=$AH$8,$AH59,IF($RP59=#REF!,#REF!,IF($RP59=#REF!,#REF!,"")))))))</f>
        <v>2796500</v>
      </c>
      <c r="RU59" s="129">
        <f t="shared" si="477"/>
        <v>2796500</v>
      </c>
      <c r="RV59" s="36">
        <f t="shared" si="206"/>
        <v>2796500</v>
      </c>
      <c r="RW59" s="53">
        <v>51</v>
      </c>
      <c r="RX59" s="129">
        <f t="shared" si="478"/>
        <v>130900</v>
      </c>
      <c r="RY59" s="129" t="str">
        <f t="shared" si="479"/>
        <v>ADJUDICADO</v>
      </c>
    </row>
    <row r="60" spans="1:493" s="38" customFormat="1" ht="24">
      <c r="B60" s="67" t="s">
        <v>124</v>
      </c>
      <c r="C60" s="68" t="s">
        <v>125</v>
      </c>
      <c r="D60" s="67" t="s">
        <v>126</v>
      </c>
      <c r="E60" s="88" t="s">
        <v>156</v>
      </c>
      <c r="F60" s="70">
        <v>1</v>
      </c>
      <c r="G60" s="24">
        <v>3468850</v>
      </c>
      <c r="H60" s="53">
        <v>52</v>
      </c>
      <c r="I60" s="104" t="s">
        <v>37</v>
      </c>
      <c r="J60" s="104" t="s">
        <v>37</v>
      </c>
      <c r="K60" s="104" t="s">
        <v>37</v>
      </c>
      <c r="L60" s="104" t="s">
        <v>37</v>
      </c>
      <c r="M60" s="104" t="s">
        <v>37</v>
      </c>
      <c r="N60" s="104" t="s">
        <v>37</v>
      </c>
      <c r="O60" s="104" t="s">
        <v>37</v>
      </c>
      <c r="P60" s="104" t="s">
        <v>37</v>
      </c>
      <c r="Q60" s="104" t="s">
        <v>37</v>
      </c>
      <c r="R60" s="104" t="s">
        <v>37</v>
      </c>
      <c r="S60" s="104" t="s">
        <v>37</v>
      </c>
      <c r="T60" s="113">
        <v>3421250</v>
      </c>
      <c r="U60" s="104" t="s">
        <v>37</v>
      </c>
      <c r="V60" s="104" t="s">
        <v>37</v>
      </c>
      <c r="W60" s="104" t="s">
        <v>37</v>
      </c>
      <c r="X60" s="104" t="s">
        <v>37</v>
      </c>
      <c r="Y60" s="104" t="s">
        <v>37</v>
      </c>
      <c r="Z60" s="104" t="s">
        <v>37</v>
      </c>
      <c r="AA60" s="104" t="s">
        <v>37</v>
      </c>
      <c r="AB60" s="104" t="s">
        <v>37</v>
      </c>
      <c r="AC60" s="104" t="s">
        <v>37</v>
      </c>
      <c r="AD60" s="104" t="s">
        <v>37</v>
      </c>
      <c r="AE60" s="104" t="s">
        <v>37</v>
      </c>
      <c r="AF60" s="104" t="s">
        <v>37</v>
      </c>
      <c r="AG60" s="104" t="s">
        <v>37</v>
      </c>
      <c r="AH60" s="104" t="s">
        <v>37</v>
      </c>
      <c r="AI60" s="37"/>
      <c r="AJ60" s="25" t="str">
        <f t="shared" si="286"/>
        <v>NC</v>
      </c>
      <c r="AK60" s="25" t="str">
        <f t="shared" si="287"/>
        <v>NC</v>
      </c>
      <c r="AL60" s="25" t="str">
        <f t="shared" si="288"/>
        <v>NC</v>
      </c>
      <c r="AM60" s="25" t="str">
        <f t="shared" si="289"/>
        <v>NC</v>
      </c>
      <c r="AN60" s="25" t="str">
        <f t="shared" si="290"/>
        <v>NC</v>
      </c>
      <c r="AO60" s="25" t="str">
        <f t="shared" si="291"/>
        <v>NC</v>
      </c>
      <c r="AP60" s="25" t="str">
        <f t="shared" si="292"/>
        <v>NC</v>
      </c>
      <c r="AQ60" s="25" t="str">
        <f t="shared" si="293"/>
        <v>NC</v>
      </c>
      <c r="AR60" s="25" t="str">
        <f t="shared" si="294"/>
        <v>NC</v>
      </c>
      <c r="AS60" s="25" t="str">
        <f t="shared" si="295"/>
        <v>NC</v>
      </c>
      <c r="AT60" s="25" t="str">
        <f t="shared" si="296"/>
        <v>NC</v>
      </c>
      <c r="AU60" s="25">
        <f t="shared" si="297"/>
        <v>3421250</v>
      </c>
      <c r="AV60" s="25" t="str">
        <f t="shared" si="298"/>
        <v>NC</v>
      </c>
      <c r="AW60" s="25" t="str">
        <f t="shared" si="299"/>
        <v>NC</v>
      </c>
      <c r="AX60" s="25" t="str">
        <f t="shared" si="300"/>
        <v>NC</v>
      </c>
      <c r="AY60" s="25" t="str">
        <f t="shared" si="301"/>
        <v>NC</v>
      </c>
      <c r="AZ60" s="25" t="str">
        <f t="shared" si="302"/>
        <v>NC</v>
      </c>
      <c r="BA60" s="25" t="str">
        <f t="shared" si="303"/>
        <v>NC</v>
      </c>
      <c r="BB60" s="25" t="str">
        <f t="shared" si="304"/>
        <v>NC</v>
      </c>
      <c r="BC60" s="25" t="str">
        <f t="shared" si="305"/>
        <v>NC</v>
      </c>
      <c r="BD60" s="25" t="str">
        <f t="shared" si="306"/>
        <v>NC</v>
      </c>
      <c r="BE60" s="25" t="str">
        <f t="shared" si="307"/>
        <v>NC</v>
      </c>
      <c r="BF60" s="25" t="str">
        <f t="shared" si="308"/>
        <v>NC</v>
      </c>
      <c r="BG60" s="25" t="str">
        <f t="shared" si="309"/>
        <v>NC</v>
      </c>
      <c r="BH60" s="25" t="str">
        <f t="shared" si="310"/>
        <v>NC</v>
      </c>
      <c r="BI60" s="25" t="str">
        <f t="shared" si="311"/>
        <v>NC</v>
      </c>
      <c r="BJ60" s="53">
        <v>52</v>
      </c>
      <c r="BK60" s="122" t="s">
        <v>38</v>
      </c>
      <c r="BL60" s="122" t="s">
        <v>38</v>
      </c>
      <c r="BM60" s="122" t="s">
        <v>38</v>
      </c>
      <c r="BN60" s="122" t="s">
        <v>38</v>
      </c>
      <c r="BO60" s="122" t="s">
        <v>38</v>
      </c>
      <c r="BP60" s="122" t="s">
        <v>38</v>
      </c>
      <c r="BQ60" s="122" t="s">
        <v>38</v>
      </c>
      <c r="BR60" s="122" t="s">
        <v>38</v>
      </c>
      <c r="BS60" s="122" t="s">
        <v>38</v>
      </c>
      <c r="BT60" s="122" t="s">
        <v>38</v>
      </c>
      <c r="BU60" s="122" t="s">
        <v>38</v>
      </c>
      <c r="BV60" s="124" t="s">
        <v>39</v>
      </c>
      <c r="BW60" s="122" t="s">
        <v>38</v>
      </c>
      <c r="BX60" s="122" t="s">
        <v>38</v>
      </c>
      <c r="BY60" s="122" t="s">
        <v>38</v>
      </c>
      <c r="BZ60" s="122" t="s">
        <v>38</v>
      </c>
      <c r="CA60" s="122" t="s">
        <v>38</v>
      </c>
      <c r="CB60" s="122" t="s">
        <v>38</v>
      </c>
      <c r="CC60" s="122" t="s">
        <v>38</v>
      </c>
      <c r="CD60" s="122" t="s">
        <v>38</v>
      </c>
      <c r="CE60" s="122" t="s">
        <v>38</v>
      </c>
      <c r="CF60" s="122" t="s">
        <v>38</v>
      </c>
      <c r="CG60" s="122" t="s">
        <v>38</v>
      </c>
      <c r="CH60" s="122" t="s">
        <v>38</v>
      </c>
      <c r="CI60" s="122" t="s">
        <v>38</v>
      </c>
      <c r="CJ60" s="122" t="s">
        <v>38</v>
      </c>
      <c r="CK60" s="53">
        <v>52</v>
      </c>
      <c r="CL60" s="122" t="s">
        <v>39</v>
      </c>
      <c r="CM60" s="122" t="s">
        <v>38</v>
      </c>
      <c r="CN60" s="122" t="s">
        <v>39</v>
      </c>
      <c r="CO60" s="122" t="s">
        <v>39</v>
      </c>
      <c r="CP60" s="122" t="s">
        <v>39</v>
      </c>
      <c r="CQ60" s="122" t="s">
        <v>39</v>
      </c>
      <c r="CR60" s="122" t="s">
        <v>39</v>
      </c>
      <c r="CS60" s="122" t="s">
        <v>39</v>
      </c>
      <c r="CT60" s="122" t="s">
        <v>39</v>
      </c>
      <c r="CU60" s="122" t="s">
        <v>39</v>
      </c>
      <c r="CV60" s="122" t="s">
        <v>39</v>
      </c>
      <c r="CW60" s="131" t="s">
        <v>39</v>
      </c>
      <c r="CX60" s="122" t="s">
        <v>39</v>
      </c>
      <c r="CY60" s="122" t="s">
        <v>39</v>
      </c>
      <c r="CZ60" s="122" t="s">
        <v>39</v>
      </c>
      <c r="DA60" s="122" t="s">
        <v>39</v>
      </c>
      <c r="DB60" s="122" t="s">
        <v>39</v>
      </c>
      <c r="DC60" s="122" t="s">
        <v>39</v>
      </c>
      <c r="DD60" s="122" t="s">
        <v>39</v>
      </c>
      <c r="DE60" s="122" t="s">
        <v>39</v>
      </c>
      <c r="DF60" s="122" t="s">
        <v>39</v>
      </c>
      <c r="DG60" s="122" t="s">
        <v>39</v>
      </c>
      <c r="DH60" s="122" t="s">
        <v>38</v>
      </c>
      <c r="DI60" s="122" t="s">
        <v>38</v>
      </c>
      <c r="DJ60" s="122" t="s">
        <v>38</v>
      </c>
      <c r="DK60" s="122" t="s">
        <v>39</v>
      </c>
      <c r="DL60" s="53">
        <v>52</v>
      </c>
      <c r="DM60" s="122" t="s">
        <v>39</v>
      </c>
      <c r="DN60" s="122" t="s">
        <v>38</v>
      </c>
      <c r="DO60" s="122" t="s">
        <v>39</v>
      </c>
      <c r="DP60" s="122" t="s">
        <v>39</v>
      </c>
      <c r="DQ60" s="122" t="s">
        <v>39</v>
      </c>
      <c r="DR60" s="122" t="s">
        <v>39</v>
      </c>
      <c r="DS60" s="122" t="s">
        <v>39</v>
      </c>
      <c r="DT60" s="122" t="s">
        <v>39</v>
      </c>
      <c r="DU60" s="122" t="s">
        <v>39</v>
      </c>
      <c r="DV60" s="122" t="s">
        <v>39</v>
      </c>
      <c r="DW60" s="122" t="s">
        <v>39</v>
      </c>
      <c r="DX60" s="117" t="s">
        <v>39</v>
      </c>
      <c r="DY60" s="122" t="s">
        <v>39</v>
      </c>
      <c r="DZ60" s="122" t="s">
        <v>39</v>
      </c>
      <c r="EA60" s="122" t="s">
        <v>39</v>
      </c>
      <c r="EB60" s="122" t="s">
        <v>39</v>
      </c>
      <c r="EC60" s="122" t="s">
        <v>39</v>
      </c>
      <c r="ED60" s="122" t="s">
        <v>39</v>
      </c>
      <c r="EE60" s="122" t="s">
        <v>39</v>
      </c>
      <c r="EF60" s="122" t="s">
        <v>39</v>
      </c>
      <c r="EG60" s="122" t="s">
        <v>39</v>
      </c>
      <c r="EH60" s="122" t="s">
        <v>39</v>
      </c>
      <c r="EI60" s="122" t="s">
        <v>38</v>
      </c>
      <c r="EJ60" s="122" t="s">
        <v>38</v>
      </c>
      <c r="EK60" s="122" t="s">
        <v>39</v>
      </c>
      <c r="EL60" s="122" t="s">
        <v>39</v>
      </c>
      <c r="EM60" s="53">
        <v>52</v>
      </c>
      <c r="EN60" s="26" t="str">
        <f t="shared" si="312"/>
        <v>NO CUMPLE</v>
      </c>
      <c r="EO60" s="26" t="str">
        <f t="shared" si="313"/>
        <v>NO CUMPLE</v>
      </c>
      <c r="EP60" s="26" t="str">
        <f t="shared" si="314"/>
        <v>NO CUMPLE</v>
      </c>
      <c r="EQ60" s="26" t="str">
        <f t="shared" si="315"/>
        <v>NO CUMPLE</v>
      </c>
      <c r="ER60" s="26" t="str">
        <f t="shared" si="316"/>
        <v>NO CUMPLE</v>
      </c>
      <c r="ES60" s="26" t="str">
        <f t="shared" si="317"/>
        <v>NO CUMPLE</v>
      </c>
      <c r="ET60" s="26" t="str">
        <f t="shared" si="318"/>
        <v>NO CUMPLE</v>
      </c>
      <c r="EU60" s="26" t="str">
        <f t="shared" si="319"/>
        <v>NO CUMPLE</v>
      </c>
      <c r="EV60" s="26" t="str">
        <f t="shared" si="320"/>
        <v>NO CUMPLE</v>
      </c>
      <c r="EW60" s="26" t="str">
        <f t="shared" si="321"/>
        <v>NO CUMPLE</v>
      </c>
      <c r="EX60" s="26" t="str">
        <f t="shared" si="322"/>
        <v>NO CUMPLE</v>
      </c>
      <c r="EY60" s="26" t="str">
        <f t="shared" si="323"/>
        <v>CUMPLE</v>
      </c>
      <c r="EZ60" s="26" t="str">
        <f t="shared" si="324"/>
        <v>NO CUMPLE</v>
      </c>
      <c r="FA60" s="26" t="str">
        <f t="shared" si="325"/>
        <v>NO CUMPLE</v>
      </c>
      <c r="FB60" s="26" t="str">
        <f t="shared" si="326"/>
        <v>NO CUMPLE</v>
      </c>
      <c r="FC60" s="26" t="str">
        <f t="shared" si="327"/>
        <v>NO CUMPLE</v>
      </c>
      <c r="FD60" s="26" t="str">
        <f t="shared" si="328"/>
        <v>NO CUMPLE</v>
      </c>
      <c r="FE60" s="26" t="str">
        <f t="shared" si="329"/>
        <v>NO CUMPLE</v>
      </c>
      <c r="FF60" s="26" t="str">
        <f t="shared" si="330"/>
        <v>NO CUMPLE</v>
      </c>
      <c r="FG60" s="26" t="str">
        <f t="shared" si="331"/>
        <v>NO CUMPLE</v>
      </c>
      <c r="FH60" s="26" t="str">
        <f t="shared" si="332"/>
        <v>NO CUMPLE</v>
      </c>
      <c r="FI60" s="26" t="str">
        <f t="shared" si="333"/>
        <v>NO CUMPLE</v>
      </c>
      <c r="FJ60" s="26" t="str">
        <f t="shared" si="334"/>
        <v>NO CUMPLE</v>
      </c>
      <c r="FK60" s="26" t="str">
        <f t="shared" si="335"/>
        <v>NO CUMPLE</v>
      </c>
      <c r="FL60" s="26" t="str">
        <f t="shared" si="336"/>
        <v>NO CUMPLE</v>
      </c>
      <c r="FM60" s="26" t="str">
        <f t="shared" si="337"/>
        <v>NO CUMPLE</v>
      </c>
      <c r="FN60" s="53">
        <v>52</v>
      </c>
      <c r="FO60" s="116" t="s">
        <v>37</v>
      </c>
      <c r="FP60" s="116" t="s">
        <v>37</v>
      </c>
      <c r="FQ60" s="116" t="s">
        <v>37</v>
      </c>
      <c r="FR60" s="116" t="s">
        <v>37</v>
      </c>
      <c r="FS60" s="116" t="s">
        <v>37</v>
      </c>
      <c r="FT60" s="116" t="s">
        <v>37</v>
      </c>
      <c r="FU60" s="116" t="s">
        <v>37</v>
      </c>
      <c r="FV60" s="116" t="s">
        <v>37</v>
      </c>
      <c r="FW60" s="116" t="s">
        <v>37</v>
      </c>
      <c r="FX60" s="116" t="s">
        <v>37</v>
      </c>
      <c r="FY60" s="116" t="s">
        <v>37</v>
      </c>
      <c r="FZ60" s="124" t="s">
        <v>39</v>
      </c>
      <c r="GA60" s="116" t="s">
        <v>37</v>
      </c>
      <c r="GB60" s="116" t="s">
        <v>37</v>
      </c>
      <c r="GC60" s="116" t="s">
        <v>37</v>
      </c>
      <c r="GD60" s="116" t="s">
        <v>37</v>
      </c>
      <c r="GE60" s="116" t="s">
        <v>37</v>
      </c>
      <c r="GF60" s="116" t="s">
        <v>37</v>
      </c>
      <c r="GG60" s="116" t="s">
        <v>37</v>
      </c>
      <c r="GH60" s="116" t="s">
        <v>37</v>
      </c>
      <c r="GI60" s="116" t="s">
        <v>37</v>
      </c>
      <c r="GJ60" s="116" t="s">
        <v>37</v>
      </c>
      <c r="GK60" s="116" t="s">
        <v>37</v>
      </c>
      <c r="GL60" s="116" t="s">
        <v>37</v>
      </c>
      <c r="GM60" s="116" t="s">
        <v>37</v>
      </c>
      <c r="GN60" s="116" t="s">
        <v>37</v>
      </c>
      <c r="GO60" s="53">
        <v>52</v>
      </c>
      <c r="GP60" s="116" t="s">
        <v>37</v>
      </c>
      <c r="GQ60" s="116" t="s">
        <v>37</v>
      </c>
      <c r="GR60" s="116" t="s">
        <v>37</v>
      </c>
      <c r="GS60" s="116" t="s">
        <v>37</v>
      </c>
      <c r="GT60" s="116" t="s">
        <v>37</v>
      </c>
      <c r="GU60" s="116" t="s">
        <v>37</v>
      </c>
      <c r="GV60" s="116" t="s">
        <v>37</v>
      </c>
      <c r="GW60" s="116" t="s">
        <v>37</v>
      </c>
      <c r="GX60" s="116" t="s">
        <v>37</v>
      </c>
      <c r="GY60" s="116" t="s">
        <v>37</v>
      </c>
      <c r="GZ60" s="116" t="s">
        <v>37</v>
      </c>
      <c r="HA60" s="131" t="s">
        <v>39</v>
      </c>
      <c r="HB60" s="116" t="s">
        <v>37</v>
      </c>
      <c r="HC60" s="116" t="s">
        <v>37</v>
      </c>
      <c r="HD60" s="116" t="s">
        <v>37</v>
      </c>
      <c r="HE60" s="116" t="s">
        <v>37</v>
      </c>
      <c r="HF60" s="116" t="s">
        <v>37</v>
      </c>
      <c r="HG60" s="116" t="s">
        <v>37</v>
      </c>
      <c r="HH60" s="116" t="s">
        <v>37</v>
      </c>
      <c r="HI60" s="116" t="s">
        <v>37</v>
      </c>
      <c r="HJ60" s="116" t="s">
        <v>37</v>
      </c>
      <c r="HK60" s="116" t="s">
        <v>37</v>
      </c>
      <c r="HL60" s="116" t="s">
        <v>37</v>
      </c>
      <c r="HM60" s="116" t="s">
        <v>37</v>
      </c>
      <c r="HN60" s="116" t="s">
        <v>37</v>
      </c>
      <c r="HO60" s="116" t="s">
        <v>37</v>
      </c>
      <c r="HP60" s="53">
        <v>52</v>
      </c>
      <c r="HQ60" s="25" t="str">
        <f t="shared" si="338"/>
        <v/>
      </c>
      <c r="HR60" s="25" t="str">
        <f t="shared" si="339"/>
        <v/>
      </c>
      <c r="HS60" s="25" t="str">
        <f t="shared" si="340"/>
        <v/>
      </c>
      <c r="HT60" s="25" t="str">
        <f t="shared" si="341"/>
        <v/>
      </c>
      <c r="HU60" s="25" t="str">
        <f t="shared" si="342"/>
        <v/>
      </c>
      <c r="HV60" s="25" t="str">
        <f t="shared" si="343"/>
        <v/>
      </c>
      <c r="HW60" s="25" t="str">
        <f t="shared" si="344"/>
        <v/>
      </c>
      <c r="HX60" s="25" t="str">
        <f t="shared" si="345"/>
        <v/>
      </c>
      <c r="HY60" s="25" t="str">
        <f t="shared" si="346"/>
        <v/>
      </c>
      <c r="HZ60" s="25" t="str">
        <f t="shared" si="347"/>
        <v/>
      </c>
      <c r="IA60" s="25" t="str">
        <f t="shared" si="348"/>
        <v/>
      </c>
      <c r="IB60" s="25">
        <f t="shared" si="349"/>
        <v>3421250</v>
      </c>
      <c r="IC60" s="25" t="str">
        <f t="shared" si="350"/>
        <v/>
      </c>
      <c r="ID60" s="25" t="str">
        <f t="shared" si="351"/>
        <v/>
      </c>
      <c r="IE60" s="25" t="str">
        <f t="shared" si="352"/>
        <v/>
      </c>
      <c r="IF60" s="25" t="str">
        <f t="shared" si="353"/>
        <v/>
      </c>
      <c r="IG60" s="25" t="str">
        <f t="shared" si="354"/>
        <v/>
      </c>
      <c r="IH60" s="25" t="str">
        <f t="shared" si="355"/>
        <v/>
      </c>
      <c r="II60" s="25" t="str">
        <f t="shared" si="356"/>
        <v/>
      </c>
      <c r="IJ60" s="25" t="str">
        <f t="shared" si="357"/>
        <v/>
      </c>
      <c r="IK60" s="25" t="str">
        <f t="shared" si="358"/>
        <v/>
      </c>
      <c r="IL60" s="25" t="str">
        <f t="shared" si="359"/>
        <v/>
      </c>
      <c r="IM60" s="25" t="str">
        <f t="shared" si="360"/>
        <v/>
      </c>
      <c r="IN60" s="25" t="str">
        <f t="shared" si="361"/>
        <v/>
      </c>
      <c r="IO60" s="25" t="str">
        <f t="shared" si="362"/>
        <v/>
      </c>
      <c r="IP60" s="25" t="str">
        <f t="shared" si="363"/>
        <v/>
      </c>
      <c r="IQ60" s="25">
        <v>3468850</v>
      </c>
      <c r="IR60" s="25">
        <v>3468850</v>
      </c>
      <c r="IS60" s="27">
        <f t="shared" si="364"/>
        <v>1</v>
      </c>
      <c r="IT60" s="27">
        <f t="shared" si="200"/>
        <v>1</v>
      </c>
      <c r="IU60" s="27">
        <f t="array" ref="IU60">IF(IT60=0,"",PRODUCT(IF(ISNUMBER(HQ60:IP60),HQ60:IP60,1)))</f>
        <v>3421250</v>
      </c>
      <c r="IV60" s="27">
        <f t="shared" si="201"/>
        <v>11867803062500</v>
      </c>
      <c r="IW60" s="28">
        <f t="shared" si="208"/>
        <v>3444967.7883109446</v>
      </c>
      <c r="IX60" s="29">
        <f t="shared" si="285"/>
        <v>12918.629206166041</v>
      </c>
      <c r="IY60" s="53">
        <v>52</v>
      </c>
      <c r="IZ60" s="30" t="str">
        <f t="shared" si="365"/>
        <v/>
      </c>
      <c r="JA60" s="30" t="str">
        <f t="shared" si="366"/>
        <v/>
      </c>
      <c r="JB60" s="30" t="str">
        <f t="shared" si="367"/>
        <v/>
      </c>
      <c r="JC60" s="30" t="str">
        <f t="shared" si="368"/>
        <v/>
      </c>
      <c r="JD60" s="30" t="str">
        <f t="shared" si="369"/>
        <v/>
      </c>
      <c r="JE60" s="30" t="str">
        <f t="shared" si="370"/>
        <v/>
      </c>
      <c r="JF60" s="30" t="str">
        <f t="shared" si="371"/>
        <v/>
      </c>
      <c r="JG60" s="30" t="str">
        <f t="shared" si="372"/>
        <v/>
      </c>
      <c r="JH60" s="30" t="str">
        <f t="shared" si="373"/>
        <v/>
      </c>
      <c r="JI60" s="30" t="str">
        <f t="shared" si="374"/>
        <v/>
      </c>
      <c r="JJ60" s="30" t="str">
        <f t="shared" si="375"/>
        <v/>
      </c>
      <c r="JK60" s="30">
        <f t="shared" si="376"/>
        <v>26483.072974701085</v>
      </c>
      <c r="JL60" s="30" t="str">
        <f t="shared" si="377"/>
        <v/>
      </c>
      <c r="JM60" s="30" t="str">
        <f t="shared" si="378"/>
        <v/>
      </c>
      <c r="JN60" s="30" t="str">
        <f t="shared" si="379"/>
        <v/>
      </c>
      <c r="JO60" s="30" t="str">
        <f t="shared" si="380"/>
        <v/>
      </c>
      <c r="JP60" s="30" t="str">
        <f t="shared" si="381"/>
        <v/>
      </c>
      <c r="JQ60" s="30" t="str">
        <f t="shared" si="382"/>
        <v/>
      </c>
      <c r="JR60" s="30" t="str">
        <f t="shared" si="383"/>
        <v/>
      </c>
      <c r="JS60" s="30" t="str">
        <f t="shared" si="384"/>
        <v/>
      </c>
      <c r="JT60" s="30" t="str">
        <f t="shared" si="385"/>
        <v/>
      </c>
      <c r="JU60" s="30" t="str">
        <f t="shared" si="386"/>
        <v/>
      </c>
      <c r="JV60" s="30" t="str">
        <f t="shared" si="387"/>
        <v/>
      </c>
      <c r="JW60" s="30" t="str">
        <f t="shared" si="388"/>
        <v/>
      </c>
      <c r="JX60" s="30" t="str">
        <f t="shared" si="389"/>
        <v/>
      </c>
      <c r="JY60" s="30" t="str">
        <f t="shared" si="390"/>
        <v/>
      </c>
      <c r="JZ60" s="53">
        <v>52</v>
      </c>
      <c r="KA60" s="31" t="str">
        <f t="shared" si="391"/>
        <v/>
      </c>
      <c r="KB60" s="31" t="str">
        <f t="shared" si="392"/>
        <v/>
      </c>
      <c r="KC60" s="31" t="str">
        <f t="shared" si="393"/>
        <v/>
      </c>
      <c r="KD60" s="31" t="str">
        <f t="shared" si="394"/>
        <v/>
      </c>
      <c r="KE60" s="31" t="str">
        <f t="shared" si="395"/>
        <v/>
      </c>
      <c r="KF60" s="31" t="str">
        <f t="shared" si="396"/>
        <v/>
      </c>
      <c r="KG60" s="31" t="str">
        <f t="shared" si="397"/>
        <v/>
      </c>
      <c r="KH60" s="31" t="str">
        <f t="shared" si="398"/>
        <v/>
      </c>
      <c r="KI60" s="31" t="str">
        <f t="shared" si="399"/>
        <v/>
      </c>
      <c r="KJ60" s="31" t="str">
        <f t="shared" si="400"/>
        <v/>
      </c>
      <c r="KK60" s="31" t="str">
        <f t="shared" si="401"/>
        <v/>
      </c>
      <c r="KL60" s="31">
        <f t="shared" si="402"/>
        <v>23717.788310944568</v>
      </c>
      <c r="KM60" s="31" t="str">
        <f t="shared" si="403"/>
        <v/>
      </c>
      <c r="KN60" s="31" t="str">
        <f t="shared" si="404"/>
        <v/>
      </c>
      <c r="KO60" s="31" t="str">
        <f t="shared" si="405"/>
        <v/>
      </c>
      <c r="KP60" s="31" t="str">
        <f t="shared" si="406"/>
        <v/>
      </c>
      <c r="KQ60" s="31" t="str">
        <f t="shared" si="407"/>
        <v/>
      </c>
      <c r="KR60" s="31" t="str">
        <f t="shared" si="408"/>
        <v/>
      </c>
      <c r="KS60" s="31" t="str">
        <f t="shared" si="409"/>
        <v/>
      </c>
      <c r="KT60" s="31" t="str">
        <f t="shared" si="410"/>
        <v/>
      </c>
      <c r="KU60" s="31" t="str">
        <f t="shared" si="411"/>
        <v/>
      </c>
      <c r="KV60" s="31" t="str">
        <f t="shared" si="412"/>
        <v/>
      </c>
      <c r="KW60" s="31" t="str">
        <f t="shared" si="413"/>
        <v/>
      </c>
      <c r="KX60" s="31" t="str">
        <f t="shared" si="414"/>
        <v/>
      </c>
      <c r="KY60" s="31" t="str">
        <f t="shared" si="415"/>
        <v/>
      </c>
      <c r="KZ60" s="31" t="str">
        <f t="shared" si="416"/>
        <v/>
      </c>
      <c r="LA60" s="53">
        <v>52</v>
      </c>
      <c r="LB60" s="32" t="str">
        <f t="shared" si="417"/>
        <v/>
      </c>
      <c r="LC60" s="32" t="str">
        <f t="shared" si="418"/>
        <v/>
      </c>
      <c r="LD60" s="32" t="str">
        <f t="shared" si="419"/>
        <v/>
      </c>
      <c r="LE60" s="32" t="str">
        <f t="shared" si="420"/>
        <v/>
      </c>
      <c r="LF60" s="32" t="str">
        <f t="shared" si="421"/>
        <v/>
      </c>
      <c r="LG60" s="32" t="str">
        <f t="shared" si="422"/>
        <v/>
      </c>
      <c r="LH60" s="32" t="str">
        <f t="shared" si="423"/>
        <v/>
      </c>
      <c r="LI60" s="32" t="str">
        <f t="shared" si="424"/>
        <v/>
      </c>
      <c r="LJ60" s="32" t="str">
        <f t="shared" si="425"/>
        <v/>
      </c>
      <c r="LK60" s="32" t="str">
        <f t="shared" si="426"/>
        <v/>
      </c>
      <c r="LL60" s="32" t="str">
        <f t="shared" si="427"/>
        <v/>
      </c>
      <c r="LM60" s="32">
        <f t="shared" si="428"/>
        <v>183.59369196558492</v>
      </c>
      <c r="LN60" s="32" t="str">
        <f t="shared" si="429"/>
        <v/>
      </c>
      <c r="LO60" s="32" t="str">
        <f t="shared" si="430"/>
        <v/>
      </c>
      <c r="LP60" s="32" t="str">
        <f t="shared" si="431"/>
        <v/>
      </c>
      <c r="LQ60" s="32" t="str">
        <f t="shared" si="432"/>
        <v/>
      </c>
      <c r="LR60" s="32" t="str">
        <f t="shared" si="433"/>
        <v/>
      </c>
      <c r="LS60" s="32" t="str">
        <f t="shared" si="434"/>
        <v/>
      </c>
      <c r="LT60" s="32" t="str">
        <f t="shared" si="435"/>
        <v/>
      </c>
      <c r="LU60" s="32" t="str">
        <f t="shared" si="436"/>
        <v/>
      </c>
      <c r="LV60" s="32" t="str">
        <f t="shared" si="437"/>
        <v/>
      </c>
      <c r="LW60" s="32" t="str">
        <f t="shared" si="438"/>
        <v/>
      </c>
      <c r="LX60" s="32" t="str">
        <f t="shared" si="439"/>
        <v/>
      </c>
      <c r="LY60" s="32" t="str">
        <f t="shared" si="440"/>
        <v/>
      </c>
      <c r="LZ60" s="32" t="str">
        <f t="shared" si="441"/>
        <v/>
      </c>
      <c r="MA60" s="32" t="str">
        <f t="shared" si="442"/>
        <v/>
      </c>
      <c r="MB60" s="50">
        <f t="shared" si="443"/>
        <v>183.59369196558492</v>
      </c>
      <c r="MC60" s="53">
        <v>52</v>
      </c>
      <c r="MD60" s="140" t="str">
        <f t="shared" si="444"/>
        <v/>
      </c>
      <c r="ME60" s="140" t="str">
        <f t="shared" si="445"/>
        <v/>
      </c>
      <c r="MF60" s="140" t="str">
        <f t="shared" si="446"/>
        <v/>
      </c>
      <c r="MG60" s="140" t="str">
        <f t="shared" si="447"/>
        <v/>
      </c>
      <c r="MH60" s="140" t="str">
        <f t="shared" si="448"/>
        <v/>
      </c>
      <c r="MI60" s="140" t="str">
        <f t="shared" si="449"/>
        <v/>
      </c>
      <c r="MJ60" s="140" t="str">
        <f t="shared" si="450"/>
        <v/>
      </c>
      <c r="MK60" s="140" t="str">
        <f t="shared" si="451"/>
        <v/>
      </c>
      <c r="ML60" s="140" t="str">
        <f t="shared" si="452"/>
        <v/>
      </c>
      <c r="MM60" s="140" t="str">
        <f t="shared" si="453"/>
        <v/>
      </c>
      <c r="MN60" s="140" t="str">
        <f t="shared" si="454"/>
        <v/>
      </c>
      <c r="MO60" s="140">
        <f t="shared" si="455"/>
        <v>39.724609462051617</v>
      </c>
      <c r="MP60" s="140" t="str">
        <f t="shared" si="456"/>
        <v/>
      </c>
      <c r="MQ60" s="140" t="str">
        <f t="shared" si="457"/>
        <v/>
      </c>
      <c r="MR60" s="140" t="str">
        <f t="shared" si="458"/>
        <v/>
      </c>
      <c r="MS60" s="140" t="str">
        <f t="shared" si="459"/>
        <v/>
      </c>
      <c r="MT60" s="140" t="str">
        <f t="shared" si="460"/>
        <v/>
      </c>
      <c r="MU60" s="140" t="str">
        <f t="shared" si="461"/>
        <v/>
      </c>
      <c r="MV60" s="140" t="str">
        <f t="shared" si="462"/>
        <v/>
      </c>
      <c r="MW60" s="140" t="str">
        <f t="shared" si="463"/>
        <v/>
      </c>
      <c r="MX60" s="140" t="str">
        <f t="shared" si="464"/>
        <v/>
      </c>
      <c r="MY60" s="140" t="str">
        <f t="shared" si="465"/>
        <v/>
      </c>
      <c r="MZ60" s="140" t="str">
        <f t="shared" si="466"/>
        <v/>
      </c>
      <c r="NA60" s="140" t="str">
        <f t="shared" si="467"/>
        <v/>
      </c>
      <c r="NB60" s="140" t="str">
        <f t="shared" si="468"/>
        <v/>
      </c>
      <c r="NC60" s="140" t="str">
        <f t="shared" si="469"/>
        <v/>
      </c>
      <c r="ND60" s="53">
        <v>52</v>
      </c>
      <c r="NE60" s="33" t="str">
        <f t="shared" si="470"/>
        <v/>
      </c>
      <c r="NF60" s="33" t="str">
        <f t="shared" si="504"/>
        <v/>
      </c>
      <c r="NG60" s="33" t="str">
        <f t="shared" si="480"/>
        <v/>
      </c>
      <c r="NH60" s="33" t="str">
        <f t="shared" si="481"/>
        <v/>
      </c>
      <c r="NI60" s="33" t="str">
        <f t="shared" si="482"/>
        <v/>
      </c>
      <c r="NJ60" s="33" t="str">
        <f t="shared" si="483"/>
        <v/>
      </c>
      <c r="NK60" s="33" t="str">
        <f t="shared" si="484"/>
        <v/>
      </c>
      <c r="NL60" s="33" t="str">
        <f t="shared" si="485"/>
        <v/>
      </c>
      <c r="NM60" s="33" t="str">
        <f t="shared" si="486"/>
        <v/>
      </c>
      <c r="NN60" s="33" t="str">
        <f t="shared" si="487"/>
        <v/>
      </c>
      <c r="NO60" s="33" t="str">
        <f t="shared" si="488"/>
        <v/>
      </c>
      <c r="NP60" s="33">
        <f t="shared" si="489"/>
        <v>40</v>
      </c>
      <c r="NQ60" s="33" t="str">
        <f t="shared" si="490"/>
        <v/>
      </c>
      <c r="NR60" s="33" t="str">
        <f t="shared" si="491"/>
        <v/>
      </c>
      <c r="NS60" s="33" t="str">
        <f t="shared" si="492"/>
        <v/>
      </c>
      <c r="NT60" s="33" t="str">
        <f t="shared" si="493"/>
        <v/>
      </c>
      <c r="NU60" s="33" t="str">
        <f t="shared" si="494"/>
        <v/>
      </c>
      <c r="NV60" s="33" t="str">
        <f t="shared" si="495"/>
        <v/>
      </c>
      <c r="NW60" s="33" t="str">
        <f t="shared" si="496"/>
        <v/>
      </c>
      <c r="NX60" s="33" t="str">
        <f t="shared" si="497"/>
        <v/>
      </c>
      <c r="NY60" s="33" t="str">
        <f t="shared" si="498"/>
        <v/>
      </c>
      <c r="NZ60" s="33" t="str">
        <f t="shared" si="499"/>
        <v/>
      </c>
      <c r="OA60" s="33" t="str">
        <f t="shared" si="500"/>
        <v/>
      </c>
      <c r="OB60" s="33" t="str">
        <f t="shared" si="501"/>
        <v/>
      </c>
      <c r="OC60" s="33" t="str">
        <f t="shared" si="502"/>
        <v/>
      </c>
      <c r="OD60" s="33" t="str">
        <f t="shared" si="503"/>
        <v/>
      </c>
      <c r="OE60" s="33" t="e">
        <f>IF(#REF!="","",IF(#REF!=$MB60,40,(($MB60/#REF!)*40)))</f>
        <v>#REF!</v>
      </c>
      <c r="OF60" s="33" t="e">
        <f>IF(#REF!="","",IF(#REF!=$MB60,40,(($MB60/#REF!)*40)))</f>
        <v>#REF!</v>
      </c>
      <c r="OG60" s="53">
        <v>52</v>
      </c>
      <c r="OH60" s="116"/>
      <c r="OI60" s="116"/>
      <c r="OJ60" s="116"/>
      <c r="OK60" s="116"/>
      <c r="OL60" s="116"/>
      <c r="OM60" s="116"/>
      <c r="ON60" s="116"/>
      <c r="OO60" s="116"/>
      <c r="OP60" s="116"/>
      <c r="OQ60" s="116"/>
      <c r="OR60" s="116"/>
      <c r="OS60" s="124">
        <v>72</v>
      </c>
      <c r="OT60" s="116"/>
      <c r="OU60" s="116"/>
      <c r="OV60" s="116"/>
      <c r="OW60" s="116"/>
      <c r="OX60" s="116"/>
      <c r="OY60" s="116"/>
      <c r="OZ60" s="116"/>
      <c r="PA60" s="116"/>
      <c r="PB60" s="116"/>
      <c r="PC60" s="116"/>
      <c r="PD60" s="116"/>
      <c r="PE60" s="116"/>
      <c r="PF60" s="116"/>
      <c r="PG60" s="116"/>
      <c r="PH60" s="53">
        <v>52</v>
      </c>
      <c r="PI60" s="126">
        <f t="shared" si="203"/>
        <v>0</v>
      </c>
      <c r="PJ60" s="126">
        <f t="shared" si="275"/>
        <v>0</v>
      </c>
      <c r="PK60" s="126">
        <f t="shared" si="276"/>
        <v>0</v>
      </c>
      <c r="PL60" s="126">
        <f t="shared" si="277"/>
        <v>0</v>
      </c>
      <c r="PM60" s="126">
        <f t="shared" si="278"/>
        <v>0</v>
      </c>
      <c r="PN60" s="126">
        <f t="shared" si="279"/>
        <v>0</v>
      </c>
      <c r="PO60" s="126">
        <f t="shared" si="235"/>
        <v>0</v>
      </c>
      <c r="PP60" s="126">
        <f t="shared" si="236"/>
        <v>0</v>
      </c>
      <c r="PQ60" s="126">
        <f t="shared" si="237"/>
        <v>0</v>
      </c>
      <c r="PR60" s="126">
        <f t="shared" si="238"/>
        <v>0</v>
      </c>
      <c r="PS60" s="126">
        <f t="shared" si="239"/>
        <v>0</v>
      </c>
      <c r="PT60" s="126">
        <f t="shared" si="240"/>
        <v>60</v>
      </c>
      <c r="PU60" s="126">
        <f t="shared" si="241"/>
        <v>0</v>
      </c>
      <c r="PV60" s="126">
        <f t="shared" si="242"/>
        <v>0</v>
      </c>
      <c r="PW60" s="126">
        <f t="shared" si="243"/>
        <v>0</v>
      </c>
      <c r="PX60" s="126">
        <f t="shared" si="244"/>
        <v>0</v>
      </c>
      <c r="PY60" s="126">
        <f t="shared" si="245"/>
        <v>0</v>
      </c>
      <c r="PZ60" s="126">
        <f t="shared" si="246"/>
        <v>0</v>
      </c>
      <c r="QA60" s="126">
        <f t="shared" si="247"/>
        <v>0</v>
      </c>
      <c r="QB60" s="126">
        <f t="shared" si="248"/>
        <v>0</v>
      </c>
      <c r="QC60" s="126">
        <f t="shared" si="249"/>
        <v>0</v>
      </c>
      <c r="QD60" s="126">
        <f t="shared" si="250"/>
        <v>0</v>
      </c>
      <c r="QE60" s="126">
        <f t="shared" si="251"/>
        <v>0</v>
      </c>
      <c r="QF60" s="126">
        <f t="shared" si="252"/>
        <v>0</v>
      </c>
      <c r="QG60" s="126">
        <f t="shared" si="253"/>
        <v>0</v>
      </c>
      <c r="QH60" s="126">
        <f t="shared" si="254"/>
        <v>0</v>
      </c>
      <c r="QI60" s="53">
        <v>52</v>
      </c>
      <c r="QJ60" s="34" t="str">
        <f t="shared" si="204"/>
        <v/>
      </c>
      <c r="QK60" s="34" t="str">
        <f t="shared" si="280"/>
        <v/>
      </c>
      <c r="QL60" s="34" t="str">
        <f t="shared" si="281"/>
        <v/>
      </c>
      <c r="QM60" s="34" t="str">
        <f t="shared" si="282"/>
        <v/>
      </c>
      <c r="QN60" s="34" t="str">
        <f t="shared" si="283"/>
        <v/>
      </c>
      <c r="QO60" s="34" t="str">
        <f t="shared" si="284"/>
        <v/>
      </c>
      <c r="QP60" s="34" t="str">
        <f t="shared" si="255"/>
        <v/>
      </c>
      <c r="QQ60" s="34" t="str">
        <f t="shared" si="256"/>
        <v/>
      </c>
      <c r="QR60" s="34" t="str">
        <f t="shared" si="257"/>
        <v/>
      </c>
      <c r="QS60" s="34" t="str">
        <f t="shared" si="258"/>
        <v/>
      </c>
      <c r="QT60" s="34" t="str">
        <f t="shared" si="259"/>
        <v/>
      </c>
      <c r="QU60" s="34">
        <f t="shared" si="260"/>
        <v>99.724609462051617</v>
      </c>
      <c r="QV60" s="34" t="str">
        <f t="shared" si="261"/>
        <v/>
      </c>
      <c r="QW60" s="34" t="str">
        <f t="shared" si="262"/>
        <v/>
      </c>
      <c r="QX60" s="34" t="str">
        <f t="shared" si="263"/>
        <v/>
      </c>
      <c r="QY60" s="34" t="str">
        <f t="shared" si="264"/>
        <v/>
      </c>
      <c r="QZ60" s="34" t="str">
        <f t="shared" si="265"/>
        <v/>
      </c>
      <c r="RA60" s="34" t="str">
        <f t="shared" si="266"/>
        <v/>
      </c>
      <c r="RB60" s="34" t="str">
        <f t="shared" si="267"/>
        <v/>
      </c>
      <c r="RC60" s="34" t="str">
        <f t="shared" si="268"/>
        <v/>
      </c>
      <c r="RD60" s="34" t="str">
        <f t="shared" si="269"/>
        <v/>
      </c>
      <c r="RE60" s="34" t="str">
        <f t="shared" si="270"/>
        <v/>
      </c>
      <c r="RF60" s="34" t="str">
        <f t="shared" si="271"/>
        <v/>
      </c>
      <c r="RG60" s="34" t="str">
        <f t="shared" si="272"/>
        <v/>
      </c>
      <c r="RH60" s="34" t="str">
        <f t="shared" si="273"/>
        <v/>
      </c>
      <c r="RI60" s="34" t="str">
        <f t="shared" si="274"/>
        <v/>
      </c>
      <c r="RJ60" s="132">
        <f t="shared" si="205"/>
        <v>99.724609462051617</v>
      </c>
      <c r="RK60" s="35" t="str">
        <f t="shared" si="471"/>
        <v/>
      </c>
      <c r="RL60" s="35" t="str">
        <f t="shared" si="472"/>
        <v>12. DIDACLIBROS LTDA NIT 800036678-0</v>
      </c>
      <c r="RM60" s="35" t="str">
        <f t="shared" si="473"/>
        <v/>
      </c>
      <c r="RN60" s="35" t="str">
        <f t="shared" si="234"/>
        <v/>
      </c>
      <c r="RO60" s="133" t="str">
        <f t="shared" si="207"/>
        <v>12. DIDACLIBROS LTDA NIT 800036678-0</v>
      </c>
      <c r="RP60" s="133" t="str">
        <f>IF($RJ60=QJ60,QJ$8,IF($RJ60=QK60,QK$8,IF($RJ60=QL60,QL$8,IF($RJ60=QM60,QM$8,IF($RJ60=QN60,QN$8,IF($RJ60=QO60,QO$8,IF($RJ60=QP60,QP$8,IF($RJ60=QQ60,QQ$8,IF($RJ60=QR60,QR$8,IF($RJ60=QS60,QS$8,IF($RJ60=QT60,QT$8,IF($RJ60=QU60,QU$8,IF($RJ60=QV60,QV$8,IF($RJ60=QW60,QW$8,IF($RJ60=QX60,QX$8,IF($RJ60=QY60,QY$8,IF($RJ60=QZ60,QZ$8,IF($RJ60=RA60,RA$8,IF($RJ60=RB60,RB$8,IF($RJ60=RC60,RC$8,IF($RJ60=RD60,RD$8,IF($RJ60=RE60,RE$8,IF($RJ60=RF60,RF$8,IF($RJ60=RG60,RG$8,IF($RJ60=RH60,RH$8,IF($RJ60=RI60,RI$8,IF($RJ60=#REF!,#REF!,IF($RJ60=#REF!,#REF!,""))))))))))))))))))))))))))))</f>
        <v>12. DIDACLIBROS LTDA NIT 800036678-0</v>
      </c>
      <c r="RQ60" s="36" t="str">
        <f t="shared" si="474"/>
        <v/>
      </c>
      <c r="RR60" s="36">
        <f t="shared" si="475"/>
        <v>3421250</v>
      </c>
      <c r="RS60" s="36" t="str">
        <f t="shared" si="476"/>
        <v/>
      </c>
      <c r="RT60" s="36" t="e">
        <f>IF($RP60=$AD$8,$AD60,IF($RP60=$AE$8,$AE60,IF($RP60=$AF$8,$AF60,IF($RP60=$AG$8,$AG60,IF($RP60=$AH$8,$AH60,IF($RP60=#REF!,#REF!,IF($RP60=#REF!,#REF!,"")))))))</f>
        <v>#REF!</v>
      </c>
      <c r="RU60" s="129">
        <f t="shared" si="477"/>
        <v>3421250</v>
      </c>
      <c r="RV60" s="36" t="e">
        <f t="shared" si="206"/>
        <v>#REF!</v>
      </c>
      <c r="RW60" s="53">
        <v>52</v>
      </c>
      <c r="RX60" s="129">
        <f t="shared" si="478"/>
        <v>47600</v>
      </c>
      <c r="RY60" s="129" t="str">
        <f t="shared" si="479"/>
        <v>ADJUDICADO</v>
      </c>
    </row>
    <row r="61" spans="1:493" s="38" customFormat="1" ht="26">
      <c r="B61" s="67" t="s">
        <v>124</v>
      </c>
      <c r="C61" s="68" t="s">
        <v>125</v>
      </c>
      <c r="D61" s="67" t="s">
        <v>126</v>
      </c>
      <c r="E61" s="88" t="s">
        <v>157</v>
      </c>
      <c r="F61" s="70">
        <v>1</v>
      </c>
      <c r="G61" s="24">
        <v>4527950</v>
      </c>
      <c r="H61" s="54">
        <v>53</v>
      </c>
      <c r="I61" s="104" t="s">
        <v>37</v>
      </c>
      <c r="J61" s="104" t="s">
        <v>37</v>
      </c>
      <c r="K61" s="104" t="s">
        <v>37</v>
      </c>
      <c r="L61" s="104" t="s">
        <v>37</v>
      </c>
      <c r="M61" s="104" t="s">
        <v>37</v>
      </c>
      <c r="N61" s="104" t="s">
        <v>37</v>
      </c>
      <c r="O61" s="104" t="s">
        <v>37</v>
      </c>
      <c r="P61" s="104" t="s">
        <v>37</v>
      </c>
      <c r="Q61" s="104" t="s">
        <v>37</v>
      </c>
      <c r="R61" s="104" t="s">
        <v>37</v>
      </c>
      <c r="S61" s="104" t="s">
        <v>37</v>
      </c>
      <c r="T61" s="113">
        <v>4462500</v>
      </c>
      <c r="U61" s="104" t="s">
        <v>37</v>
      </c>
      <c r="V61" s="104" t="s">
        <v>37</v>
      </c>
      <c r="W61" s="113">
        <v>3984596</v>
      </c>
      <c r="X61" s="104" t="s">
        <v>37</v>
      </c>
      <c r="Y61" s="104" t="s">
        <v>37</v>
      </c>
      <c r="Z61" s="104" t="s">
        <v>37</v>
      </c>
      <c r="AA61" s="104" t="s">
        <v>37</v>
      </c>
      <c r="AB61" s="104" t="s">
        <v>37</v>
      </c>
      <c r="AC61" s="104" t="s">
        <v>37</v>
      </c>
      <c r="AD61" s="104" t="s">
        <v>37</v>
      </c>
      <c r="AE61" s="104" t="s">
        <v>37</v>
      </c>
      <c r="AF61" s="104" t="s">
        <v>37</v>
      </c>
      <c r="AG61" s="104" t="s">
        <v>37</v>
      </c>
      <c r="AH61" s="104" t="s">
        <v>37</v>
      </c>
      <c r="AI61" s="37"/>
      <c r="AJ61" s="25" t="str">
        <f t="shared" si="286"/>
        <v>NC</v>
      </c>
      <c r="AK61" s="25" t="str">
        <f t="shared" si="287"/>
        <v>NC</v>
      </c>
      <c r="AL61" s="25" t="str">
        <f t="shared" si="288"/>
        <v>NC</v>
      </c>
      <c r="AM61" s="25" t="str">
        <f t="shared" si="289"/>
        <v>NC</v>
      </c>
      <c r="AN61" s="25" t="str">
        <f t="shared" si="290"/>
        <v>NC</v>
      </c>
      <c r="AO61" s="25" t="str">
        <f t="shared" si="291"/>
        <v>NC</v>
      </c>
      <c r="AP61" s="25" t="str">
        <f t="shared" si="292"/>
        <v>NC</v>
      </c>
      <c r="AQ61" s="25" t="str">
        <f t="shared" si="293"/>
        <v>NC</v>
      </c>
      <c r="AR61" s="25" t="str">
        <f t="shared" si="294"/>
        <v>NC</v>
      </c>
      <c r="AS61" s="25" t="str">
        <f t="shared" si="295"/>
        <v>NC</v>
      </c>
      <c r="AT61" s="25" t="str">
        <f t="shared" si="296"/>
        <v>NC</v>
      </c>
      <c r="AU61" s="25">
        <f t="shared" si="297"/>
        <v>4462500</v>
      </c>
      <c r="AV61" s="25" t="str">
        <f t="shared" si="298"/>
        <v>NC</v>
      </c>
      <c r="AW61" s="25" t="str">
        <f t="shared" si="299"/>
        <v>NC</v>
      </c>
      <c r="AX61" s="25">
        <f t="shared" si="300"/>
        <v>3984596</v>
      </c>
      <c r="AY61" s="25" t="str">
        <f t="shared" si="301"/>
        <v>NC</v>
      </c>
      <c r="AZ61" s="25" t="str">
        <f t="shared" si="302"/>
        <v>NC</v>
      </c>
      <c r="BA61" s="25" t="str">
        <f t="shared" si="303"/>
        <v>NC</v>
      </c>
      <c r="BB61" s="25" t="str">
        <f t="shared" si="304"/>
        <v>NC</v>
      </c>
      <c r="BC61" s="25" t="str">
        <f t="shared" si="305"/>
        <v>NC</v>
      </c>
      <c r="BD61" s="25" t="str">
        <f t="shared" si="306"/>
        <v>NC</v>
      </c>
      <c r="BE61" s="25" t="str">
        <f t="shared" si="307"/>
        <v>NC</v>
      </c>
      <c r="BF61" s="25" t="str">
        <f t="shared" si="308"/>
        <v>NC</v>
      </c>
      <c r="BG61" s="25" t="str">
        <f t="shared" si="309"/>
        <v>NC</v>
      </c>
      <c r="BH61" s="25" t="str">
        <f t="shared" si="310"/>
        <v>NC</v>
      </c>
      <c r="BI61" s="25" t="str">
        <f t="shared" si="311"/>
        <v>NC</v>
      </c>
      <c r="BJ61" s="53">
        <v>53</v>
      </c>
      <c r="BK61" s="122" t="s">
        <v>38</v>
      </c>
      <c r="BL61" s="122" t="s">
        <v>38</v>
      </c>
      <c r="BM61" s="122" t="s">
        <v>38</v>
      </c>
      <c r="BN61" s="122" t="s">
        <v>38</v>
      </c>
      <c r="BO61" s="122" t="s">
        <v>38</v>
      </c>
      <c r="BP61" s="122" t="s">
        <v>38</v>
      </c>
      <c r="BQ61" s="122" t="s">
        <v>38</v>
      </c>
      <c r="BR61" s="122" t="s">
        <v>38</v>
      </c>
      <c r="BS61" s="122" t="s">
        <v>38</v>
      </c>
      <c r="BT61" s="122" t="s">
        <v>38</v>
      </c>
      <c r="BU61" s="122" t="s">
        <v>38</v>
      </c>
      <c r="BV61" s="124" t="s">
        <v>39</v>
      </c>
      <c r="BW61" s="122" t="s">
        <v>38</v>
      </c>
      <c r="BX61" s="122" t="s">
        <v>38</v>
      </c>
      <c r="BY61" s="124" t="s">
        <v>39</v>
      </c>
      <c r="BZ61" s="122" t="s">
        <v>38</v>
      </c>
      <c r="CA61" s="122" t="s">
        <v>38</v>
      </c>
      <c r="CB61" s="122" t="s">
        <v>38</v>
      </c>
      <c r="CC61" s="122" t="s">
        <v>38</v>
      </c>
      <c r="CD61" s="122" t="s">
        <v>38</v>
      </c>
      <c r="CE61" s="122" t="s">
        <v>38</v>
      </c>
      <c r="CF61" s="122" t="s">
        <v>38</v>
      </c>
      <c r="CG61" s="122" t="s">
        <v>38</v>
      </c>
      <c r="CH61" s="122" t="s">
        <v>38</v>
      </c>
      <c r="CI61" s="122" t="s">
        <v>38</v>
      </c>
      <c r="CJ61" s="122" t="s">
        <v>38</v>
      </c>
      <c r="CK61" s="53">
        <v>53</v>
      </c>
      <c r="CL61" s="122" t="s">
        <v>39</v>
      </c>
      <c r="CM61" s="122" t="s">
        <v>38</v>
      </c>
      <c r="CN61" s="122" t="s">
        <v>39</v>
      </c>
      <c r="CO61" s="122" t="s">
        <v>39</v>
      </c>
      <c r="CP61" s="122" t="s">
        <v>39</v>
      </c>
      <c r="CQ61" s="122" t="s">
        <v>39</v>
      </c>
      <c r="CR61" s="122" t="s">
        <v>39</v>
      </c>
      <c r="CS61" s="122" t="s">
        <v>39</v>
      </c>
      <c r="CT61" s="122" t="s">
        <v>39</v>
      </c>
      <c r="CU61" s="122" t="s">
        <v>39</v>
      </c>
      <c r="CV61" s="122" t="s">
        <v>39</v>
      </c>
      <c r="CW61" s="131" t="s">
        <v>39</v>
      </c>
      <c r="CX61" s="122" t="s">
        <v>39</v>
      </c>
      <c r="CY61" s="122" t="s">
        <v>39</v>
      </c>
      <c r="CZ61" s="131" t="s">
        <v>39</v>
      </c>
      <c r="DA61" s="122" t="s">
        <v>39</v>
      </c>
      <c r="DB61" s="122" t="s">
        <v>39</v>
      </c>
      <c r="DC61" s="122" t="s">
        <v>39</v>
      </c>
      <c r="DD61" s="122" t="s">
        <v>39</v>
      </c>
      <c r="DE61" s="122" t="s">
        <v>39</v>
      </c>
      <c r="DF61" s="122" t="s">
        <v>39</v>
      </c>
      <c r="DG61" s="122" t="s">
        <v>39</v>
      </c>
      <c r="DH61" s="122" t="s">
        <v>38</v>
      </c>
      <c r="DI61" s="122" t="s">
        <v>38</v>
      </c>
      <c r="DJ61" s="122" t="s">
        <v>38</v>
      </c>
      <c r="DK61" s="122" t="s">
        <v>39</v>
      </c>
      <c r="DL61" s="53">
        <v>53</v>
      </c>
      <c r="DM61" s="122" t="s">
        <v>39</v>
      </c>
      <c r="DN61" s="122" t="s">
        <v>38</v>
      </c>
      <c r="DO61" s="122" t="s">
        <v>39</v>
      </c>
      <c r="DP61" s="122" t="s">
        <v>39</v>
      </c>
      <c r="DQ61" s="122" t="s">
        <v>39</v>
      </c>
      <c r="DR61" s="122" t="s">
        <v>39</v>
      </c>
      <c r="DS61" s="122" t="s">
        <v>39</v>
      </c>
      <c r="DT61" s="122" t="s">
        <v>39</v>
      </c>
      <c r="DU61" s="122" t="s">
        <v>39</v>
      </c>
      <c r="DV61" s="122" t="s">
        <v>39</v>
      </c>
      <c r="DW61" s="122" t="s">
        <v>39</v>
      </c>
      <c r="DX61" s="117" t="s">
        <v>39</v>
      </c>
      <c r="DY61" s="122" t="s">
        <v>39</v>
      </c>
      <c r="DZ61" s="122" t="s">
        <v>39</v>
      </c>
      <c r="EA61" s="117" t="s">
        <v>39</v>
      </c>
      <c r="EB61" s="122" t="s">
        <v>39</v>
      </c>
      <c r="EC61" s="122" t="s">
        <v>39</v>
      </c>
      <c r="ED61" s="122" t="s">
        <v>39</v>
      </c>
      <c r="EE61" s="122" t="s">
        <v>39</v>
      </c>
      <c r="EF61" s="122" t="s">
        <v>39</v>
      </c>
      <c r="EG61" s="122" t="s">
        <v>39</v>
      </c>
      <c r="EH61" s="122" t="s">
        <v>39</v>
      </c>
      <c r="EI61" s="122" t="s">
        <v>38</v>
      </c>
      <c r="EJ61" s="122" t="s">
        <v>38</v>
      </c>
      <c r="EK61" s="122" t="s">
        <v>39</v>
      </c>
      <c r="EL61" s="122" t="s">
        <v>39</v>
      </c>
      <c r="EM61" s="53">
        <v>53</v>
      </c>
      <c r="EN61" s="26" t="str">
        <f t="shared" si="312"/>
        <v>NO CUMPLE</v>
      </c>
      <c r="EO61" s="26" t="str">
        <f t="shared" si="313"/>
        <v>NO CUMPLE</v>
      </c>
      <c r="EP61" s="26" t="str">
        <f t="shared" si="314"/>
        <v>NO CUMPLE</v>
      </c>
      <c r="EQ61" s="26" t="str">
        <f t="shared" si="315"/>
        <v>NO CUMPLE</v>
      </c>
      <c r="ER61" s="26" t="str">
        <f t="shared" si="316"/>
        <v>NO CUMPLE</v>
      </c>
      <c r="ES61" s="26" t="str">
        <f t="shared" si="317"/>
        <v>NO CUMPLE</v>
      </c>
      <c r="ET61" s="26" t="str">
        <f t="shared" si="318"/>
        <v>NO CUMPLE</v>
      </c>
      <c r="EU61" s="26" t="str">
        <f t="shared" si="319"/>
        <v>NO CUMPLE</v>
      </c>
      <c r="EV61" s="26" t="str">
        <f t="shared" si="320"/>
        <v>NO CUMPLE</v>
      </c>
      <c r="EW61" s="26" t="str">
        <f t="shared" si="321"/>
        <v>NO CUMPLE</v>
      </c>
      <c r="EX61" s="26" t="str">
        <f t="shared" si="322"/>
        <v>NO CUMPLE</v>
      </c>
      <c r="EY61" s="26" t="str">
        <f t="shared" si="323"/>
        <v>CUMPLE</v>
      </c>
      <c r="EZ61" s="26" t="str">
        <f t="shared" si="324"/>
        <v>NO CUMPLE</v>
      </c>
      <c r="FA61" s="26" t="str">
        <f t="shared" si="325"/>
        <v>NO CUMPLE</v>
      </c>
      <c r="FB61" s="26" t="str">
        <f t="shared" si="326"/>
        <v>CUMPLE</v>
      </c>
      <c r="FC61" s="26" t="str">
        <f t="shared" si="327"/>
        <v>NO CUMPLE</v>
      </c>
      <c r="FD61" s="26" t="str">
        <f t="shared" si="328"/>
        <v>NO CUMPLE</v>
      </c>
      <c r="FE61" s="26" t="str">
        <f t="shared" si="329"/>
        <v>NO CUMPLE</v>
      </c>
      <c r="FF61" s="26" t="str">
        <f t="shared" si="330"/>
        <v>NO CUMPLE</v>
      </c>
      <c r="FG61" s="26" t="str">
        <f t="shared" si="331"/>
        <v>NO CUMPLE</v>
      </c>
      <c r="FH61" s="26" t="str">
        <f t="shared" si="332"/>
        <v>NO CUMPLE</v>
      </c>
      <c r="FI61" s="26" t="str">
        <f t="shared" si="333"/>
        <v>NO CUMPLE</v>
      </c>
      <c r="FJ61" s="26" t="str">
        <f t="shared" si="334"/>
        <v>NO CUMPLE</v>
      </c>
      <c r="FK61" s="26" t="str">
        <f t="shared" si="335"/>
        <v>NO CUMPLE</v>
      </c>
      <c r="FL61" s="26" t="str">
        <f t="shared" si="336"/>
        <v>NO CUMPLE</v>
      </c>
      <c r="FM61" s="26" t="str">
        <f t="shared" si="337"/>
        <v>NO CUMPLE</v>
      </c>
      <c r="FN61" s="53">
        <v>53</v>
      </c>
      <c r="FO61" s="116" t="s">
        <v>37</v>
      </c>
      <c r="FP61" s="116" t="s">
        <v>37</v>
      </c>
      <c r="FQ61" s="116" t="s">
        <v>37</v>
      </c>
      <c r="FR61" s="116" t="s">
        <v>37</v>
      </c>
      <c r="FS61" s="116" t="s">
        <v>37</v>
      </c>
      <c r="FT61" s="116" t="s">
        <v>37</v>
      </c>
      <c r="FU61" s="116" t="s">
        <v>37</v>
      </c>
      <c r="FV61" s="116" t="s">
        <v>37</v>
      </c>
      <c r="FW61" s="116" t="s">
        <v>37</v>
      </c>
      <c r="FX61" s="116" t="s">
        <v>37</v>
      </c>
      <c r="FY61" s="116" t="s">
        <v>37</v>
      </c>
      <c r="FZ61" s="124" t="s">
        <v>39</v>
      </c>
      <c r="GA61" s="116" t="s">
        <v>37</v>
      </c>
      <c r="GB61" s="116" t="s">
        <v>37</v>
      </c>
      <c r="GC61" s="120" t="s">
        <v>39</v>
      </c>
      <c r="GD61" s="116" t="s">
        <v>37</v>
      </c>
      <c r="GE61" s="116" t="s">
        <v>37</v>
      </c>
      <c r="GF61" s="116" t="s">
        <v>37</v>
      </c>
      <c r="GG61" s="116" t="s">
        <v>37</v>
      </c>
      <c r="GH61" s="116" t="s">
        <v>37</v>
      </c>
      <c r="GI61" s="116" t="s">
        <v>37</v>
      </c>
      <c r="GJ61" s="116" t="s">
        <v>37</v>
      </c>
      <c r="GK61" s="116" t="s">
        <v>37</v>
      </c>
      <c r="GL61" s="116" t="s">
        <v>37</v>
      </c>
      <c r="GM61" s="116" t="s">
        <v>37</v>
      </c>
      <c r="GN61" s="116" t="s">
        <v>37</v>
      </c>
      <c r="GO61" s="53">
        <v>53</v>
      </c>
      <c r="GP61" s="116" t="s">
        <v>37</v>
      </c>
      <c r="GQ61" s="116" t="s">
        <v>37</v>
      </c>
      <c r="GR61" s="116" t="s">
        <v>37</v>
      </c>
      <c r="GS61" s="116" t="s">
        <v>37</v>
      </c>
      <c r="GT61" s="116" t="s">
        <v>37</v>
      </c>
      <c r="GU61" s="116" t="s">
        <v>37</v>
      </c>
      <c r="GV61" s="116" t="s">
        <v>37</v>
      </c>
      <c r="GW61" s="116" t="s">
        <v>37</v>
      </c>
      <c r="GX61" s="116" t="s">
        <v>37</v>
      </c>
      <c r="GY61" s="116" t="s">
        <v>37</v>
      </c>
      <c r="GZ61" s="116" t="s">
        <v>37</v>
      </c>
      <c r="HA61" s="131" t="s">
        <v>39</v>
      </c>
      <c r="HB61" s="116" t="s">
        <v>37</v>
      </c>
      <c r="HC61" s="116" t="s">
        <v>37</v>
      </c>
      <c r="HD61" s="131" t="s">
        <v>39</v>
      </c>
      <c r="HE61" s="116" t="s">
        <v>37</v>
      </c>
      <c r="HF61" s="116" t="s">
        <v>37</v>
      </c>
      <c r="HG61" s="116" t="s">
        <v>37</v>
      </c>
      <c r="HH61" s="116" t="s">
        <v>37</v>
      </c>
      <c r="HI61" s="116" t="s">
        <v>37</v>
      </c>
      <c r="HJ61" s="116" t="s">
        <v>37</v>
      </c>
      <c r="HK61" s="116" t="s">
        <v>37</v>
      </c>
      <c r="HL61" s="116" t="s">
        <v>37</v>
      </c>
      <c r="HM61" s="116" t="s">
        <v>37</v>
      </c>
      <c r="HN61" s="116" t="s">
        <v>37</v>
      </c>
      <c r="HO61" s="116" t="s">
        <v>37</v>
      </c>
      <c r="HP61" s="53">
        <v>53</v>
      </c>
      <c r="HQ61" s="25" t="str">
        <f t="shared" si="338"/>
        <v/>
      </c>
      <c r="HR61" s="25" t="str">
        <f t="shared" si="339"/>
        <v/>
      </c>
      <c r="HS61" s="25" t="str">
        <f t="shared" si="340"/>
        <v/>
      </c>
      <c r="HT61" s="25" t="str">
        <f t="shared" si="341"/>
        <v/>
      </c>
      <c r="HU61" s="25" t="str">
        <f t="shared" si="342"/>
        <v/>
      </c>
      <c r="HV61" s="25" t="str">
        <f t="shared" si="343"/>
        <v/>
      </c>
      <c r="HW61" s="25" t="str">
        <f t="shared" si="344"/>
        <v/>
      </c>
      <c r="HX61" s="25" t="str">
        <f t="shared" si="345"/>
        <v/>
      </c>
      <c r="HY61" s="25" t="str">
        <f t="shared" si="346"/>
        <v/>
      </c>
      <c r="HZ61" s="25" t="str">
        <f t="shared" si="347"/>
        <v/>
      </c>
      <c r="IA61" s="25" t="str">
        <f t="shared" si="348"/>
        <v/>
      </c>
      <c r="IB61" s="25">
        <f t="shared" si="349"/>
        <v>4462500</v>
      </c>
      <c r="IC61" s="25" t="str">
        <f t="shared" si="350"/>
        <v/>
      </c>
      <c r="ID61" s="25" t="str">
        <f t="shared" si="351"/>
        <v/>
      </c>
      <c r="IE61" s="25">
        <f t="shared" si="352"/>
        <v>3984596</v>
      </c>
      <c r="IF61" s="25" t="str">
        <f t="shared" si="353"/>
        <v/>
      </c>
      <c r="IG61" s="25" t="str">
        <f t="shared" si="354"/>
        <v/>
      </c>
      <c r="IH61" s="25" t="str">
        <f t="shared" si="355"/>
        <v/>
      </c>
      <c r="II61" s="25" t="str">
        <f t="shared" si="356"/>
        <v/>
      </c>
      <c r="IJ61" s="25" t="str">
        <f t="shared" si="357"/>
        <v/>
      </c>
      <c r="IK61" s="25" t="str">
        <f t="shared" si="358"/>
        <v/>
      </c>
      <c r="IL61" s="25" t="str">
        <f t="shared" si="359"/>
        <v/>
      </c>
      <c r="IM61" s="25" t="str">
        <f t="shared" si="360"/>
        <v/>
      </c>
      <c r="IN61" s="25" t="str">
        <f t="shared" si="361"/>
        <v/>
      </c>
      <c r="IO61" s="25" t="str">
        <f t="shared" si="362"/>
        <v/>
      </c>
      <c r="IP61" s="25" t="str">
        <f t="shared" si="363"/>
        <v/>
      </c>
      <c r="IQ61" s="25">
        <v>4527950</v>
      </c>
      <c r="IR61" s="25">
        <v>4527950</v>
      </c>
      <c r="IS61" s="27">
        <f t="shared" si="364"/>
        <v>2</v>
      </c>
      <c r="IT61" s="27">
        <f t="shared" si="200"/>
        <v>1</v>
      </c>
      <c r="IU61" s="27">
        <f t="array" ref="IU61">IF(IT61=0,"",PRODUCT(IF(ISNUMBER(HQ61:IP61),HQ61:IP61,1)))</f>
        <v>17781259650000</v>
      </c>
      <c r="IV61" s="27">
        <f t="shared" si="201"/>
        <v>8.0512654632217494E+19</v>
      </c>
      <c r="IW61" s="28">
        <f t="shared" si="208"/>
        <v>4318053.7971344236</v>
      </c>
      <c r="IX61" s="29">
        <f t="shared" si="285"/>
        <v>16192.701739254087</v>
      </c>
      <c r="IY61" s="53">
        <v>53</v>
      </c>
      <c r="IZ61" s="30" t="str">
        <f t="shared" si="365"/>
        <v/>
      </c>
      <c r="JA61" s="30" t="str">
        <f t="shared" si="366"/>
        <v/>
      </c>
      <c r="JB61" s="30" t="str">
        <f t="shared" si="367"/>
        <v/>
      </c>
      <c r="JC61" s="30" t="str">
        <f t="shared" si="368"/>
        <v/>
      </c>
      <c r="JD61" s="30" t="str">
        <f t="shared" si="369"/>
        <v/>
      </c>
      <c r="JE61" s="30" t="str">
        <f t="shared" si="370"/>
        <v/>
      </c>
      <c r="JF61" s="30" t="str">
        <f t="shared" si="371"/>
        <v/>
      </c>
      <c r="JG61" s="30" t="str">
        <f t="shared" si="372"/>
        <v/>
      </c>
      <c r="JH61" s="30" t="str">
        <f t="shared" si="373"/>
        <v/>
      </c>
      <c r="JI61" s="30" t="str">
        <f t="shared" si="374"/>
        <v/>
      </c>
      <c r="JJ61" s="30" t="str">
        <f t="shared" si="375"/>
        <v/>
      </c>
      <c r="JK61" s="30">
        <f t="shared" si="376"/>
        <v>27558.711769402133</v>
      </c>
      <c r="JL61" s="30" t="str">
        <f t="shared" si="377"/>
        <v/>
      </c>
      <c r="JM61" s="30" t="str">
        <f t="shared" si="378"/>
        <v/>
      </c>
      <c r="JN61" s="30">
        <f t="shared" si="379"/>
        <v>24607.357463644294</v>
      </c>
      <c r="JO61" s="30" t="str">
        <f t="shared" si="380"/>
        <v/>
      </c>
      <c r="JP61" s="30" t="str">
        <f t="shared" si="381"/>
        <v/>
      </c>
      <c r="JQ61" s="30" t="str">
        <f t="shared" si="382"/>
        <v/>
      </c>
      <c r="JR61" s="30" t="str">
        <f t="shared" si="383"/>
        <v/>
      </c>
      <c r="JS61" s="30" t="str">
        <f t="shared" si="384"/>
        <v/>
      </c>
      <c r="JT61" s="30" t="str">
        <f t="shared" si="385"/>
        <v/>
      </c>
      <c r="JU61" s="30" t="str">
        <f t="shared" si="386"/>
        <v/>
      </c>
      <c r="JV61" s="30" t="str">
        <f t="shared" si="387"/>
        <v/>
      </c>
      <c r="JW61" s="30" t="str">
        <f t="shared" si="388"/>
        <v/>
      </c>
      <c r="JX61" s="30" t="str">
        <f t="shared" si="389"/>
        <v/>
      </c>
      <c r="JY61" s="30" t="str">
        <f t="shared" si="390"/>
        <v/>
      </c>
      <c r="JZ61" s="53">
        <v>53</v>
      </c>
      <c r="KA61" s="31" t="str">
        <f t="shared" si="391"/>
        <v/>
      </c>
      <c r="KB61" s="31" t="str">
        <f t="shared" si="392"/>
        <v/>
      </c>
      <c r="KC61" s="31" t="str">
        <f t="shared" si="393"/>
        <v/>
      </c>
      <c r="KD61" s="31" t="str">
        <f t="shared" si="394"/>
        <v/>
      </c>
      <c r="KE61" s="31" t="str">
        <f t="shared" si="395"/>
        <v/>
      </c>
      <c r="KF61" s="31" t="str">
        <f t="shared" si="396"/>
        <v/>
      </c>
      <c r="KG61" s="31" t="str">
        <f t="shared" si="397"/>
        <v/>
      </c>
      <c r="KH61" s="31" t="str">
        <f t="shared" si="398"/>
        <v/>
      </c>
      <c r="KI61" s="31" t="str">
        <f t="shared" si="399"/>
        <v/>
      </c>
      <c r="KJ61" s="31" t="str">
        <f t="shared" si="400"/>
        <v/>
      </c>
      <c r="KK61" s="31" t="str">
        <f t="shared" si="401"/>
        <v/>
      </c>
      <c r="KL61" s="31">
        <f t="shared" si="402"/>
        <v>144446.20286557637</v>
      </c>
      <c r="KM61" s="31" t="str">
        <f t="shared" si="403"/>
        <v/>
      </c>
      <c r="KN61" s="31" t="str">
        <f t="shared" si="404"/>
        <v/>
      </c>
      <c r="KO61" s="31">
        <f t="shared" si="405"/>
        <v>333457.79713442363</v>
      </c>
      <c r="KP61" s="31" t="str">
        <f t="shared" si="406"/>
        <v/>
      </c>
      <c r="KQ61" s="31" t="str">
        <f t="shared" si="407"/>
        <v/>
      </c>
      <c r="KR61" s="31" t="str">
        <f t="shared" si="408"/>
        <v/>
      </c>
      <c r="KS61" s="31" t="str">
        <f t="shared" si="409"/>
        <v/>
      </c>
      <c r="KT61" s="31" t="str">
        <f t="shared" si="410"/>
        <v/>
      </c>
      <c r="KU61" s="31" t="str">
        <f t="shared" si="411"/>
        <v/>
      </c>
      <c r="KV61" s="31" t="str">
        <f t="shared" si="412"/>
        <v/>
      </c>
      <c r="KW61" s="31" t="str">
        <f t="shared" si="413"/>
        <v/>
      </c>
      <c r="KX61" s="31" t="str">
        <f t="shared" si="414"/>
        <v/>
      </c>
      <c r="KY61" s="31" t="str">
        <f t="shared" si="415"/>
        <v/>
      </c>
      <c r="KZ61" s="31" t="str">
        <f t="shared" si="416"/>
        <v/>
      </c>
      <c r="LA61" s="53">
        <v>53</v>
      </c>
      <c r="LB61" s="32" t="str">
        <f t="shared" si="417"/>
        <v/>
      </c>
      <c r="LC61" s="32" t="str">
        <f t="shared" si="418"/>
        <v/>
      </c>
      <c r="LD61" s="32" t="str">
        <f t="shared" si="419"/>
        <v/>
      </c>
      <c r="LE61" s="32" t="str">
        <f t="shared" si="420"/>
        <v/>
      </c>
      <c r="LF61" s="32" t="str">
        <f t="shared" si="421"/>
        <v/>
      </c>
      <c r="LG61" s="32" t="str">
        <f t="shared" si="422"/>
        <v/>
      </c>
      <c r="LH61" s="32" t="str">
        <f t="shared" si="423"/>
        <v/>
      </c>
      <c r="LI61" s="32" t="str">
        <f t="shared" si="424"/>
        <v/>
      </c>
      <c r="LJ61" s="32" t="str">
        <f t="shared" si="425"/>
        <v/>
      </c>
      <c r="LK61" s="32" t="str">
        <f t="shared" si="426"/>
        <v/>
      </c>
      <c r="LL61" s="32" t="str">
        <f t="shared" si="427"/>
        <v/>
      </c>
      <c r="LM61" s="32">
        <f t="shared" si="428"/>
        <v>892.04510273546384</v>
      </c>
      <c r="LN61" s="32" t="str">
        <f t="shared" si="429"/>
        <v/>
      </c>
      <c r="LO61" s="32" t="str">
        <f t="shared" si="430"/>
        <v/>
      </c>
      <c r="LP61" s="32">
        <f t="shared" si="431"/>
        <v>2059.3092030223752</v>
      </c>
      <c r="LQ61" s="32" t="str">
        <f t="shared" si="432"/>
        <v/>
      </c>
      <c r="LR61" s="32" t="str">
        <f t="shared" si="433"/>
        <v/>
      </c>
      <c r="LS61" s="32" t="str">
        <f t="shared" si="434"/>
        <v/>
      </c>
      <c r="LT61" s="32" t="str">
        <f t="shared" si="435"/>
        <v/>
      </c>
      <c r="LU61" s="32" t="str">
        <f t="shared" si="436"/>
        <v/>
      </c>
      <c r="LV61" s="32" t="str">
        <f t="shared" si="437"/>
        <v/>
      </c>
      <c r="LW61" s="32" t="str">
        <f t="shared" si="438"/>
        <v/>
      </c>
      <c r="LX61" s="32" t="str">
        <f t="shared" si="439"/>
        <v/>
      </c>
      <c r="LY61" s="32" t="str">
        <f t="shared" si="440"/>
        <v/>
      </c>
      <c r="LZ61" s="32" t="str">
        <f t="shared" si="441"/>
        <v/>
      </c>
      <c r="MA61" s="32" t="str">
        <f t="shared" si="442"/>
        <v/>
      </c>
      <c r="MB61" s="50">
        <f t="shared" si="443"/>
        <v>892.04510273546384</v>
      </c>
      <c r="MC61" s="53">
        <v>53</v>
      </c>
      <c r="MD61" s="140" t="str">
        <f t="shared" si="444"/>
        <v/>
      </c>
      <c r="ME61" s="140" t="str">
        <f t="shared" si="445"/>
        <v/>
      </c>
      <c r="MF61" s="140" t="str">
        <f t="shared" si="446"/>
        <v/>
      </c>
      <c r="MG61" s="140" t="str">
        <f t="shared" si="447"/>
        <v/>
      </c>
      <c r="MH61" s="140" t="str">
        <f t="shared" si="448"/>
        <v/>
      </c>
      <c r="MI61" s="140" t="str">
        <f t="shared" si="449"/>
        <v/>
      </c>
      <c r="MJ61" s="140" t="str">
        <f t="shared" si="450"/>
        <v/>
      </c>
      <c r="MK61" s="140" t="str">
        <f t="shared" si="451"/>
        <v/>
      </c>
      <c r="ML61" s="140" t="str">
        <f t="shared" si="452"/>
        <v/>
      </c>
      <c r="MM61" s="140" t="str">
        <f t="shared" si="453"/>
        <v/>
      </c>
      <c r="MN61" s="140" t="str">
        <f t="shared" si="454"/>
        <v/>
      </c>
      <c r="MO61" s="140">
        <f t="shared" si="455"/>
        <v>38.661932345896808</v>
      </c>
      <c r="MP61" s="140" t="str">
        <f t="shared" si="456"/>
        <v/>
      </c>
      <c r="MQ61" s="140" t="str">
        <f t="shared" si="457"/>
        <v/>
      </c>
      <c r="MR61" s="140">
        <f t="shared" si="458"/>
        <v>36.911036195466437</v>
      </c>
      <c r="MS61" s="140" t="str">
        <f t="shared" si="459"/>
        <v/>
      </c>
      <c r="MT61" s="140" t="str">
        <f t="shared" si="460"/>
        <v/>
      </c>
      <c r="MU61" s="140" t="str">
        <f t="shared" si="461"/>
        <v/>
      </c>
      <c r="MV61" s="140" t="str">
        <f t="shared" si="462"/>
        <v/>
      </c>
      <c r="MW61" s="140" t="str">
        <f t="shared" si="463"/>
        <v/>
      </c>
      <c r="MX61" s="140" t="str">
        <f t="shared" si="464"/>
        <v/>
      </c>
      <c r="MY61" s="140" t="str">
        <f t="shared" si="465"/>
        <v/>
      </c>
      <c r="MZ61" s="140" t="str">
        <f t="shared" si="466"/>
        <v/>
      </c>
      <c r="NA61" s="140" t="str">
        <f t="shared" si="467"/>
        <v/>
      </c>
      <c r="NB61" s="140" t="str">
        <f t="shared" si="468"/>
        <v/>
      </c>
      <c r="NC61" s="140" t="str">
        <f t="shared" si="469"/>
        <v/>
      </c>
      <c r="ND61" s="53">
        <v>53</v>
      </c>
      <c r="NE61" s="33" t="str">
        <f t="shared" si="470"/>
        <v/>
      </c>
      <c r="NF61" s="33" t="str">
        <f t="shared" si="504"/>
        <v/>
      </c>
      <c r="NG61" s="33" t="str">
        <f t="shared" si="480"/>
        <v/>
      </c>
      <c r="NH61" s="33" t="str">
        <f t="shared" si="481"/>
        <v/>
      </c>
      <c r="NI61" s="33" t="str">
        <f t="shared" si="482"/>
        <v/>
      </c>
      <c r="NJ61" s="33" t="str">
        <f t="shared" si="483"/>
        <v/>
      </c>
      <c r="NK61" s="33" t="str">
        <f t="shared" si="484"/>
        <v/>
      </c>
      <c r="NL61" s="33" t="str">
        <f t="shared" si="485"/>
        <v/>
      </c>
      <c r="NM61" s="33" t="str">
        <f t="shared" si="486"/>
        <v/>
      </c>
      <c r="NN61" s="33" t="str">
        <f t="shared" si="487"/>
        <v/>
      </c>
      <c r="NO61" s="33" t="str">
        <f t="shared" si="488"/>
        <v/>
      </c>
      <c r="NP61" s="33">
        <f t="shared" si="489"/>
        <v>40</v>
      </c>
      <c r="NQ61" s="33" t="str">
        <f t="shared" si="490"/>
        <v/>
      </c>
      <c r="NR61" s="33" t="str">
        <f t="shared" si="491"/>
        <v/>
      </c>
      <c r="NS61" s="33">
        <f t="shared" si="492"/>
        <v>17.327074563183437</v>
      </c>
      <c r="NT61" s="33" t="str">
        <f t="shared" si="493"/>
        <v/>
      </c>
      <c r="NU61" s="33" t="str">
        <f t="shared" si="494"/>
        <v/>
      </c>
      <c r="NV61" s="33" t="str">
        <f t="shared" si="495"/>
        <v/>
      </c>
      <c r="NW61" s="33" t="str">
        <f t="shared" si="496"/>
        <v/>
      </c>
      <c r="NX61" s="33" t="str">
        <f t="shared" si="497"/>
        <v/>
      </c>
      <c r="NY61" s="33" t="str">
        <f t="shared" si="498"/>
        <v/>
      </c>
      <c r="NZ61" s="33" t="str">
        <f t="shared" si="499"/>
        <v/>
      </c>
      <c r="OA61" s="33" t="str">
        <f t="shared" si="500"/>
        <v/>
      </c>
      <c r="OB61" s="33" t="str">
        <f t="shared" si="501"/>
        <v/>
      </c>
      <c r="OC61" s="33" t="str">
        <f t="shared" si="502"/>
        <v/>
      </c>
      <c r="OD61" s="33" t="str">
        <f t="shared" si="503"/>
        <v/>
      </c>
      <c r="OE61" s="33" t="e">
        <f>IF(#REF!="","",IF(#REF!=$MB61,40,(($MB61/#REF!)*40)))</f>
        <v>#REF!</v>
      </c>
      <c r="OF61" s="33" t="e">
        <f>IF(#REF!="","",IF(#REF!=$MB61,40,(($MB61/#REF!)*40)))</f>
        <v>#REF!</v>
      </c>
      <c r="OG61" s="53">
        <v>53</v>
      </c>
      <c r="OH61" s="116"/>
      <c r="OI61" s="116"/>
      <c r="OJ61" s="116"/>
      <c r="OK61" s="116"/>
      <c r="OL61" s="116"/>
      <c r="OM61" s="116"/>
      <c r="ON61" s="116"/>
      <c r="OO61" s="116"/>
      <c r="OP61" s="116"/>
      <c r="OQ61" s="116"/>
      <c r="OR61" s="116"/>
      <c r="OS61" s="124">
        <v>72</v>
      </c>
      <c r="OT61" s="116"/>
      <c r="OU61" s="116"/>
      <c r="OV61" s="124">
        <v>72</v>
      </c>
      <c r="OW61" s="116"/>
      <c r="OX61" s="116"/>
      <c r="OY61" s="116"/>
      <c r="OZ61" s="116"/>
      <c r="PA61" s="116"/>
      <c r="PB61" s="116"/>
      <c r="PC61" s="116"/>
      <c r="PD61" s="116"/>
      <c r="PE61" s="116"/>
      <c r="PF61" s="116"/>
      <c r="PG61" s="116"/>
      <c r="PH61" s="53">
        <v>53</v>
      </c>
      <c r="PI61" s="126">
        <f t="shared" si="203"/>
        <v>0</v>
      </c>
      <c r="PJ61" s="126">
        <f t="shared" si="275"/>
        <v>0</v>
      </c>
      <c r="PK61" s="126">
        <f t="shared" si="276"/>
        <v>0</v>
      </c>
      <c r="PL61" s="126">
        <f t="shared" si="277"/>
        <v>0</v>
      </c>
      <c r="PM61" s="126">
        <f t="shared" si="278"/>
        <v>0</v>
      </c>
      <c r="PN61" s="126">
        <f t="shared" si="279"/>
        <v>0</v>
      </c>
      <c r="PO61" s="126">
        <f t="shared" si="235"/>
        <v>0</v>
      </c>
      <c r="PP61" s="126">
        <f t="shared" si="236"/>
        <v>0</v>
      </c>
      <c r="PQ61" s="126">
        <f t="shared" si="237"/>
        <v>0</v>
      </c>
      <c r="PR61" s="126">
        <f t="shared" si="238"/>
        <v>0</v>
      </c>
      <c r="PS61" s="126">
        <f t="shared" si="239"/>
        <v>0</v>
      </c>
      <c r="PT61" s="126">
        <f t="shared" si="240"/>
        <v>60</v>
      </c>
      <c r="PU61" s="126">
        <f t="shared" si="241"/>
        <v>0</v>
      </c>
      <c r="PV61" s="126">
        <f t="shared" si="242"/>
        <v>0</v>
      </c>
      <c r="PW61" s="126">
        <f t="shared" si="243"/>
        <v>60</v>
      </c>
      <c r="PX61" s="126">
        <f t="shared" si="244"/>
        <v>0</v>
      </c>
      <c r="PY61" s="126">
        <f t="shared" si="245"/>
        <v>0</v>
      </c>
      <c r="PZ61" s="126">
        <f t="shared" si="246"/>
        <v>0</v>
      </c>
      <c r="QA61" s="126">
        <f t="shared" si="247"/>
        <v>0</v>
      </c>
      <c r="QB61" s="126">
        <f t="shared" si="248"/>
        <v>0</v>
      </c>
      <c r="QC61" s="126">
        <f t="shared" si="249"/>
        <v>0</v>
      </c>
      <c r="QD61" s="126">
        <f t="shared" si="250"/>
        <v>0</v>
      </c>
      <c r="QE61" s="126">
        <f t="shared" si="251"/>
        <v>0</v>
      </c>
      <c r="QF61" s="126">
        <f t="shared" si="252"/>
        <v>0</v>
      </c>
      <c r="QG61" s="126">
        <f t="shared" si="253"/>
        <v>0</v>
      </c>
      <c r="QH61" s="126">
        <f t="shared" si="254"/>
        <v>0</v>
      </c>
      <c r="QI61" s="53">
        <v>53</v>
      </c>
      <c r="QJ61" s="34" t="str">
        <f t="shared" si="204"/>
        <v/>
      </c>
      <c r="QK61" s="34" t="str">
        <f t="shared" si="280"/>
        <v/>
      </c>
      <c r="QL61" s="34" t="str">
        <f t="shared" si="281"/>
        <v/>
      </c>
      <c r="QM61" s="34" t="str">
        <f t="shared" si="282"/>
        <v/>
      </c>
      <c r="QN61" s="34" t="str">
        <f t="shared" si="283"/>
        <v/>
      </c>
      <c r="QO61" s="34" t="str">
        <f t="shared" si="284"/>
        <v/>
      </c>
      <c r="QP61" s="34" t="str">
        <f t="shared" si="255"/>
        <v/>
      </c>
      <c r="QQ61" s="34" t="str">
        <f t="shared" si="256"/>
        <v/>
      </c>
      <c r="QR61" s="34" t="str">
        <f t="shared" si="257"/>
        <v/>
      </c>
      <c r="QS61" s="34" t="str">
        <f t="shared" si="258"/>
        <v/>
      </c>
      <c r="QT61" s="34" t="str">
        <f t="shared" si="259"/>
        <v/>
      </c>
      <c r="QU61" s="34">
        <f t="shared" si="260"/>
        <v>98.661932345896815</v>
      </c>
      <c r="QV61" s="34" t="str">
        <f t="shared" si="261"/>
        <v/>
      </c>
      <c r="QW61" s="34" t="str">
        <f t="shared" si="262"/>
        <v/>
      </c>
      <c r="QX61" s="34">
        <f t="shared" si="263"/>
        <v>96.911036195466437</v>
      </c>
      <c r="QY61" s="34" t="str">
        <f t="shared" si="264"/>
        <v/>
      </c>
      <c r="QZ61" s="34" t="str">
        <f t="shared" si="265"/>
        <v/>
      </c>
      <c r="RA61" s="34" t="str">
        <f t="shared" si="266"/>
        <v/>
      </c>
      <c r="RB61" s="34" t="str">
        <f t="shared" si="267"/>
        <v/>
      </c>
      <c r="RC61" s="34" t="str">
        <f t="shared" si="268"/>
        <v/>
      </c>
      <c r="RD61" s="34" t="str">
        <f t="shared" si="269"/>
        <v/>
      </c>
      <c r="RE61" s="34" t="str">
        <f t="shared" si="270"/>
        <v/>
      </c>
      <c r="RF61" s="34" t="str">
        <f t="shared" si="271"/>
        <v/>
      </c>
      <c r="RG61" s="34" t="str">
        <f t="shared" si="272"/>
        <v/>
      </c>
      <c r="RH61" s="34" t="str">
        <f t="shared" si="273"/>
        <v/>
      </c>
      <c r="RI61" s="34" t="str">
        <f t="shared" si="274"/>
        <v/>
      </c>
      <c r="RJ61" s="132">
        <f t="shared" si="205"/>
        <v>98.661932345896815</v>
      </c>
      <c r="RK61" s="35" t="str">
        <f t="shared" si="471"/>
        <v/>
      </c>
      <c r="RL61" s="35" t="str">
        <f t="shared" si="472"/>
        <v>12. DIDACLIBROS LTDA NIT 800036678-0</v>
      </c>
      <c r="RM61" s="35" t="str">
        <f t="shared" si="473"/>
        <v/>
      </c>
      <c r="RN61" s="35" t="str">
        <f t="shared" si="234"/>
        <v/>
      </c>
      <c r="RO61" s="133" t="str">
        <f t="shared" si="207"/>
        <v>12. DIDACLIBROS LTDA NIT 800036678-0</v>
      </c>
      <c r="RP61" s="133" t="str">
        <f>IF($RJ61=QJ61,QJ$8,IF($RJ61=QK61,QK$8,IF($RJ61=QL61,QL$8,IF($RJ61=QM61,QM$8,IF($RJ61=QN61,QN$8,IF($RJ61=QO61,QO$8,IF($RJ61=QP61,QP$8,IF($RJ61=QQ61,QQ$8,IF($RJ61=QR61,QR$8,IF($RJ61=QS61,QS$8,IF($RJ61=QT61,QT$8,IF($RJ61=QU61,QU$8,IF($RJ61=QV61,QV$8,IF($RJ61=QW61,QW$8,IF($RJ61=QX61,QX$8,IF($RJ61=QY61,QY$8,IF($RJ61=QZ61,QZ$8,IF($RJ61=RA61,RA$8,IF($RJ61=RB61,RB$8,IF($RJ61=RC61,RC$8,IF($RJ61=RD61,RD$8,IF($RJ61=RE61,RE$8,IF($RJ61=RF61,RF$8,IF($RJ61=RG61,RG$8,IF($RJ61=RH61,RH$8,IF($RJ61=RI61,RI$8,IF($RJ61=#REF!,#REF!,IF($RJ61=#REF!,#REF!,""))))))))))))))))))))))))))))</f>
        <v>12. DIDACLIBROS LTDA NIT 800036678-0</v>
      </c>
      <c r="RQ61" s="36" t="str">
        <f t="shared" si="474"/>
        <v/>
      </c>
      <c r="RR61" s="36">
        <f t="shared" si="475"/>
        <v>4462500</v>
      </c>
      <c r="RS61" s="36" t="str">
        <f t="shared" si="476"/>
        <v/>
      </c>
      <c r="RT61" s="36" t="e">
        <f>IF($RP61=$AD$8,$AD61,IF($RP61=$AE$8,$AE61,IF($RP61=$AF$8,$AF61,IF($RP61=$AG$8,$AG61,IF($RP61=$AH$8,$AH61,IF($RP61=#REF!,#REF!,IF($RP61=#REF!,#REF!,"")))))))</f>
        <v>#REF!</v>
      </c>
      <c r="RU61" s="129">
        <f t="shared" si="477"/>
        <v>4462500</v>
      </c>
      <c r="RV61" s="36" t="e">
        <f t="shared" si="206"/>
        <v>#REF!</v>
      </c>
      <c r="RW61" s="53">
        <v>53</v>
      </c>
      <c r="RX61" s="129">
        <f t="shared" si="478"/>
        <v>65450</v>
      </c>
      <c r="RY61" s="129" t="str">
        <f t="shared" si="479"/>
        <v>ADJUDICADO</v>
      </c>
    </row>
    <row r="62" spans="1:493" s="38" customFormat="1" ht="26">
      <c r="B62" s="67" t="s">
        <v>124</v>
      </c>
      <c r="C62" s="68" t="s">
        <v>125</v>
      </c>
      <c r="D62" s="67" t="s">
        <v>126</v>
      </c>
      <c r="E62" s="88" t="s">
        <v>158</v>
      </c>
      <c r="F62" s="70">
        <v>1</v>
      </c>
      <c r="G62" s="24">
        <v>2647750</v>
      </c>
      <c r="H62" s="54">
        <v>54</v>
      </c>
      <c r="I62" s="104" t="s">
        <v>37</v>
      </c>
      <c r="J62" s="104" t="s">
        <v>37</v>
      </c>
      <c r="K62" s="104" t="s">
        <v>37</v>
      </c>
      <c r="L62" s="104" t="s">
        <v>37</v>
      </c>
      <c r="M62" s="104" t="s">
        <v>37</v>
      </c>
      <c r="N62" s="104" t="s">
        <v>37</v>
      </c>
      <c r="O62" s="104" t="s">
        <v>37</v>
      </c>
      <c r="P62" s="104" t="s">
        <v>37</v>
      </c>
      <c r="Q62" s="104" t="s">
        <v>37</v>
      </c>
      <c r="R62" s="104" t="s">
        <v>37</v>
      </c>
      <c r="S62" s="104" t="s">
        <v>37</v>
      </c>
      <c r="T62" s="113">
        <v>2606100</v>
      </c>
      <c r="U62" s="104" t="s">
        <v>37</v>
      </c>
      <c r="V62" s="104" t="s">
        <v>37</v>
      </c>
      <c r="W62" s="104" t="s">
        <v>37</v>
      </c>
      <c r="X62" s="104" t="s">
        <v>37</v>
      </c>
      <c r="Y62" s="104" t="s">
        <v>37</v>
      </c>
      <c r="Z62" s="104" t="s">
        <v>37</v>
      </c>
      <c r="AA62" s="104" t="s">
        <v>37</v>
      </c>
      <c r="AB62" s="104" t="s">
        <v>37</v>
      </c>
      <c r="AC62" s="104" t="s">
        <v>37</v>
      </c>
      <c r="AD62" s="104" t="s">
        <v>37</v>
      </c>
      <c r="AE62" s="104" t="s">
        <v>37</v>
      </c>
      <c r="AF62" s="104" t="s">
        <v>37</v>
      </c>
      <c r="AG62" s="104" t="s">
        <v>37</v>
      </c>
      <c r="AH62" s="104" t="s">
        <v>37</v>
      </c>
      <c r="AI62" s="37"/>
      <c r="AJ62" s="25" t="str">
        <f t="shared" si="286"/>
        <v>NC</v>
      </c>
      <c r="AK62" s="25" t="str">
        <f t="shared" si="287"/>
        <v>NC</v>
      </c>
      <c r="AL62" s="25" t="str">
        <f t="shared" si="288"/>
        <v>NC</v>
      </c>
      <c r="AM62" s="25" t="str">
        <f t="shared" si="289"/>
        <v>NC</v>
      </c>
      <c r="AN62" s="25" t="str">
        <f t="shared" si="290"/>
        <v>NC</v>
      </c>
      <c r="AO62" s="25" t="str">
        <f t="shared" si="291"/>
        <v>NC</v>
      </c>
      <c r="AP62" s="25" t="str">
        <f t="shared" si="292"/>
        <v>NC</v>
      </c>
      <c r="AQ62" s="25" t="str">
        <f t="shared" si="293"/>
        <v>NC</v>
      </c>
      <c r="AR62" s="25" t="str">
        <f t="shared" si="294"/>
        <v>NC</v>
      </c>
      <c r="AS62" s="25" t="str">
        <f t="shared" si="295"/>
        <v>NC</v>
      </c>
      <c r="AT62" s="25" t="str">
        <f t="shared" si="296"/>
        <v>NC</v>
      </c>
      <c r="AU62" s="25">
        <f t="shared" si="297"/>
        <v>2606100</v>
      </c>
      <c r="AV62" s="25" t="str">
        <f t="shared" si="298"/>
        <v>NC</v>
      </c>
      <c r="AW62" s="25" t="str">
        <f t="shared" si="299"/>
        <v>NC</v>
      </c>
      <c r="AX62" s="25" t="str">
        <f t="shared" si="300"/>
        <v>NC</v>
      </c>
      <c r="AY62" s="25" t="str">
        <f t="shared" si="301"/>
        <v>NC</v>
      </c>
      <c r="AZ62" s="25" t="str">
        <f t="shared" si="302"/>
        <v>NC</v>
      </c>
      <c r="BA62" s="25" t="str">
        <f t="shared" si="303"/>
        <v>NC</v>
      </c>
      <c r="BB62" s="25" t="str">
        <f t="shared" si="304"/>
        <v>NC</v>
      </c>
      <c r="BC62" s="25" t="str">
        <f t="shared" si="305"/>
        <v>NC</v>
      </c>
      <c r="BD62" s="25" t="str">
        <f t="shared" si="306"/>
        <v>NC</v>
      </c>
      <c r="BE62" s="25" t="str">
        <f t="shared" si="307"/>
        <v>NC</v>
      </c>
      <c r="BF62" s="25" t="str">
        <f t="shared" si="308"/>
        <v>NC</v>
      </c>
      <c r="BG62" s="25" t="str">
        <f t="shared" si="309"/>
        <v>NC</v>
      </c>
      <c r="BH62" s="25" t="str">
        <f t="shared" si="310"/>
        <v>NC</v>
      </c>
      <c r="BI62" s="25" t="str">
        <f t="shared" si="311"/>
        <v>NC</v>
      </c>
      <c r="BJ62" s="53">
        <v>54</v>
      </c>
      <c r="BK62" s="122" t="s">
        <v>38</v>
      </c>
      <c r="BL62" s="122" t="s">
        <v>38</v>
      </c>
      <c r="BM62" s="122" t="s">
        <v>38</v>
      </c>
      <c r="BN62" s="122" t="s">
        <v>38</v>
      </c>
      <c r="BO62" s="122" t="s">
        <v>38</v>
      </c>
      <c r="BP62" s="122" t="s">
        <v>38</v>
      </c>
      <c r="BQ62" s="122" t="s">
        <v>38</v>
      </c>
      <c r="BR62" s="122" t="s">
        <v>38</v>
      </c>
      <c r="BS62" s="122" t="s">
        <v>38</v>
      </c>
      <c r="BT62" s="122" t="s">
        <v>38</v>
      </c>
      <c r="BU62" s="122" t="s">
        <v>38</v>
      </c>
      <c r="BV62" s="124" t="s">
        <v>39</v>
      </c>
      <c r="BW62" s="122" t="s">
        <v>38</v>
      </c>
      <c r="BX62" s="122" t="s">
        <v>38</v>
      </c>
      <c r="BY62" s="122" t="s">
        <v>38</v>
      </c>
      <c r="BZ62" s="122" t="s">
        <v>38</v>
      </c>
      <c r="CA62" s="122" t="s">
        <v>38</v>
      </c>
      <c r="CB62" s="122" t="s">
        <v>38</v>
      </c>
      <c r="CC62" s="122" t="s">
        <v>38</v>
      </c>
      <c r="CD62" s="122" t="s">
        <v>38</v>
      </c>
      <c r="CE62" s="122" t="s">
        <v>38</v>
      </c>
      <c r="CF62" s="122" t="s">
        <v>38</v>
      </c>
      <c r="CG62" s="122" t="s">
        <v>38</v>
      </c>
      <c r="CH62" s="122" t="s">
        <v>38</v>
      </c>
      <c r="CI62" s="122" t="s">
        <v>38</v>
      </c>
      <c r="CJ62" s="122" t="s">
        <v>38</v>
      </c>
      <c r="CK62" s="53">
        <v>54</v>
      </c>
      <c r="CL62" s="122" t="s">
        <v>39</v>
      </c>
      <c r="CM62" s="122" t="s">
        <v>38</v>
      </c>
      <c r="CN62" s="122" t="s">
        <v>39</v>
      </c>
      <c r="CO62" s="122" t="s">
        <v>39</v>
      </c>
      <c r="CP62" s="122" t="s">
        <v>39</v>
      </c>
      <c r="CQ62" s="122" t="s">
        <v>39</v>
      </c>
      <c r="CR62" s="122" t="s">
        <v>39</v>
      </c>
      <c r="CS62" s="122" t="s">
        <v>39</v>
      </c>
      <c r="CT62" s="122" t="s">
        <v>39</v>
      </c>
      <c r="CU62" s="122" t="s">
        <v>39</v>
      </c>
      <c r="CV62" s="122" t="s">
        <v>39</v>
      </c>
      <c r="CW62" s="131" t="s">
        <v>39</v>
      </c>
      <c r="CX62" s="122" t="s">
        <v>39</v>
      </c>
      <c r="CY62" s="122" t="s">
        <v>39</v>
      </c>
      <c r="CZ62" s="122" t="s">
        <v>39</v>
      </c>
      <c r="DA62" s="122" t="s">
        <v>39</v>
      </c>
      <c r="DB62" s="122" t="s">
        <v>39</v>
      </c>
      <c r="DC62" s="122" t="s">
        <v>39</v>
      </c>
      <c r="DD62" s="122" t="s">
        <v>39</v>
      </c>
      <c r="DE62" s="122" t="s">
        <v>39</v>
      </c>
      <c r="DF62" s="122" t="s">
        <v>39</v>
      </c>
      <c r="DG62" s="122" t="s">
        <v>39</v>
      </c>
      <c r="DH62" s="122" t="s">
        <v>38</v>
      </c>
      <c r="DI62" s="122" t="s">
        <v>38</v>
      </c>
      <c r="DJ62" s="122" t="s">
        <v>38</v>
      </c>
      <c r="DK62" s="122" t="s">
        <v>39</v>
      </c>
      <c r="DL62" s="53">
        <v>54</v>
      </c>
      <c r="DM62" s="122" t="s">
        <v>39</v>
      </c>
      <c r="DN62" s="122" t="s">
        <v>38</v>
      </c>
      <c r="DO62" s="122" t="s">
        <v>39</v>
      </c>
      <c r="DP62" s="122" t="s">
        <v>39</v>
      </c>
      <c r="DQ62" s="122" t="s">
        <v>39</v>
      </c>
      <c r="DR62" s="122" t="s">
        <v>39</v>
      </c>
      <c r="DS62" s="122" t="s">
        <v>39</v>
      </c>
      <c r="DT62" s="122" t="s">
        <v>39</v>
      </c>
      <c r="DU62" s="122" t="s">
        <v>39</v>
      </c>
      <c r="DV62" s="122" t="s">
        <v>39</v>
      </c>
      <c r="DW62" s="122" t="s">
        <v>39</v>
      </c>
      <c r="DX62" s="117" t="s">
        <v>39</v>
      </c>
      <c r="DY62" s="122" t="s">
        <v>39</v>
      </c>
      <c r="DZ62" s="122" t="s">
        <v>39</v>
      </c>
      <c r="EA62" s="122" t="s">
        <v>39</v>
      </c>
      <c r="EB62" s="122" t="s">
        <v>39</v>
      </c>
      <c r="EC62" s="122" t="s">
        <v>39</v>
      </c>
      <c r="ED62" s="122" t="s">
        <v>39</v>
      </c>
      <c r="EE62" s="122" t="s">
        <v>39</v>
      </c>
      <c r="EF62" s="122" t="s">
        <v>39</v>
      </c>
      <c r="EG62" s="122" t="s">
        <v>39</v>
      </c>
      <c r="EH62" s="122" t="s">
        <v>39</v>
      </c>
      <c r="EI62" s="122" t="s">
        <v>38</v>
      </c>
      <c r="EJ62" s="122" t="s">
        <v>38</v>
      </c>
      <c r="EK62" s="122" t="s">
        <v>39</v>
      </c>
      <c r="EL62" s="122" t="s">
        <v>39</v>
      </c>
      <c r="EM62" s="53">
        <v>54</v>
      </c>
      <c r="EN62" s="26" t="str">
        <f t="shared" si="312"/>
        <v>NO CUMPLE</v>
      </c>
      <c r="EO62" s="26" t="str">
        <f t="shared" si="313"/>
        <v>NO CUMPLE</v>
      </c>
      <c r="EP62" s="26" t="str">
        <f t="shared" si="314"/>
        <v>NO CUMPLE</v>
      </c>
      <c r="EQ62" s="26" t="str">
        <f t="shared" si="315"/>
        <v>NO CUMPLE</v>
      </c>
      <c r="ER62" s="26" t="str">
        <f t="shared" si="316"/>
        <v>NO CUMPLE</v>
      </c>
      <c r="ES62" s="26" t="str">
        <f t="shared" si="317"/>
        <v>NO CUMPLE</v>
      </c>
      <c r="ET62" s="26" t="str">
        <f t="shared" si="318"/>
        <v>NO CUMPLE</v>
      </c>
      <c r="EU62" s="26" t="str">
        <f t="shared" si="319"/>
        <v>NO CUMPLE</v>
      </c>
      <c r="EV62" s="26" t="str">
        <f t="shared" si="320"/>
        <v>NO CUMPLE</v>
      </c>
      <c r="EW62" s="26" t="str">
        <f t="shared" si="321"/>
        <v>NO CUMPLE</v>
      </c>
      <c r="EX62" s="26" t="str">
        <f t="shared" si="322"/>
        <v>NO CUMPLE</v>
      </c>
      <c r="EY62" s="26" t="str">
        <f t="shared" si="323"/>
        <v>CUMPLE</v>
      </c>
      <c r="EZ62" s="26" t="str">
        <f t="shared" si="324"/>
        <v>NO CUMPLE</v>
      </c>
      <c r="FA62" s="26" t="str">
        <f t="shared" si="325"/>
        <v>NO CUMPLE</v>
      </c>
      <c r="FB62" s="26" t="str">
        <f t="shared" si="326"/>
        <v>NO CUMPLE</v>
      </c>
      <c r="FC62" s="26" t="str">
        <f t="shared" si="327"/>
        <v>NO CUMPLE</v>
      </c>
      <c r="FD62" s="26" t="str">
        <f t="shared" si="328"/>
        <v>NO CUMPLE</v>
      </c>
      <c r="FE62" s="26" t="str">
        <f t="shared" si="329"/>
        <v>NO CUMPLE</v>
      </c>
      <c r="FF62" s="26" t="str">
        <f t="shared" si="330"/>
        <v>NO CUMPLE</v>
      </c>
      <c r="FG62" s="26" t="str">
        <f t="shared" si="331"/>
        <v>NO CUMPLE</v>
      </c>
      <c r="FH62" s="26" t="str">
        <f t="shared" si="332"/>
        <v>NO CUMPLE</v>
      </c>
      <c r="FI62" s="26" t="str">
        <f t="shared" si="333"/>
        <v>NO CUMPLE</v>
      </c>
      <c r="FJ62" s="26" t="str">
        <f t="shared" si="334"/>
        <v>NO CUMPLE</v>
      </c>
      <c r="FK62" s="26" t="str">
        <f t="shared" si="335"/>
        <v>NO CUMPLE</v>
      </c>
      <c r="FL62" s="26" t="str">
        <f t="shared" si="336"/>
        <v>NO CUMPLE</v>
      </c>
      <c r="FM62" s="26" t="str">
        <f t="shared" si="337"/>
        <v>NO CUMPLE</v>
      </c>
      <c r="FN62" s="53">
        <v>54</v>
      </c>
      <c r="FO62" s="116" t="s">
        <v>37</v>
      </c>
      <c r="FP62" s="116" t="s">
        <v>37</v>
      </c>
      <c r="FQ62" s="116" t="s">
        <v>37</v>
      </c>
      <c r="FR62" s="116" t="s">
        <v>37</v>
      </c>
      <c r="FS62" s="116" t="s">
        <v>37</v>
      </c>
      <c r="FT62" s="116" t="s">
        <v>37</v>
      </c>
      <c r="FU62" s="116" t="s">
        <v>37</v>
      </c>
      <c r="FV62" s="116" t="s">
        <v>37</v>
      </c>
      <c r="FW62" s="116" t="s">
        <v>37</v>
      </c>
      <c r="FX62" s="116" t="s">
        <v>37</v>
      </c>
      <c r="FY62" s="116" t="s">
        <v>37</v>
      </c>
      <c r="FZ62" s="124" t="s">
        <v>39</v>
      </c>
      <c r="GA62" s="116" t="s">
        <v>37</v>
      </c>
      <c r="GB62" s="116" t="s">
        <v>37</v>
      </c>
      <c r="GC62" s="116" t="s">
        <v>37</v>
      </c>
      <c r="GD62" s="116" t="s">
        <v>37</v>
      </c>
      <c r="GE62" s="116" t="s">
        <v>37</v>
      </c>
      <c r="GF62" s="116" t="s">
        <v>37</v>
      </c>
      <c r="GG62" s="116" t="s">
        <v>37</v>
      </c>
      <c r="GH62" s="116" t="s">
        <v>37</v>
      </c>
      <c r="GI62" s="116" t="s">
        <v>37</v>
      </c>
      <c r="GJ62" s="116" t="s">
        <v>37</v>
      </c>
      <c r="GK62" s="116" t="s">
        <v>37</v>
      </c>
      <c r="GL62" s="116" t="s">
        <v>37</v>
      </c>
      <c r="GM62" s="116" t="s">
        <v>37</v>
      </c>
      <c r="GN62" s="116" t="s">
        <v>37</v>
      </c>
      <c r="GO62" s="53">
        <v>54</v>
      </c>
      <c r="GP62" s="116" t="s">
        <v>37</v>
      </c>
      <c r="GQ62" s="116" t="s">
        <v>37</v>
      </c>
      <c r="GR62" s="116" t="s">
        <v>37</v>
      </c>
      <c r="GS62" s="116" t="s">
        <v>37</v>
      </c>
      <c r="GT62" s="116" t="s">
        <v>37</v>
      </c>
      <c r="GU62" s="116" t="s">
        <v>37</v>
      </c>
      <c r="GV62" s="116" t="s">
        <v>37</v>
      </c>
      <c r="GW62" s="116" t="s">
        <v>37</v>
      </c>
      <c r="GX62" s="116" t="s">
        <v>37</v>
      </c>
      <c r="GY62" s="116" t="s">
        <v>37</v>
      </c>
      <c r="GZ62" s="116" t="s">
        <v>37</v>
      </c>
      <c r="HA62" s="131" t="s">
        <v>39</v>
      </c>
      <c r="HB62" s="116" t="s">
        <v>37</v>
      </c>
      <c r="HC62" s="116" t="s">
        <v>37</v>
      </c>
      <c r="HD62" s="116" t="s">
        <v>37</v>
      </c>
      <c r="HE62" s="116" t="s">
        <v>37</v>
      </c>
      <c r="HF62" s="116" t="s">
        <v>37</v>
      </c>
      <c r="HG62" s="116" t="s">
        <v>37</v>
      </c>
      <c r="HH62" s="116" t="s">
        <v>37</v>
      </c>
      <c r="HI62" s="116" t="s">
        <v>37</v>
      </c>
      <c r="HJ62" s="116" t="s">
        <v>37</v>
      </c>
      <c r="HK62" s="116" t="s">
        <v>37</v>
      </c>
      <c r="HL62" s="116" t="s">
        <v>37</v>
      </c>
      <c r="HM62" s="116" t="s">
        <v>37</v>
      </c>
      <c r="HN62" s="116" t="s">
        <v>37</v>
      </c>
      <c r="HO62" s="116" t="s">
        <v>37</v>
      </c>
      <c r="HP62" s="53">
        <v>54</v>
      </c>
      <c r="HQ62" s="25" t="str">
        <f t="shared" si="338"/>
        <v/>
      </c>
      <c r="HR62" s="25" t="str">
        <f t="shared" si="339"/>
        <v/>
      </c>
      <c r="HS62" s="25" t="str">
        <f t="shared" si="340"/>
        <v/>
      </c>
      <c r="HT62" s="25" t="str">
        <f t="shared" si="341"/>
        <v/>
      </c>
      <c r="HU62" s="25" t="str">
        <f t="shared" si="342"/>
        <v/>
      </c>
      <c r="HV62" s="25" t="str">
        <f t="shared" si="343"/>
        <v/>
      </c>
      <c r="HW62" s="25" t="str">
        <f t="shared" si="344"/>
        <v/>
      </c>
      <c r="HX62" s="25" t="str">
        <f t="shared" si="345"/>
        <v/>
      </c>
      <c r="HY62" s="25" t="str">
        <f t="shared" si="346"/>
        <v/>
      </c>
      <c r="HZ62" s="25" t="str">
        <f t="shared" si="347"/>
        <v/>
      </c>
      <c r="IA62" s="25" t="str">
        <f t="shared" si="348"/>
        <v/>
      </c>
      <c r="IB62" s="25">
        <f t="shared" si="349"/>
        <v>2606100</v>
      </c>
      <c r="IC62" s="25" t="str">
        <f t="shared" si="350"/>
        <v/>
      </c>
      <c r="ID62" s="25" t="str">
        <f t="shared" si="351"/>
        <v/>
      </c>
      <c r="IE62" s="25" t="str">
        <f t="shared" si="352"/>
        <v/>
      </c>
      <c r="IF62" s="25" t="str">
        <f t="shared" si="353"/>
        <v/>
      </c>
      <c r="IG62" s="25" t="str">
        <f t="shared" si="354"/>
        <v/>
      </c>
      <c r="IH62" s="25" t="str">
        <f t="shared" si="355"/>
        <v/>
      </c>
      <c r="II62" s="25" t="str">
        <f t="shared" si="356"/>
        <v/>
      </c>
      <c r="IJ62" s="25" t="str">
        <f t="shared" si="357"/>
        <v/>
      </c>
      <c r="IK62" s="25" t="str">
        <f t="shared" si="358"/>
        <v/>
      </c>
      <c r="IL62" s="25" t="str">
        <f t="shared" si="359"/>
        <v/>
      </c>
      <c r="IM62" s="25" t="str">
        <f t="shared" si="360"/>
        <v/>
      </c>
      <c r="IN62" s="25" t="str">
        <f t="shared" si="361"/>
        <v/>
      </c>
      <c r="IO62" s="25" t="str">
        <f t="shared" si="362"/>
        <v/>
      </c>
      <c r="IP62" s="25" t="str">
        <f t="shared" si="363"/>
        <v/>
      </c>
      <c r="IQ62" s="25">
        <v>2647750</v>
      </c>
      <c r="IR62" s="25">
        <v>2647750</v>
      </c>
      <c r="IS62" s="27">
        <f t="shared" si="364"/>
        <v>1</v>
      </c>
      <c r="IT62" s="27">
        <f t="shared" si="200"/>
        <v>1</v>
      </c>
      <c r="IU62" s="27">
        <f t="array" ref="IU62">IF(IT62=0,"",PRODUCT(IF(ISNUMBER(HQ62:IP62),HQ62:IP62,1)))</f>
        <v>2606100</v>
      </c>
      <c r="IV62" s="27">
        <f t="shared" si="201"/>
        <v>6900301275000</v>
      </c>
      <c r="IW62" s="28">
        <f t="shared" si="208"/>
        <v>2626842.4534029444</v>
      </c>
      <c r="IX62" s="29">
        <f t="shared" si="285"/>
        <v>9850.6592002610414</v>
      </c>
      <c r="IY62" s="53">
        <v>54</v>
      </c>
      <c r="IZ62" s="30" t="str">
        <f t="shared" si="365"/>
        <v/>
      </c>
      <c r="JA62" s="30" t="str">
        <f t="shared" si="366"/>
        <v/>
      </c>
      <c r="JB62" s="30" t="str">
        <f t="shared" si="367"/>
        <v/>
      </c>
      <c r="JC62" s="30" t="str">
        <f t="shared" si="368"/>
        <v/>
      </c>
      <c r="JD62" s="30" t="str">
        <f t="shared" si="369"/>
        <v/>
      </c>
      <c r="JE62" s="30" t="str">
        <f t="shared" si="370"/>
        <v/>
      </c>
      <c r="JF62" s="30" t="str">
        <f t="shared" si="371"/>
        <v/>
      </c>
      <c r="JG62" s="30" t="str">
        <f t="shared" si="372"/>
        <v/>
      </c>
      <c r="JH62" s="30" t="str">
        <f t="shared" si="373"/>
        <v/>
      </c>
      <c r="JI62" s="30" t="str">
        <f t="shared" si="374"/>
        <v/>
      </c>
      <c r="JJ62" s="30" t="str">
        <f t="shared" si="375"/>
        <v/>
      </c>
      <c r="JK62" s="30">
        <f t="shared" si="376"/>
        <v>26456.097475496244</v>
      </c>
      <c r="JL62" s="30" t="str">
        <f t="shared" si="377"/>
        <v/>
      </c>
      <c r="JM62" s="30" t="str">
        <f t="shared" si="378"/>
        <v/>
      </c>
      <c r="JN62" s="30" t="str">
        <f t="shared" si="379"/>
        <v/>
      </c>
      <c r="JO62" s="30" t="str">
        <f t="shared" si="380"/>
        <v/>
      </c>
      <c r="JP62" s="30" t="str">
        <f t="shared" si="381"/>
        <v/>
      </c>
      <c r="JQ62" s="30" t="str">
        <f t="shared" si="382"/>
        <v/>
      </c>
      <c r="JR62" s="30" t="str">
        <f t="shared" si="383"/>
        <v/>
      </c>
      <c r="JS62" s="30" t="str">
        <f t="shared" si="384"/>
        <v/>
      </c>
      <c r="JT62" s="30" t="str">
        <f t="shared" si="385"/>
        <v/>
      </c>
      <c r="JU62" s="30" t="str">
        <f t="shared" si="386"/>
        <v/>
      </c>
      <c r="JV62" s="30" t="str">
        <f t="shared" si="387"/>
        <v/>
      </c>
      <c r="JW62" s="30" t="str">
        <f t="shared" si="388"/>
        <v/>
      </c>
      <c r="JX62" s="30" t="str">
        <f t="shared" si="389"/>
        <v/>
      </c>
      <c r="JY62" s="30" t="str">
        <f t="shared" si="390"/>
        <v/>
      </c>
      <c r="JZ62" s="53">
        <v>54</v>
      </c>
      <c r="KA62" s="31" t="str">
        <f t="shared" si="391"/>
        <v/>
      </c>
      <c r="KB62" s="31" t="str">
        <f t="shared" si="392"/>
        <v/>
      </c>
      <c r="KC62" s="31" t="str">
        <f t="shared" si="393"/>
        <v/>
      </c>
      <c r="KD62" s="31" t="str">
        <f t="shared" si="394"/>
        <v/>
      </c>
      <c r="KE62" s="31" t="str">
        <f t="shared" si="395"/>
        <v/>
      </c>
      <c r="KF62" s="31" t="str">
        <f t="shared" si="396"/>
        <v/>
      </c>
      <c r="KG62" s="31" t="str">
        <f t="shared" si="397"/>
        <v/>
      </c>
      <c r="KH62" s="31" t="str">
        <f t="shared" si="398"/>
        <v/>
      </c>
      <c r="KI62" s="31" t="str">
        <f t="shared" si="399"/>
        <v/>
      </c>
      <c r="KJ62" s="31" t="str">
        <f t="shared" si="400"/>
        <v/>
      </c>
      <c r="KK62" s="31" t="str">
        <f t="shared" si="401"/>
        <v/>
      </c>
      <c r="KL62" s="31">
        <f t="shared" si="402"/>
        <v>20742.453402944375</v>
      </c>
      <c r="KM62" s="31" t="str">
        <f t="shared" si="403"/>
        <v/>
      </c>
      <c r="KN62" s="31" t="str">
        <f t="shared" si="404"/>
        <v/>
      </c>
      <c r="KO62" s="31" t="str">
        <f t="shared" si="405"/>
        <v/>
      </c>
      <c r="KP62" s="31" t="str">
        <f t="shared" si="406"/>
        <v/>
      </c>
      <c r="KQ62" s="31" t="str">
        <f t="shared" si="407"/>
        <v/>
      </c>
      <c r="KR62" s="31" t="str">
        <f t="shared" si="408"/>
        <v/>
      </c>
      <c r="KS62" s="31" t="str">
        <f t="shared" si="409"/>
        <v/>
      </c>
      <c r="KT62" s="31" t="str">
        <f t="shared" si="410"/>
        <v/>
      </c>
      <c r="KU62" s="31" t="str">
        <f t="shared" si="411"/>
        <v/>
      </c>
      <c r="KV62" s="31" t="str">
        <f t="shared" si="412"/>
        <v/>
      </c>
      <c r="KW62" s="31" t="str">
        <f t="shared" si="413"/>
        <v/>
      </c>
      <c r="KX62" s="31" t="str">
        <f t="shared" si="414"/>
        <v/>
      </c>
      <c r="KY62" s="31" t="str">
        <f t="shared" si="415"/>
        <v/>
      </c>
      <c r="KZ62" s="31" t="str">
        <f t="shared" si="416"/>
        <v/>
      </c>
      <c r="LA62" s="53">
        <v>54</v>
      </c>
      <c r="LB62" s="32" t="str">
        <f t="shared" si="417"/>
        <v/>
      </c>
      <c r="LC62" s="32" t="str">
        <f t="shared" si="418"/>
        <v/>
      </c>
      <c r="LD62" s="32" t="str">
        <f t="shared" si="419"/>
        <v/>
      </c>
      <c r="LE62" s="32" t="str">
        <f t="shared" si="420"/>
        <v/>
      </c>
      <c r="LF62" s="32" t="str">
        <f t="shared" si="421"/>
        <v/>
      </c>
      <c r="LG62" s="32" t="str">
        <f t="shared" si="422"/>
        <v/>
      </c>
      <c r="LH62" s="32" t="str">
        <f t="shared" si="423"/>
        <v/>
      </c>
      <c r="LI62" s="32" t="str">
        <f t="shared" si="424"/>
        <v/>
      </c>
      <c r="LJ62" s="32" t="str">
        <f t="shared" si="425"/>
        <v/>
      </c>
      <c r="LK62" s="32" t="str">
        <f t="shared" si="426"/>
        <v/>
      </c>
      <c r="LL62" s="32" t="str">
        <f t="shared" si="427"/>
        <v/>
      </c>
      <c r="LM62" s="32">
        <f t="shared" si="428"/>
        <v>210.56919117042139</v>
      </c>
      <c r="LN62" s="32" t="str">
        <f t="shared" si="429"/>
        <v/>
      </c>
      <c r="LO62" s="32" t="str">
        <f t="shared" si="430"/>
        <v/>
      </c>
      <c r="LP62" s="32" t="str">
        <f t="shared" si="431"/>
        <v/>
      </c>
      <c r="LQ62" s="32" t="str">
        <f t="shared" si="432"/>
        <v/>
      </c>
      <c r="LR62" s="32" t="str">
        <f t="shared" si="433"/>
        <v/>
      </c>
      <c r="LS62" s="32" t="str">
        <f t="shared" si="434"/>
        <v/>
      </c>
      <c r="LT62" s="32" t="str">
        <f t="shared" si="435"/>
        <v/>
      </c>
      <c r="LU62" s="32" t="str">
        <f t="shared" si="436"/>
        <v/>
      </c>
      <c r="LV62" s="32" t="str">
        <f t="shared" si="437"/>
        <v/>
      </c>
      <c r="LW62" s="32" t="str">
        <f t="shared" si="438"/>
        <v/>
      </c>
      <c r="LX62" s="32" t="str">
        <f t="shared" si="439"/>
        <v/>
      </c>
      <c r="LY62" s="32" t="str">
        <f t="shared" si="440"/>
        <v/>
      </c>
      <c r="LZ62" s="32" t="str">
        <f t="shared" si="441"/>
        <v/>
      </c>
      <c r="MA62" s="32" t="str">
        <f t="shared" si="442"/>
        <v/>
      </c>
      <c r="MB62" s="50">
        <f t="shared" si="443"/>
        <v>210.56919117042139</v>
      </c>
      <c r="MC62" s="53">
        <v>54</v>
      </c>
      <c r="MD62" s="140" t="str">
        <f t="shared" si="444"/>
        <v/>
      </c>
      <c r="ME62" s="140" t="str">
        <f t="shared" si="445"/>
        <v/>
      </c>
      <c r="MF62" s="140" t="str">
        <f t="shared" si="446"/>
        <v/>
      </c>
      <c r="MG62" s="140" t="str">
        <f t="shared" si="447"/>
        <v/>
      </c>
      <c r="MH62" s="140" t="str">
        <f t="shared" si="448"/>
        <v/>
      </c>
      <c r="MI62" s="140" t="str">
        <f t="shared" si="449"/>
        <v/>
      </c>
      <c r="MJ62" s="140" t="str">
        <f t="shared" si="450"/>
        <v/>
      </c>
      <c r="MK62" s="140" t="str">
        <f t="shared" si="451"/>
        <v/>
      </c>
      <c r="ML62" s="140" t="str">
        <f t="shared" si="452"/>
        <v/>
      </c>
      <c r="MM62" s="140" t="str">
        <f t="shared" si="453"/>
        <v/>
      </c>
      <c r="MN62" s="140" t="str">
        <f t="shared" si="454"/>
        <v/>
      </c>
      <c r="MO62" s="140">
        <f t="shared" si="455"/>
        <v>39.684146213244368</v>
      </c>
      <c r="MP62" s="140" t="str">
        <f t="shared" si="456"/>
        <v/>
      </c>
      <c r="MQ62" s="140" t="str">
        <f t="shared" si="457"/>
        <v/>
      </c>
      <c r="MR62" s="140" t="str">
        <f t="shared" si="458"/>
        <v/>
      </c>
      <c r="MS62" s="140" t="str">
        <f t="shared" si="459"/>
        <v/>
      </c>
      <c r="MT62" s="140" t="str">
        <f t="shared" si="460"/>
        <v/>
      </c>
      <c r="MU62" s="140" t="str">
        <f t="shared" si="461"/>
        <v/>
      </c>
      <c r="MV62" s="140" t="str">
        <f t="shared" si="462"/>
        <v/>
      </c>
      <c r="MW62" s="140" t="str">
        <f t="shared" si="463"/>
        <v/>
      </c>
      <c r="MX62" s="140" t="str">
        <f t="shared" si="464"/>
        <v/>
      </c>
      <c r="MY62" s="140" t="str">
        <f t="shared" si="465"/>
        <v/>
      </c>
      <c r="MZ62" s="140" t="str">
        <f t="shared" si="466"/>
        <v/>
      </c>
      <c r="NA62" s="140" t="str">
        <f t="shared" si="467"/>
        <v/>
      </c>
      <c r="NB62" s="140" t="str">
        <f t="shared" si="468"/>
        <v/>
      </c>
      <c r="NC62" s="140" t="str">
        <f t="shared" si="469"/>
        <v/>
      </c>
      <c r="ND62" s="53">
        <v>54</v>
      </c>
      <c r="NE62" s="33" t="str">
        <f t="shared" si="470"/>
        <v/>
      </c>
      <c r="NF62" s="33" t="str">
        <f t="shared" si="504"/>
        <v/>
      </c>
      <c r="NG62" s="33" t="str">
        <f t="shared" si="480"/>
        <v/>
      </c>
      <c r="NH62" s="33" t="str">
        <f t="shared" si="481"/>
        <v/>
      </c>
      <c r="NI62" s="33" t="str">
        <f t="shared" si="482"/>
        <v/>
      </c>
      <c r="NJ62" s="33" t="str">
        <f t="shared" si="483"/>
        <v/>
      </c>
      <c r="NK62" s="33" t="str">
        <f t="shared" si="484"/>
        <v/>
      </c>
      <c r="NL62" s="33" t="str">
        <f t="shared" si="485"/>
        <v/>
      </c>
      <c r="NM62" s="33" t="str">
        <f t="shared" si="486"/>
        <v/>
      </c>
      <c r="NN62" s="33" t="str">
        <f t="shared" si="487"/>
        <v/>
      </c>
      <c r="NO62" s="33" t="str">
        <f t="shared" si="488"/>
        <v/>
      </c>
      <c r="NP62" s="33">
        <f t="shared" si="489"/>
        <v>40</v>
      </c>
      <c r="NQ62" s="33" t="str">
        <f t="shared" si="490"/>
        <v/>
      </c>
      <c r="NR62" s="33" t="str">
        <f t="shared" si="491"/>
        <v/>
      </c>
      <c r="NS62" s="33" t="str">
        <f t="shared" si="492"/>
        <v/>
      </c>
      <c r="NT62" s="33" t="str">
        <f t="shared" si="493"/>
        <v/>
      </c>
      <c r="NU62" s="33" t="str">
        <f t="shared" si="494"/>
        <v/>
      </c>
      <c r="NV62" s="33" t="str">
        <f t="shared" si="495"/>
        <v/>
      </c>
      <c r="NW62" s="33" t="str">
        <f t="shared" si="496"/>
        <v/>
      </c>
      <c r="NX62" s="33" t="str">
        <f t="shared" si="497"/>
        <v/>
      </c>
      <c r="NY62" s="33" t="str">
        <f t="shared" si="498"/>
        <v/>
      </c>
      <c r="NZ62" s="33" t="str">
        <f t="shared" si="499"/>
        <v/>
      </c>
      <c r="OA62" s="33" t="str">
        <f t="shared" si="500"/>
        <v/>
      </c>
      <c r="OB62" s="33" t="str">
        <f t="shared" si="501"/>
        <v/>
      </c>
      <c r="OC62" s="33" t="str">
        <f t="shared" si="502"/>
        <v/>
      </c>
      <c r="OD62" s="33" t="str">
        <f t="shared" si="503"/>
        <v/>
      </c>
      <c r="OE62" s="33" t="e">
        <f>IF(#REF!="","",IF(#REF!=$MB62,40,(($MB62/#REF!)*40)))</f>
        <v>#REF!</v>
      </c>
      <c r="OF62" s="33" t="e">
        <f>IF(#REF!="","",IF(#REF!=$MB62,40,(($MB62/#REF!)*40)))</f>
        <v>#REF!</v>
      </c>
      <c r="OG62" s="53">
        <v>54</v>
      </c>
      <c r="OH62" s="116"/>
      <c r="OI62" s="116"/>
      <c r="OJ62" s="116"/>
      <c r="OK62" s="116"/>
      <c r="OL62" s="116"/>
      <c r="OM62" s="116"/>
      <c r="ON62" s="116"/>
      <c r="OO62" s="116"/>
      <c r="OP62" s="116"/>
      <c r="OQ62" s="116"/>
      <c r="OR62" s="116"/>
      <c r="OS62" s="124">
        <v>72</v>
      </c>
      <c r="OT62" s="116"/>
      <c r="OU62" s="116"/>
      <c r="OV62" s="116"/>
      <c r="OW62" s="116"/>
      <c r="OX62" s="116"/>
      <c r="OY62" s="116"/>
      <c r="OZ62" s="116"/>
      <c r="PA62" s="116"/>
      <c r="PB62" s="116"/>
      <c r="PC62" s="116"/>
      <c r="PD62" s="116"/>
      <c r="PE62" s="116"/>
      <c r="PF62" s="116"/>
      <c r="PG62" s="116"/>
      <c r="PH62" s="53">
        <v>54</v>
      </c>
      <c r="PI62" s="126">
        <f t="shared" si="203"/>
        <v>0</v>
      </c>
      <c r="PJ62" s="126">
        <f t="shared" si="275"/>
        <v>0</v>
      </c>
      <c r="PK62" s="126">
        <f t="shared" si="276"/>
        <v>0</v>
      </c>
      <c r="PL62" s="126">
        <f t="shared" si="277"/>
        <v>0</v>
      </c>
      <c r="PM62" s="126">
        <f t="shared" si="278"/>
        <v>0</v>
      </c>
      <c r="PN62" s="126">
        <f t="shared" si="279"/>
        <v>0</v>
      </c>
      <c r="PO62" s="126">
        <f t="shared" si="235"/>
        <v>0</v>
      </c>
      <c r="PP62" s="126">
        <f t="shared" si="236"/>
        <v>0</v>
      </c>
      <c r="PQ62" s="126">
        <f t="shared" si="237"/>
        <v>0</v>
      </c>
      <c r="PR62" s="126">
        <f t="shared" si="238"/>
        <v>0</v>
      </c>
      <c r="PS62" s="126">
        <f t="shared" si="239"/>
        <v>0</v>
      </c>
      <c r="PT62" s="126">
        <f t="shared" si="240"/>
        <v>60</v>
      </c>
      <c r="PU62" s="126">
        <f t="shared" si="241"/>
        <v>0</v>
      </c>
      <c r="PV62" s="126">
        <f t="shared" si="242"/>
        <v>0</v>
      </c>
      <c r="PW62" s="126">
        <f t="shared" si="243"/>
        <v>0</v>
      </c>
      <c r="PX62" s="126">
        <f t="shared" si="244"/>
        <v>0</v>
      </c>
      <c r="PY62" s="126">
        <f t="shared" si="245"/>
        <v>0</v>
      </c>
      <c r="PZ62" s="126">
        <f t="shared" si="246"/>
        <v>0</v>
      </c>
      <c r="QA62" s="126">
        <f t="shared" si="247"/>
        <v>0</v>
      </c>
      <c r="QB62" s="126">
        <f t="shared" si="248"/>
        <v>0</v>
      </c>
      <c r="QC62" s="126">
        <f t="shared" si="249"/>
        <v>0</v>
      </c>
      <c r="QD62" s="126">
        <f t="shared" si="250"/>
        <v>0</v>
      </c>
      <c r="QE62" s="126">
        <f t="shared" si="251"/>
        <v>0</v>
      </c>
      <c r="QF62" s="126">
        <f t="shared" si="252"/>
        <v>0</v>
      </c>
      <c r="QG62" s="126">
        <f t="shared" si="253"/>
        <v>0</v>
      </c>
      <c r="QH62" s="126">
        <f t="shared" si="254"/>
        <v>0</v>
      </c>
      <c r="QI62" s="53">
        <v>54</v>
      </c>
      <c r="QJ62" s="34" t="str">
        <f t="shared" si="204"/>
        <v/>
      </c>
      <c r="QK62" s="34" t="str">
        <f t="shared" si="280"/>
        <v/>
      </c>
      <c r="QL62" s="34" t="str">
        <f t="shared" si="281"/>
        <v/>
      </c>
      <c r="QM62" s="34" t="str">
        <f t="shared" si="282"/>
        <v/>
      </c>
      <c r="QN62" s="34" t="str">
        <f t="shared" si="283"/>
        <v/>
      </c>
      <c r="QO62" s="34" t="str">
        <f t="shared" si="284"/>
        <v/>
      </c>
      <c r="QP62" s="34" t="str">
        <f t="shared" si="255"/>
        <v/>
      </c>
      <c r="QQ62" s="34" t="str">
        <f t="shared" si="256"/>
        <v/>
      </c>
      <c r="QR62" s="34" t="str">
        <f t="shared" si="257"/>
        <v/>
      </c>
      <c r="QS62" s="34" t="str">
        <f t="shared" si="258"/>
        <v/>
      </c>
      <c r="QT62" s="34" t="str">
        <f t="shared" si="259"/>
        <v/>
      </c>
      <c r="QU62" s="34">
        <f t="shared" si="260"/>
        <v>99.684146213244361</v>
      </c>
      <c r="QV62" s="34" t="str">
        <f t="shared" si="261"/>
        <v/>
      </c>
      <c r="QW62" s="34" t="str">
        <f t="shared" si="262"/>
        <v/>
      </c>
      <c r="QX62" s="34" t="str">
        <f t="shared" si="263"/>
        <v/>
      </c>
      <c r="QY62" s="34" t="str">
        <f t="shared" si="264"/>
        <v/>
      </c>
      <c r="QZ62" s="34" t="str">
        <f t="shared" si="265"/>
        <v/>
      </c>
      <c r="RA62" s="34" t="str">
        <f t="shared" si="266"/>
        <v/>
      </c>
      <c r="RB62" s="34" t="str">
        <f t="shared" si="267"/>
        <v/>
      </c>
      <c r="RC62" s="34" t="str">
        <f t="shared" si="268"/>
        <v/>
      </c>
      <c r="RD62" s="34" t="str">
        <f t="shared" si="269"/>
        <v/>
      </c>
      <c r="RE62" s="34" t="str">
        <f t="shared" si="270"/>
        <v/>
      </c>
      <c r="RF62" s="34" t="str">
        <f t="shared" si="271"/>
        <v/>
      </c>
      <c r="RG62" s="34" t="str">
        <f t="shared" si="272"/>
        <v/>
      </c>
      <c r="RH62" s="34" t="str">
        <f t="shared" si="273"/>
        <v/>
      </c>
      <c r="RI62" s="34" t="str">
        <f t="shared" si="274"/>
        <v/>
      </c>
      <c r="RJ62" s="132">
        <f t="shared" si="205"/>
        <v>99.684146213244361</v>
      </c>
      <c r="RK62" s="35" t="str">
        <f t="shared" si="471"/>
        <v/>
      </c>
      <c r="RL62" s="35" t="str">
        <f t="shared" si="472"/>
        <v>12. DIDACLIBROS LTDA NIT 800036678-0</v>
      </c>
      <c r="RM62" s="35" t="str">
        <f t="shared" si="473"/>
        <v/>
      </c>
      <c r="RN62" s="35" t="str">
        <f t="shared" si="234"/>
        <v/>
      </c>
      <c r="RO62" s="133" t="str">
        <f t="shared" si="207"/>
        <v>12. DIDACLIBROS LTDA NIT 800036678-0</v>
      </c>
      <c r="RP62" s="133" t="str">
        <f>IF($RJ62=QJ62,QJ$8,IF($RJ62=QK62,QK$8,IF($RJ62=QL62,QL$8,IF($RJ62=QM62,QM$8,IF($RJ62=QN62,QN$8,IF($RJ62=QO62,QO$8,IF($RJ62=QP62,QP$8,IF($RJ62=QQ62,QQ$8,IF($RJ62=QR62,QR$8,IF($RJ62=QS62,QS$8,IF($RJ62=QT62,QT$8,IF($RJ62=QU62,QU$8,IF($RJ62=QV62,QV$8,IF($RJ62=QW62,QW$8,IF($RJ62=QX62,QX$8,IF($RJ62=QY62,QY$8,IF($RJ62=QZ62,QZ$8,IF($RJ62=RA62,RA$8,IF($RJ62=RB62,RB$8,IF($RJ62=RC62,RC$8,IF($RJ62=RD62,RD$8,IF($RJ62=RE62,RE$8,IF($RJ62=RF62,RF$8,IF($RJ62=RG62,RG$8,IF($RJ62=RH62,RH$8,IF($RJ62=RI62,RI$8,IF($RJ62=#REF!,#REF!,IF($RJ62=#REF!,#REF!,""))))))))))))))))))))))))))))</f>
        <v>12. DIDACLIBROS LTDA NIT 800036678-0</v>
      </c>
      <c r="RQ62" s="36" t="str">
        <f t="shared" si="474"/>
        <v/>
      </c>
      <c r="RR62" s="36">
        <f t="shared" si="475"/>
        <v>2606100</v>
      </c>
      <c r="RS62" s="36" t="str">
        <f t="shared" si="476"/>
        <v/>
      </c>
      <c r="RT62" s="36" t="e">
        <f>IF($RP62=$AD$8,$AD62,IF($RP62=$AE$8,$AE62,IF($RP62=$AF$8,$AF62,IF($RP62=$AG$8,$AG62,IF($RP62=$AH$8,$AH62,IF($RP62=#REF!,#REF!,IF($RP62=#REF!,#REF!,"")))))))</f>
        <v>#REF!</v>
      </c>
      <c r="RU62" s="129">
        <f t="shared" si="477"/>
        <v>2606100</v>
      </c>
      <c r="RV62" s="36" t="e">
        <f t="shared" si="206"/>
        <v>#REF!</v>
      </c>
      <c r="RW62" s="53">
        <v>54</v>
      </c>
      <c r="RX62" s="129">
        <f t="shared" si="478"/>
        <v>41650</v>
      </c>
      <c r="RY62" s="129" t="str">
        <f t="shared" si="479"/>
        <v>ADJUDICADO</v>
      </c>
    </row>
    <row r="63" spans="1:493" s="38" customFormat="1" ht="26">
      <c r="B63" s="67" t="s">
        <v>124</v>
      </c>
      <c r="C63" s="68" t="s">
        <v>125</v>
      </c>
      <c r="D63" s="67" t="s">
        <v>126</v>
      </c>
      <c r="E63" s="88" t="s">
        <v>159</v>
      </c>
      <c r="F63" s="70">
        <v>1</v>
      </c>
      <c r="G63" s="24">
        <v>1386350</v>
      </c>
      <c r="H63" s="53">
        <v>55</v>
      </c>
      <c r="I63" s="104" t="s">
        <v>37</v>
      </c>
      <c r="J63" s="104" t="s">
        <v>37</v>
      </c>
      <c r="K63" s="104" t="s">
        <v>37</v>
      </c>
      <c r="L63" s="104" t="s">
        <v>37</v>
      </c>
      <c r="M63" s="104" t="s">
        <v>37</v>
      </c>
      <c r="N63" s="104" t="s">
        <v>37</v>
      </c>
      <c r="O63" s="104" t="s">
        <v>37</v>
      </c>
      <c r="P63" s="104" t="s">
        <v>37</v>
      </c>
      <c r="Q63" s="104" t="s">
        <v>37</v>
      </c>
      <c r="R63" s="104" t="s">
        <v>37</v>
      </c>
      <c r="S63" s="104" t="s">
        <v>37</v>
      </c>
      <c r="T63" s="113">
        <v>1368500</v>
      </c>
      <c r="U63" s="104" t="s">
        <v>37</v>
      </c>
      <c r="V63" s="104" t="s">
        <v>37</v>
      </c>
      <c r="W63" s="104" t="s">
        <v>37</v>
      </c>
      <c r="X63" s="104" t="s">
        <v>37</v>
      </c>
      <c r="Y63" s="104" t="s">
        <v>37</v>
      </c>
      <c r="Z63" s="104" t="s">
        <v>37</v>
      </c>
      <c r="AA63" s="104" t="s">
        <v>37</v>
      </c>
      <c r="AB63" s="104" t="s">
        <v>37</v>
      </c>
      <c r="AC63" s="104" t="s">
        <v>37</v>
      </c>
      <c r="AD63" s="104" t="s">
        <v>37</v>
      </c>
      <c r="AE63" s="104" t="s">
        <v>37</v>
      </c>
      <c r="AF63" s="104" t="s">
        <v>37</v>
      </c>
      <c r="AG63" s="104" t="s">
        <v>37</v>
      </c>
      <c r="AH63" s="104" t="s">
        <v>37</v>
      </c>
      <c r="AI63" s="37"/>
      <c r="AJ63" s="25" t="str">
        <f t="shared" si="286"/>
        <v>NC</v>
      </c>
      <c r="AK63" s="25" t="str">
        <f t="shared" si="287"/>
        <v>NC</v>
      </c>
      <c r="AL63" s="25" t="str">
        <f t="shared" si="288"/>
        <v>NC</v>
      </c>
      <c r="AM63" s="25" t="str">
        <f t="shared" si="289"/>
        <v>NC</v>
      </c>
      <c r="AN63" s="25" t="str">
        <f t="shared" si="290"/>
        <v>NC</v>
      </c>
      <c r="AO63" s="25" t="str">
        <f t="shared" si="291"/>
        <v>NC</v>
      </c>
      <c r="AP63" s="25" t="str">
        <f t="shared" si="292"/>
        <v>NC</v>
      </c>
      <c r="AQ63" s="25" t="str">
        <f t="shared" si="293"/>
        <v>NC</v>
      </c>
      <c r="AR63" s="25" t="str">
        <f t="shared" si="294"/>
        <v>NC</v>
      </c>
      <c r="AS63" s="25" t="str">
        <f t="shared" si="295"/>
        <v>NC</v>
      </c>
      <c r="AT63" s="25" t="str">
        <f t="shared" si="296"/>
        <v>NC</v>
      </c>
      <c r="AU63" s="25">
        <f t="shared" si="297"/>
        <v>1368500</v>
      </c>
      <c r="AV63" s="25" t="str">
        <f t="shared" si="298"/>
        <v>NC</v>
      </c>
      <c r="AW63" s="25" t="str">
        <f t="shared" si="299"/>
        <v>NC</v>
      </c>
      <c r="AX63" s="25" t="str">
        <f t="shared" si="300"/>
        <v>NC</v>
      </c>
      <c r="AY63" s="25" t="str">
        <f t="shared" si="301"/>
        <v>NC</v>
      </c>
      <c r="AZ63" s="25" t="str">
        <f t="shared" si="302"/>
        <v>NC</v>
      </c>
      <c r="BA63" s="25" t="str">
        <f t="shared" si="303"/>
        <v>NC</v>
      </c>
      <c r="BB63" s="25" t="str">
        <f t="shared" si="304"/>
        <v>NC</v>
      </c>
      <c r="BC63" s="25" t="str">
        <f t="shared" si="305"/>
        <v>NC</v>
      </c>
      <c r="BD63" s="25" t="str">
        <f t="shared" si="306"/>
        <v>NC</v>
      </c>
      <c r="BE63" s="25" t="str">
        <f t="shared" si="307"/>
        <v>NC</v>
      </c>
      <c r="BF63" s="25" t="str">
        <f t="shared" si="308"/>
        <v>NC</v>
      </c>
      <c r="BG63" s="25" t="str">
        <f t="shared" si="309"/>
        <v>NC</v>
      </c>
      <c r="BH63" s="25" t="str">
        <f t="shared" si="310"/>
        <v>NC</v>
      </c>
      <c r="BI63" s="25" t="str">
        <f t="shared" si="311"/>
        <v>NC</v>
      </c>
      <c r="BJ63" s="53">
        <v>55</v>
      </c>
      <c r="BK63" s="122" t="s">
        <v>38</v>
      </c>
      <c r="BL63" s="122" t="s">
        <v>38</v>
      </c>
      <c r="BM63" s="122" t="s">
        <v>38</v>
      </c>
      <c r="BN63" s="122" t="s">
        <v>38</v>
      </c>
      <c r="BO63" s="122" t="s">
        <v>38</v>
      </c>
      <c r="BP63" s="122" t="s">
        <v>38</v>
      </c>
      <c r="BQ63" s="122" t="s">
        <v>38</v>
      </c>
      <c r="BR63" s="122" t="s">
        <v>38</v>
      </c>
      <c r="BS63" s="122" t="s">
        <v>38</v>
      </c>
      <c r="BT63" s="122" t="s">
        <v>38</v>
      </c>
      <c r="BU63" s="122" t="s">
        <v>38</v>
      </c>
      <c r="BV63" s="124" t="s">
        <v>39</v>
      </c>
      <c r="BW63" s="122" t="s">
        <v>38</v>
      </c>
      <c r="BX63" s="122" t="s">
        <v>38</v>
      </c>
      <c r="BY63" s="122" t="s">
        <v>38</v>
      </c>
      <c r="BZ63" s="122" t="s">
        <v>38</v>
      </c>
      <c r="CA63" s="122" t="s">
        <v>38</v>
      </c>
      <c r="CB63" s="122" t="s">
        <v>38</v>
      </c>
      <c r="CC63" s="122" t="s">
        <v>38</v>
      </c>
      <c r="CD63" s="122" t="s">
        <v>38</v>
      </c>
      <c r="CE63" s="122" t="s">
        <v>38</v>
      </c>
      <c r="CF63" s="122" t="s">
        <v>38</v>
      </c>
      <c r="CG63" s="122" t="s">
        <v>38</v>
      </c>
      <c r="CH63" s="122" t="s">
        <v>38</v>
      </c>
      <c r="CI63" s="122" t="s">
        <v>38</v>
      </c>
      <c r="CJ63" s="122" t="s">
        <v>38</v>
      </c>
      <c r="CK63" s="53">
        <v>55</v>
      </c>
      <c r="CL63" s="122" t="s">
        <v>39</v>
      </c>
      <c r="CM63" s="122" t="s">
        <v>38</v>
      </c>
      <c r="CN63" s="122" t="s">
        <v>39</v>
      </c>
      <c r="CO63" s="122" t="s">
        <v>39</v>
      </c>
      <c r="CP63" s="122" t="s">
        <v>39</v>
      </c>
      <c r="CQ63" s="122" t="s">
        <v>39</v>
      </c>
      <c r="CR63" s="122" t="s">
        <v>39</v>
      </c>
      <c r="CS63" s="122" t="s">
        <v>39</v>
      </c>
      <c r="CT63" s="122" t="s">
        <v>39</v>
      </c>
      <c r="CU63" s="122" t="s">
        <v>39</v>
      </c>
      <c r="CV63" s="122" t="s">
        <v>39</v>
      </c>
      <c r="CW63" s="131" t="s">
        <v>39</v>
      </c>
      <c r="CX63" s="122" t="s">
        <v>39</v>
      </c>
      <c r="CY63" s="122" t="s">
        <v>39</v>
      </c>
      <c r="CZ63" s="122" t="s">
        <v>39</v>
      </c>
      <c r="DA63" s="122" t="s">
        <v>39</v>
      </c>
      <c r="DB63" s="122" t="s">
        <v>39</v>
      </c>
      <c r="DC63" s="122" t="s">
        <v>39</v>
      </c>
      <c r="DD63" s="122" t="s">
        <v>39</v>
      </c>
      <c r="DE63" s="122" t="s">
        <v>39</v>
      </c>
      <c r="DF63" s="122" t="s">
        <v>39</v>
      </c>
      <c r="DG63" s="122" t="s">
        <v>39</v>
      </c>
      <c r="DH63" s="122" t="s">
        <v>38</v>
      </c>
      <c r="DI63" s="122" t="s">
        <v>38</v>
      </c>
      <c r="DJ63" s="122" t="s">
        <v>38</v>
      </c>
      <c r="DK63" s="122" t="s">
        <v>39</v>
      </c>
      <c r="DL63" s="53">
        <v>55</v>
      </c>
      <c r="DM63" s="122" t="s">
        <v>39</v>
      </c>
      <c r="DN63" s="122" t="s">
        <v>38</v>
      </c>
      <c r="DO63" s="122" t="s">
        <v>39</v>
      </c>
      <c r="DP63" s="122" t="s">
        <v>39</v>
      </c>
      <c r="DQ63" s="122" t="s">
        <v>39</v>
      </c>
      <c r="DR63" s="122" t="s">
        <v>39</v>
      </c>
      <c r="DS63" s="122" t="s">
        <v>39</v>
      </c>
      <c r="DT63" s="122" t="s">
        <v>39</v>
      </c>
      <c r="DU63" s="122" t="s">
        <v>39</v>
      </c>
      <c r="DV63" s="122" t="s">
        <v>39</v>
      </c>
      <c r="DW63" s="122" t="s">
        <v>39</v>
      </c>
      <c r="DX63" s="117" t="s">
        <v>39</v>
      </c>
      <c r="DY63" s="122" t="s">
        <v>39</v>
      </c>
      <c r="DZ63" s="122" t="s">
        <v>39</v>
      </c>
      <c r="EA63" s="122" t="s">
        <v>39</v>
      </c>
      <c r="EB63" s="122" t="s">
        <v>39</v>
      </c>
      <c r="EC63" s="122" t="s">
        <v>39</v>
      </c>
      <c r="ED63" s="122" t="s">
        <v>39</v>
      </c>
      <c r="EE63" s="122" t="s">
        <v>39</v>
      </c>
      <c r="EF63" s="122" t="s">
        <v>39</v>
      </c>
      <c r="EG63" s="122" t="s">
        <v>39</v>
      </c>
      <c r="EH63" s="122" t="s">
        <v>39</v>
      </c>
      <c r="EI63" s="122" t="s">
        <v>38</v>
      </c>
      <c r="EJ63" s="122" t="s">
        <v>38</v>
      </c>
      <c r="EK63" s="122" t="s">
        <v>39</v>
      </c>
      <c r="EL63" s="122" t="s">
        <v>39</v>
      </c>
      <c r="EM63" s="53">
        <v>55</v>
      </c>
      <c r="EN63" s="26" t="str">
        <f t="shared" si="312"/>
        <v>NO CUMPLE</v>
      </c>
      <c r="EO63" s="26" t="str">
        <f t="shared" si="313"/>
        <v>NO CUMPLE</v>
      </c>
      <c r="EP63" s="26" t="str">
        <f t="shared" si="314"/>
        <v>NO CUMPLE</v>
      </c>
      <c r="EQ63" s="26" t="str">
        <f t="shared" si="315"/>
        <v>NO CUMPLE</v>
      </c>
      <c r="ER63" s="26" t="str">
        <f t="shared" si="316"/>
        <v>NO CUMPLE</v>
      </c>
      <c r="ES63" s="26" t="str">
        <f t="shared" si="317"/>
        <v>NO CUMPLE</v>
      </c>
      <c r="ET63" s="26" t="str">
        <f t="shared" si="318"/>
        <v>NO CUMPLE</v>
      </c>
      <c r="EU63" s="26" t="str">
        <f t="shared" si="319"/>
        <v>NO CUMPLE</v>
      </c>
      <c r="EV63" s="26" t="str">
        <f t="shared" si="320"/>
        <v>NO CUMPLE</v>
      </c>
      <c r="EW63" s="26" t="str">
        <f t="shared" si="321"/>
        <v>NO CUMPLE</v>
      </c>
      <c r="EX63" s="26" t="str">
        <f t="shared" si="322"/>
        <v>NO CUMPLE</v>
      </c>
      <c r="EY63" s="26" t="str">
        <f t="shared" si="323"/>
        <v>CUMPLE</v>
      </c>
      <c r="EZ63" s="26" t="str">
        <f t="shared" si="324"/>
        <v>NO CUMPLE</v>
      </c>
      <c r="FA63" s="26" t="str">
        <f t="shared" si="325"/>
        <v>NO CUMPLE</v>
      </c>
      <c r="FB63" s="26" t="str">
        <f t="shared" si="326"/>
        <v>NO CUMPLE</v>
      </c>
      <c r="FC63" s="26" t="str">
        <f t="shared" si="327"/>
        <v>NO CUMPLE</v>
      </c>
      <c r="FD63" s="26" t="str">
        <f t="shared" si="328"/>
        <v>NO CUMPLE</v>
      </c>
      <c r="FE63" s="26" t="str">
        <f t="shared" si="329"/>
        <v>NO CUMPLE</v>
      </c>
      <c r="FF63" s="26" t="str">
        <f t="shared" si="330"/>
        <v>NO CUMPLE</v>
      </c>
      <c r="FG63" s="26" t="str">
        <f t="shared" si="331"/>
        <v>NO CUMPLE</v>
      </c>
      <c r="FH63" s="26" t="str">
        <f t="shared" si="332"/>
        <v>NO CUMPLE</v>
      </c>
      <c r="FI63" s="26" t="str">
        <f t="shared" si="333"/>
        <v>NO CUMPLE</v>
      </c>
      <c r="FJ63" s="26" t="str">
        <f t="shared" si="334"/>
        <v>NO CUMPLE</v>
      </c>
      <c r="FK63" s="26" t="str">
        <f t="shared" si="335"/>
        <v>NO CUMPLE</v>
      </c>
      <c r="FL63" s="26" t="str">
        <f t="shared" si="336"/>
        <v>NO CUMPLE</v>
      </c>
      <c r="FM63" s="26" t="str">
        <f t="shared" si="337"/>
        <v>NO CUMPLE</v>
      </c>
      <c r="FN63" s="53">
        <v>55</v>
      </c>
      <c r="FO63" s="116" t="s">
        <v>37</v>
      </c>
      <c r="FP63" s="116" t="s">
        <v>37</v>
      </c>
      <c r="FQ63" s="116" t="s">
        <v>37</v>
      </c>
      <c r="FR63" s="116" t="s">
        <v>37</v>
      </c>
      <c r="FS63" s="116" t="s">
        <v>37</v>
      </c>
      <c r="FT63" s="116" t="s">
        <v>37</v>
      </c>
      <c r="FU63" s="116" t="s">
        <v>37</v>
      </c>
      <c r="FV63" s="116" t="s">
        <v>37</v>
      </c>
      <c r="FW63" s="116" t="s">
        <v>37</v>
      </c>
      <c r="FX63" s="116" t="s">
        <v>37</v>
      </c>
      <c r="FY63" s="116" t="s">
        <v>37</v>
      </c>
      <c r="FZ63" s="124" t="s">
        <v>39</v>
      </c>
      <c r="GA63" s="116" t="s">
        <v>37</v>
      </c>
      <c r="GB63" s="116" t="s">
        <v>37</v>
      </c>
      <c r="GC63" s="116" t="s">
        <v>37</v>
      </c>
      <c r="GD63" s="116" t="s">
        <v>37</v>
      </c>
      <c r="GE63" s="116" t="s">
        <v>37</v>
      </c>
      <c r="GF63" s="116" t="s">
        <v>37</v>
      </c>
      <c r="GG63" s="116" t="s">
        <v>37</v>
      </c>
      <c r="GH63" s="116" t="s">
        <v>37</v>
      </c>
      <c r="GI63" s="116" t="s">
        <v>37</v>
      </c>
      <c r="GJ63" s="116" t="s">
        <v>37</v>
      </c>
      <c r="GK63" s="116" t="s">
        <v>37</v>
      </c>
      <c r="GL63" s="116" t="s">
        <v>37</v>
      </c>
      <c r="GM63" s="116" t="s">
        <v>37</v>
      </c>
      <c r="GN63" s="116" t="s">
        <v>37</v>
      </c>
      <c r="GO63" s="53">
        <v>55</v>
      </c>
      <c r="GP63" s="116" t="s">
        <v>37</v>
      </c>
      <c r="GQ63" s="116" t="s">
        <v>37</v>
      </c>
      <c r="GR63" s="116" t="s">
        <v>37</v>
      </c>
      <c r="GS63" s="116" t="s">
        <v>37</v>
      </c>
      <c r="GT63" s="116" t="s">
        <v>37</v>
      </c>
      <c r="GU63" s="116" t="s">
        <v>37</v>
      </c>
      <c r="GV63" s="116" t="s">
        <v>37</v>
      </c>
      <c r="GW63" s="116" t="s">
        <v>37</v>
      </c>
      <c r="GX63" s="116" t="s">
        <v>37</v>
      </c>
      <c r="GY63" s="116" t="s">
        <v>37</v>
      </c>
      <c r="GZ63" s="116" t="s">
        <v>37</v>
      </c>
      <c r="HA63" s="131" t="s">
        <v>39</v>
      </c>
      <c r="HB63" s="116" t="s">
        <v>37</v>
      </c>
      <c r="HC63" s="116" t="s">
        <v>37</v>
      </c>
      <c r="HD63" s="116" t="s">
        <v>37</v>
      </c>
      <c r="HE63" s="116" t="s">
        <v>37</v>
      </c>
      <c r="HF63" s="116" t="s">
        <v>37</v>
      </c>
      <c r="HG63" s="116" t="s">
        <v>37</v>
      </c>
      <c r="HH63" s="116" t="s">
        <v>37</v>
      </c>
      <c r="HI63" s="116" t="s">
        <v>37</v>
      </c>
      <c r="HJ63" s="116" t="s">
        <v>37</v>
      </c>
      <c r="HK63" s="116" t="s">
        <v>37</v>
      </c>
      <c r="HL63" s="116" t="s">
        <v>37</v>
      </c>
      <c r="HM63" s="116" t="s">
        <v>37</v>
      </c>
      <c r="HN63" s="116" t="s">
        <v>37</v>
      </c>
      <c r="HO63" s="116" t="s">
        <v>37</v>
      </c>
      <c r="HP63" s="53">
        <v>55</v>
      </c>
      <c r="HQ63" s="25" t="str">
        <f t="shared" si="338"/>
        <v/>
      </c>
      <c r="HR63" s="25" t="str">
        <f t="shared" si="339"/>
        <v/>
      </c>
      <c r="HS63" s="25" t="str">
        <f t="shared" si="340"/>
        <v/>
      </c>
      <c r="HT63" s="25" t="str">
        <f t="shared" si="341"/>
        <v/>
      </c>
      <c r="HU63" s="25" t="str">
        <f t="shared" si="342"/>
        <v/>
      </c>
      <c r="HV63" s="25" t="str">
        <f t="shared" si="343"/>
        <v/>
      </c>
      <c r="HW63" s="25" t="str">
        <f t="shared" si="344"/>
        <v/>
      </c>
      <c r="HX63" s="25" t="str">
        <f t="shared" si="345"/>
        <v/>
      </c>
      <c r="HY63" s="25" t="str">
        <f t="shared" si="346"/>
        <v/>
      </c>
      <c r="HZ63" s="25" t="str">
        <f t="shared" si="347"/>
        <v/>
      </c>
      <c r="IA63" s="25" t="str">
        <f t="shared" si="348"/>
        <v/>
      </c>
      <c r="IB63" s="25">
        <f t="shared" si="349"/>
        <v>1368500</v>
      </c>
      <c r="IC63" s="25" t="str">
        <f t="shared" si="350"/>
        <v/>
      </c>
      <c r="ID63" s="25" t="str">
        <f t="shared" si="351"/>
        <v/>
      </c>
      <c r="IE63" s="25" t="str">
        <f t="shared" si="352"/>
        <v/>
      </c>
      <c r="IF63" s="25" t="str">
        <f t="shared" si="353"/>
        <v/>
      </c>
      <c r="IG63" s="25" t="str">
        <f t="shared" si="354"/>
        <v/>
      </c>
      <c r="IH63" s="25" t="str">
        <f t="shared" si="355"/>
        <v/>
      </c>
      <c r="II63" s="25" t="str">
        <f t="shared" si="356"/>
        <v/>
      </c>
      <c r="IJ63" s="25" t="str">
        <f t="shared" si="357"/>
        <v/>
      </c>
      <c r="IK63" s="25" t="str">
        <f t="shared" si="358"/>
        <v/>
      </c>
      <c r="IL63" s="25" t="str">
        <f t="shared" si="359"/>
        <v/>
      </c>
      <c r="IM63" s="25" t="str">
        <f t="shared" si="360"/>
        <v/>
      </c>
      <c r="IN63" s="25" t="str">
        <f t="shared" si="361"/>
        <v/>
      </c>
      <c r="IO63" s="25" t="str">
        <f t="shared" si="362"/>
        <v/>
      </c>
      <c r="IP63" s="25" t="str">
        <f t="shared" si="363"/>
        <v/>
      </c>
      <c r="IQ63" s="25">
        <v>1386350</v>
      </c>
      <c r="IR63" s="25">
        <v>1386350</v>
      </c>
      <c r="IS63" s="27">
        <f t="shared" si="364"/>
        <v>1</v>
      </c>
      <c r="IT63" s="27">
        <f t="shared" si="200"/>
        <v>1</v>
      </c>
      <c r="IU63" s="27">
        <f t="array" ref="IU63">IF(IT63=0,"",PRODUCT(IF(ISNUMBER(HQ63:IP63),HQ63:IP63,1)))</f>
        <v>1368500</v>
      </c>
      <c r="IV63" s="27">
        <f t="shared" si="201"/>
        <v>1897219975000</v>
      </c>
      <c r="IW63" s="28">
        <f t="shared" si="208"/>
        <v>1377396.0850096822</v>
      </c>
      <c r="IX63" s="29">
        <f t="shared" si="285"/>
        <v>5165.2353187863082</v>
      </c>
      <c r="IY63" s="53">
        <v>55</v>
      </c>
      <c r="IZ63" s="30" t="str">
        <f t="shared" si="365"/>
        <v/>
      </c>
      <c r="JA63" s="30" t="str">
        <f t="shared" si="366"/>
        <v/>
      </c>
      <c r="JB63" s="30" t="str">
        <f t="shared" si="367"/>
        <v/>
      </c>
      <c r="JC63" s="30" t="str">
        <f t="shared" si="368"/>
        <v/>
      </c>
      <c r="JD63" s="30" t="str">
        <f t="shared" si="369"/>
        <v/>
      </c>
      <c r="JE63" s="30" t="str">
        <f t="shared" si="370"/>
        <v/>
      </c>
      <c r="JF63" s="30" t="str">
        <f t="shared" si="371"/>
        <v/>
      </c>
      <c r="JG63" s="30" t="str">
        <f t="shared" si="372"/>
        <v/>
      </c>
      <c r="JH63" s="30" t="str">
        <f t="shared" si="373"/>
        <v/>
      </c>
      <c r="JI63" s="30" t="str">
        <f t="shared" si="374"/>
        <v/>
      </c>
      <c r="JJ63" s="30" t="str">
        <f t="shared" si="375"/>
        <v/>
      </c>
      <c r="JK63" s="30">
        <f t="shared" si="376"/>
        <v>26494.43666240478</v>
      </c>
      <c r="JL63" s="30" t="str">
        <f t="shared" si="377"/>
        <v/>
      </c>
      <c r="JM63" s="30" t="str">
        <f t="shared" si="378"/>
        <v/>
      </c>
      <c r="JN63" s="30" t="str">
        <f t="shared" si="379"/>
        <v/>
      </c>
      <c r="JO63" s="30" t="str">
        <f t="shared" si="380"/>
        <v/>
      </c>
      <c r="JP63" s="30" t="str">
        <f t="shared" si="381"/>
        <v/>
      </c>
      <c r="JQ63" s="30" t="str">
        <f t="shared" si="382"/>
        <v/>
      </c>
      <c r="JR63" s="30" t="str">
        <f t="shared" si="383"/>
        <v/>
      </c>
      <c r="JS63" s="30" t="str">
        <f t="shared" si="384"/>
        <v/>
      </c>
      <c r="JT63" s="30" t="str">
        <f t="shared" si="385"/>
        <v/>
      </c>
      <c r="JU63" s="30" t="str">
        <f t="shared" si="386"/>
        <v/>
      </c>
      <c r="JV63" s="30" t="str">
        <f t="shared" si="387"/>
        <v/>
      </c>
      <c r="JW63" s="30" t="str">
        <f t="shared" si="388"/>
        <v/>
      </c>
      <c r="JX63" s="30" t="str">
        <f t="shared" si="389"/>
        <v/>
      </c>
      <c r="JY63" s="30" t="str">
        <f t="shared" si="390"/>
        <v/>
      </c>
      <c r="JZ63" s="53">
        <v>55</v>
      </c>
      <c r="KA63" s="31" t="str">
        <f t="shared" si="391"/>
        <v/>
      </c>
      <c r="KB63" s="31" t="str">
        <f t="shared" si="392"/>
        <v/>
      </c>
      <c r="KC63" s="31" t="str">
        <f t="shared" si="393"/>
        <v/>
      </c>
      <c r="KD63" s="31" t="str">
        <f t="shared" si="394"/>
        <v/>
      </c>
      <c r="KE63" s="31" t="str">
        <f t="shared" si="395"/>
        <v/>
      </c>
      <c r="KF63" s="31" t="str">
        <f t="shared" si="396"/>
        <v/>
      </c>
      <c r="KG63" s="31" t="str">
        <f t="shared" si="397"/>
        <v/>
      </c>
      <c r="KH63" s="31" t="str">
        <f t="shared" si="398"/>
        <v/>
      </c>
      <c r="KI63" s="31" t="str">
        <f t="shared" si="399"/>
        <v/>
      </c>
      <c r="KJ63" s="31" t="str">
        <f t="shared" si="400"/>
        <v/>
      </c>
      <c r="KK63" s="31" t="str">
        <f t="shared" si="401"/>
        <v/>
      </c>
      <c r="KL63" s="31">
        <f t="shared" si="402"/>
        <v>8896.0850096822251</v>
      </c>
      <c r="KM63" s="31" t="str">
        <f t="shared" si="403"/>
        <v/>
      </c>
      <c r="KN63" s="31" t="str">
        <f t="shared" si="404"/>
        <v/>
      </c>
      <c r="KO63" s="31" t="str">
        <f t="shared" si="405"/>
        <v/>
      </c>
      <c r="KP63" s="31" t="str">
        <f t="shared" si="406"/>
        <v/>
      </c>
      <c r="KQ63" s="31" t="str">
        <f t="shared" si="407"/>
        <v/>
      </c>
      <c r="KR63" s="31" t="str">
        <f t="shared" si="408"/>
        <v/>
      </c>
      <c r="KS63" s="31" t="str">
        <f t="shared" si="409"/>
        <v/>
      </c>
      <c r="KT63" s="31" t="str">
        <f t="shared" si="410"/>
        <v/>
      </c>
      <c r="KU63" s="31" t="str">
        <f t="shared" si="411"/>
        <v/>
      </c>
      <c r="KV63" s="31" t="str">
        <f t="shared" si="412"/>
        <v/>
      </c>
      <c r="KW63" s="31" t="str">
        <f t="shared" si="413"/>
        <v/>
      </c>
      <c r="KX63" s="31" t="str">
        <f t="shared" si="414"/>
        <v/>
      </c>
      <c r="KY63" s="31" t="str">
        <f t="shared" si="415"/>
        <v/>
      </c>
      <c r="KZ63" s="31" t="str">
        <f t="shared" si="416"/>
        <v/>
      </c>
      <c r="LA63" s="53">
        <v>55</v>
      </c>
      <c r="LB63" s="32" t="str">
        <f t="shared" si="417"/>
        <v/>
      </c>
      <c r="LC63" s="32" t="str">
        <f t="shared" si="418"/>
        <v/>
      </c>
      <c r="LD63" s="32" t="str">
        <f t="shared" si="419"/>
        <v/>
      </c>
      <c r="LE63" s="32" t="str">
        <f t="shared" si="420"/>
        <v/>
      </c>
      <c r="LF63" s="32" t="str">
        <f t="shared" si="421"/>
        <v/>
      </c>
      <c r="LG63" s="32" t="str">
        <f t="shared" si="422"/>
        <v/>
      </c>
      <c r="LH63" s="32" t="str">
        <f t="shared" si="423"/>
        <v/>
      </c>
      <c r="LI63" s="32" t="str">
        <f t="shared" si="424"/>
        <v/>
      </c>
      <c r="LJ63" s="32" t="str">
        <f t="shared" si="425"/>
        <v/>
      </c>
      <c r="LK63" s="32" t="str">
        <f t="shared" si="426"/>
        <v/>
      </c>
      <c r="LL63" s="32" t="str">
        <f t="shared" si="427"/>
        <v/>
      </c>
      <c r="LM63" s="32">
        <f t="shared" si="428"/>
        <v>172.23000426188844</v>
      </c>
      <c r="LN63" s="32" t="str">
        <f t="shared" si="429"/>
        <v/>
      </c>
      <c r="LO63" s="32" t="str">
        <f t="shared" si="430"/>
        <v/>
      </c>
      <c r="LP63" s="32" t="str">
        <f t="shared" si="431"/>
        <v/>
      </c>
      <c r="LQ63" s="32" t="str">
        <f t="shared" si="432"/>
        <v/>
      </c>
      <c r="LR63" s="32" t="str">
        <f t="shared" si="433"/>
        <v/>
      </c>
      <c r="LS63" s="32" t="str">
        <f t="shared" si="434"/>
        <v/>
      </c>
      <c r="LT63" s="32" t="str">
        <f t="shared" si="435"/>
        <v/>
      </c>
      <c r="LU63" s="32" t="str">
        <f t="shared" si="436"/>
        <v/>
      </c>
      <c r="LV63" s="32" t="str">
        <f t="shared" si="437"/>
        <v/>
      </c>
      <c r="LW63" s="32" t="str">
        <f t="shared" si="438"/>
        <v/>
      </c>
      <c r="LX63" s="32" t="str">
        <f t="shared" si="439"/>
        <v/>
      </c>
      <c r="LY63" s="32" t="str">
        <f t="shared" si="440"/>
        <v/>
      </c>
      <c r="LZ63" s="32" t="str">
        <f t="shared" si="441"/>
        <v/>
      </c>
      <c r="MA63" s="32" t="str">
        <f t="shared" si="442"/>
        <v/>
      </c>
      <c r="MB63" s="50">
        <f t="shared" si="443"/>
        <v>172.23000426188844</v>
      </c>
      <c r="MC63" s="53">
        <v>55</v>
      </c>
      <c r="MD63" s="140" t="str">
        <f t="shared" si="444"/>
        <v/>
      </c>
      <c r="ME63" s="140" t="str">
        <f t="shared" si="445"/>
        <v/>
      </c>
      <c r="MF63" s="140" t="str">
        <f t="shared" si="446"/>
        <v/>
      </c>
      <c r="MG63" s="140" t="str">
        <f t="shared" si="447"/>
        <v/>
      </c>
      <c r="MH63" s="140" t="str">
        <f t="shared" si="448"/>
        <v/>
      </c>
      <c r="MI63" s="140" t="str">
        <f t="shared" si="449"/>
        <v/>
      </c>
      <c r="MJ63" s="140" t="str">
        <f t="shared" si="450"/>
        <v/>
      </c>
      <c r="MK63" s="140" t="str">
        <f t="shared" si="451"/>
        <v/>
      </c>
      <c r="ML63" s="140" t="str">
        <f t="shared" si="452"/>
        <v/>
      </c>
      <c r="MM63" s="140" t="str">
        <f t="shared" si="453"/>
        <v/>
      </c>
      <c r="MN63" s="140" t="str">
        <f t="shared" si="454"/>
        <v/>
      </c>
      <c r="MO63" s="140">
        <f t="shared" si="455"/>
        <v>39.74165499360717</v>
      </c>
      <c r="MP63" s="140" t="str">
        <f t="shared" si="456"/>
        <v/>
      </c>
      <c r="MQ63" s="140" t="str">
        <f t="shared" si="457"/>
        <v/>
      </c>
      <c r="MR63" s="140" t="str">
        <f t="shared" si="458"/>
        <v/>
      </c>
      <c r="MS63" s="140" t="str">
        <f t="shared" si="459"/>
        <v/>
      </c>
      <c r="MT63" s="140" t="str">
        <f t="shared" si="460"/>
        <v/>
      </c>
      <c r="MU63" s="140" t="str">
        <f t="shared" si="461"/>
        <v/>
      </c>
      <c r="MV63" s="140" t="str">
        <f t="shared" si="462"/>
        <v/>
      </c>
      <c r="MW63" s="140" t="str">
        <f t="shared" si="463"/>
        <v/>
      </c>
      <c r="MX63" s="140" t="str">
        <f t="shared" si="464"/>
        <v/>
      </c>
      <c r="MY63" s="140" t="str">
        <f t="shared" si="465"/>
        <v/>
      </c>
      <c r="MZ63" s="140" t="str">
        <f t="shared" si="466"/>
        <v/>
      </c>
      <c r="NA63" s="140" t="str">
        <f t="shared" si="467"/>
        <v/>
      </c>
      <c r="NB63" s="140" t="str">
        <f t="shared" si="468"/>
        <v/>
      </c>
      <c r="NC63" s="140" t="str">
        <f t="shared" si="469"/>
        <v/>
      </c>
      <c r="ND63" s="53">
        <v>55</v>
      </c>
      <c r="NE63" s="33" t="str">
        <f t="shared" si="470"/>
        <v/>
      </c>
      <c r="NF63" s="33" t="str">
        <f t="shared" si="504"/>
        <v/>
      </c>
      <c r="NG63" s="33" t="str">
        <f t="shared" si="480"/>
        <v/>
      </c>
      <c r="NH63" s="33" t="str">
        <f t="shared" si="481"/>
        <v/>
      </c>
      <c r="NI63" s="33" t="str">
        <f t="shared" si="482"/>
        <v/>
      </c>
      <c r="NJ63" s="33" t="str">
        <f t="shared" si="483"/>
        <v/>
      </c>
      <c r="NK63" s="33" t="str">
        <f t="shared" si="484"/>
        <v/>
      </c>
      <c r="NL63" s="33" t="str">
        <f t="shared" si="485"/>
        <v/>
      </c>
      <c r="NM63" s="33" t="str">
        <f t="shared" si="486"/>
        <v/>
      </c>
      <c r="NN63" s="33" t="str">
        <f t="shared" si="487"/>
        <v/>
      </c>
      <c r="NO63" s="33" t="str">
        <f t="shared" si="488"/>
        <v/>
      </c>
      <c r="NP63" s="33">
        <f t="shared" si="489"/>
        <v>40</v>
      </c>
      <c r="NQ63" s="33" t="str">
        <f t="shared" si="490"/>
        <v/>
      </c>
      <c r="NR63" s="33" t="str">
        <f t="shared" si="491"/>
        <v/>
      </c>
      <c r="NS63" s="33" t="str">
        <f t="shared" si="492"/>
        <v/>
      </c>
      <c r="NT63" s="33" t="str">
        <f t="shared" si="493"/>
        <v/>
      </c>
      <c r="NU63" s="33" t="str">
        <f t="shared" si="494"/>
        <v/>
      </c>
      <c r="NV63" s="33" t="str">
        <f t="shared" si="495"/>
        <v/>
      </c>
      <c r="NW63" s="33" t="str">
        <f t="shared" si="496"/>
        <v/>
      </c>
      <c r="NX63" s="33" t="str">
        <f t="shared" si="497"/>
        <v/>
      </c>
      <c r="NY63" s="33" t="str">
        <f t="shared" si="498"/>
        <v/>
      </c>
      <c r="NZ63" s="33" t="str">
        <f t="shared" si="499"/>
        <v/>
      </c>
      <c r="OA63" s="33" t="str">
        <f t="shared" si="500"/>
        <v/>
      </c>
      <c r="OB63" s="33" t="str">
        <f t="shared" si="501"/>
        <v/>
      </c>
      <c r="OC63" s="33" t="str">
        <f t="shared" si="502"/>
        <v/>
      </c>
      <c r="OD63" s="33" t="str">
        <f t="shared" si="503"/>
        <v/>
      </c>
      <c r="OE63" s="33" t="e">
        <f>IF(#REF!="","",IF(#REF!=$MB63,40,(($MB63/#REF!)*40)))</f>
        <v>#REF!</v>
      </c>
      <c r="OF63" s="33" t="e">
        <f>IF(#REF!="","",IF(#REF!=$MB63,40,(($MB63/#REF!)*40)))</f>
        <v>#REF!</v>
      </c>
      <c r="OG63" s="53">
        <v>55</v>
      </c>
      <c r="OH63" s="116"/>
      <c r="OI63" s="116"/>
      <c r="OJ63" s="116"/>
      <c r="OK63" s="116"/>
      <c r="OL63" s="116"/>
      <c r="OM63" s="116"/>
      <c r="ON63" s="116"/>
      <c r="OO63" s="116"/>
      <c r="OP63" s="116"/>
      <c r="OQ63" s="116"/>
      <c r="OR63" s="116"/>
      <c r="OS63" s="124">
        <v>72</v>
      </c>
      <c r="OT63" s="116"/>
      <c r="OU63" s="116"/>
      <c r="OV63" s="116"/>
      <c r="OW63" s="116"/>
      <c r="OX63" s="116"/>
      <c r="OY63" s="116"/>
      <c r="OZ63" s="116"/>
      <c r="PA63" s="116"/>
      <c r="PB63" s="116"/>
      <c r="PC63" s="116"/>
      <c r="PD63" s="116"/>
      <c r="PE63" s="116"/>
      <c r="PF63" s="116"/>
      <c r="PG63" s="116"/>
      <c r="PH63" s="53">
        <v>55</v>
      </c>
      <c r="PI63" s="126">
        <f t="shared" si="203"/>
        <v>0</v>
      </c>
      <c r="PJ63" s="126">
        <f t="shared" si="275"/>
        <v>0</v>
      </c>
      <c r="PK63" s="126">
        <f t="shared" si="276"/>
        <v>0</v>
      </c>
      <c r="PL63" s="126">
        <f t="shared" si="277"/>
        <v>0</v>
      </c>
      <c r="PM63" s="126">
        <f t="shared" si="278"/>
        <v>0</v>
      </c>
      <c r="PN63" s="126">
        <f t="shared" si="279"/>
        <v>0</v>
      </c>
      <c r="PO63" s="126">
        <f t="shared" si="235"/>
        <v>0</v>
      </c>
      <c r="PP63" s="126">
        <f t="shared" si="236"/>
        <v>0</v>
      </c>
      <c r="PQ63" s="126">
        <f t="shared" si="237"/>
        <v>0</v>
      </c>
      <c r="PR63" s="126">
        <f t="shared" si="238"/>
        <v>0</v>
      </c>
      <c r="PS63" s="126">
        <f t="shared" si="239"/>
        <v>0</v>
      </c>
      <c r="PT63" s="126">
        <f t="shared" si="240"/>
        <v>60</v>
      </c>
      <c r="PU63" s="126">
        <f t="shared" si="241"/>
        <v>0</v>
      </c>
      <c r="PV63" s="126">
        <f t="shared" si="242"/>
        <v>0</v>
      </c>
      <c r="PW63" s="126">
        <f t="shared" si="243"/>
        <v>0</v>
      </c>
      <c r="PX63" s="126">
        <f t="shared" si="244"/>
        <v>0</v>
      </c>
      <c r="PY63" s="126">
        <f t="shared" si="245"/>
        <v>0</v>
      </c>
      <c r="PZ63" s="126">
        <f t="shared" si="246"/>
        <v>0</v>
      </c>
      <c r="QA63" s="126">
        <f t="shared" si="247"/>
        <v>0</v>
      </c>
      <c r="QB63" s="126">
        <f t="shared" si="248"/>
        <v>0</v>
      </c>
      <c r="QC63" s="126">
        <f t="shared" si="249"/>
        <v>0</v>
      </c>
      <c r="QD63" s="126">
        <f t="shared" si="250"/>
        <v>0</v>
      </c>
      <c r="QE63" s="126">
        <f t="shared" si="251"/>
        <v>0</v>
      </c>
      <c r="QF63" s="126">
        <f t="shared" si="252"/>
        <v>0</v>
      </c>
      <c r="QG63" s="126">
        <f t="shared" si="253"/>
        <v>0</v>
      </c>
      <c r="QH63" s="126">
        <f t="shared" si="254"/>
        <v>0</v>
      </c>
      <c r="QI63" s="53">
        <v>55</v>
      </c>
      <c r="QJ63" s="34" t="str">
        <f t="shared" si="204"/>
        <v/>
      </c>
      <c r="QK63" s="34" t="str">
        <f t="shared" si="280"/>
        <v/>
      </c>
      <c r="QL63" s="34" t="str">
        <f t="shared" si="281"/>
        <v/>
      </c>
      <c r="QM63" s="34" t="str">
        <f t="shared" si="282"/>
        <v/>
      </c>
      <c r="QN63" s="34" t="str">
        <f t="shared" si="283"/>
        <v/>
      </c>
      <c r="QO63" s="34" t="str">
        <f t="shared" si="284"/>
        <v/>
      </c>
      <c r="QP63" s="34" t="str">
        <f t="shared" si="255"/>
        <v/>
      </c>
      <c r="QQ63" s="34" t="str">
        <f t="shared" si="256"/>
        <v/>
      </c>
      <c r="QR63" s="34" t="str">
        <f t="shared" si="257"/>
        <v/>
      </c>
      <c r="QS63" s="34" t="str">
        <f t="shared" si="258"/>
        <v/>
      </c>
      <c r="QT63" s="34" t="str">
        <f t="shared" si="259"/>
        <v/>
      </c>
      <c r="QU63" s="34">
        <f t="shared" si="260"/>
        <v>99.74165499360717</v>
      </c>
      <c r="QV63" s="34" t="str">
        <f t="shared" si="261"/>
        <v/>
      </c>
      <c r="QW63" s="34" t="str">
        <f t="shared" si="262"/>
        <v/>
      </c>
      <c r="QX63" s="34" t="str">
        <f t="shared" si="263"/>
        <v/>
      </c>
      <c r="QY63" s="34" t="str">
        <f t="shared" si="264"/>
        <v/>
      </c>
      <c r="QZ63" s="34" t="str">
        <f t="shared" si="265"/>
        <v/>
      </c>
      <c r="RA63" s="34" t="str">
        <f t="shared" si="266"/>
        <v/>
      </c>
      <c r="RB63" s="34" t="str">
        <f t="shared" si="267"/>
        <v/>
      </c>
      <c r="RC63" s="34" t="str">
        <f t="shared" si="268"/>
        <v/>
      </c>
      <c r="RD63" s="34" t="str">
        <f t="shared" si="269"/>
        <v/>
      </c>
      <c r="RE63" s="34" t="str">
        <f t="shared" si="270"/>
        <v/>
      </c>
      <c r="RF63" s="34" t="str">
        <f t="shared" si="271"/>
        <v/>
      </c>
      <c r="RG63" s="34" t="str">
        <f t="shared" si="272"/>
        <v/>
      </c>
      <c r="RH63" s="34" t="str">
        <f t="shared" si="273"/>
        <v/>
      </c>
      <c r="RI63" s="34" t="str">
        <f t="shared" si="274"/>
        <v/>
      </c>
      <c r="RJ63" s="132">
        <f t="shared" si="205"/>
        <v>99.74165499360717</v>
      </c>
      <c r="RK63" s="35" t="str">
        <f t="shared" si="471"/>
        <v/>
      </c>
      <c r="RL63" s="35" t="str">
        <f t="shared" si="472"/>
        <v>12. DIDACLIBROS LTDA NIT 800036678-0</v>
      </c>
      <c r="RM63" s="35" t="str">
        <f t="shared" si="473"/>
        <v/>
      </c>
      <c r="RN63" s="35" t="str">
        <f t="shared" si="234"/>
        <v/>
      </c>
      <c r="RO63" s="133" t="str">
        <f t="shared" si="207"/>
        <v>12. DIDACLIBROS LTDA NIT 800036678-0</v>
      </c>
      <c r="RP63" s="133" t="str">
        <f>IF($RJ63=QJ63,QJ$8,IF($RJ63=QK63,QK$8,IF($RJ63=QL63,QL$8,IF($RJ63=QM63,QM$8,IF($RJ63=QN63,QN$8,IF($RJ63=QO63,QO$8,IF($RJ63=QP63,QP$8,IF($RJ63=QQ63,QQ$8,IF($RJ63=QR63,QR$8,IF($RJ63=QS63,QS$8,IF($RJ63=QT63,QT$8,IF($RJ63=QU63,QU$8,IF($RJ63=QV63,QV$8,IF($RJ63=QW63,QW$8,IF($RJ63=QX63,QX$8,IF($RJ63=QY63,QY$8,IF($RJ63=QZ63,QZ$8,IF($RJ63=RA63,RA$8,IF($RJ63=RB63,RB$8,IF($RJ63=RC63,RC$8,IF($RJ63=RD63,RD$8,IF($RJ63=RE63,RE$8,IF($RJ63=RF63,RF$8,IF($RJ63=RG63,RG$8,IF($RJ63=RH63,RH$8,IF($RJ63=RI63,RI$8,IF($RJ63=#REF!,#REF!,IF($RJ63=#REF!,#REF!,""))))))))))))))))))))))))))))</f>
        <v>12. DIDACLIBROS LTDA NIT 800036678-0</v>
      </c>
      <c r="RQ63" s="36" t="str">
        <f t="shared" si="474"/>
        <v/>
      </c>
      <c r="RR63" s="36">
        <f t="shared" si="475"/>
        <v>1368500</v>
      </c>
      <c r="RS63" s="36" t="str">
        <f t="shared" si="476"/>
        <v/>
      </c>
      <c r="RT63" s="36" t="e">
        <f>IF($RP63=$AD$8,$AD63,IF($RP63=$AE$8,$AE63,IF($RP63=$AF$8,$AF63,IF($RP63=$AG$8,$AG63,IF($RP63=$AH$8,$AH63,IF($RP63=#REF!,#REF!,IF($RP63=#REF!,#REF!,"")))))))</f>
        <v>#REF!</v>
      </c>
      <c r="RU63" s="129">
        <f t="shared" si="477"/>
        <v>1368500</v>
      </c>
      <c r="RV63" s="36" t="e">
        <f t="shared" si="206"/>
        <v>#REF!</v>
      </c>
      <c r="RW63" s="53">
        <v>55</v>
      </c>
      <c r="RX63" s="129">
        <f t="shared" si="478"/>
        <v>17850</v>
      </c>
      <c r="RY63" s="129" t="str">
        <f t="shared" si="479"/>
        <v>ADJUDICADO</v>
      </c>
    </row>
    <row r="64" spans="1:493" s="38" customFormat="1" ht="24">
      <c r="B64" s="67" t="s">
        <v>124</v>
      </c>
      <c r="C64" s="68" t="s">
        <v>125</v>
      </c>
      <c r="D64" s="67" t="s">
        <v>126</v>
      </c>
      <c r="E64" s="88" t="s">
        <v>160</v>
      </c>
      <c r="F64" s="70">
        <v>1</v>
      </c>
      <c r="G64" s="24">
        <v>4795700</v>
      </c>
      <c r="H64" s="54">
        <v>56</v>
      </c>
      <c r="I64" s="104" t="s">
        <v>37</v>
      </c>
      <c r="J64" s="104" t="s">
        <v>37</v>
      </c>
      <c r="K64" s="104" t="s">
        <v>37</v>
      </c>
      <c r="L64" s="104" t="s">
        <v>37</v>
      </c>
      <c r="M64" s="104" t="s">
        <v>37</v>
      </c>
      <c r="N64" s="104" t="s">
        <v>37</v>
      </c>
      <c r="O64" s="104" t="s">
        <v>37</v>
      </c>
      <c r="P64" s="104" t="s">
        <v>37</v>
      </c>
      <c r="Q64" s="104" t="s">
        <v>37</v>
      </c>
      <c r="R64" s="104" t="s">
        <v>37</v>
      </c>
      <c r="S64" s="104" t="s">
        <v>37</v>
      </c>
      <c r="T64" s="113">
        <v>4724300</v>
      </c>
      <c r="U64" s="104" t="s">
        <v>37</v>
      </c>
      <c r="V64" s="104" t="s">
        <v>37</v>
      </c>
      <c r="W64" s="113">
        <v>4220216</v>
      </c>
      <c r="X64" s="104" t="s">
        <v>37</v>
      </c>
      <c r="Y64" s="104" t="s">
        <v>37</v>
      </c>
      <c r="Z64" s="104" t="s">
        <v>37</v>
      </c>
      <c r="AA64" s="104" t="s">
        <v>37</v>
      </c>
      <c r="AB64" s="104" t="s">
        <v>37</v>
      </c>
      <c r="AC64" s="104" t="s">
        <v>37</v>
      </c>
      <c r="AD64" s="104" t="s">
        <v>37</v>
      </c>
      <c r="AE64" s="104" t="s">
        <v>37</v>
      </c>
      <c r="AF64" s="104" t="s">
        <v>37</v>
      </c>
      <c r="AG64" s="104" t="s">
        <v>37</v>
      </c>
      <c r="AH64" s="106">
        <v>4426800</v>
      </c>
      <c r="AI64" s="37"/>
      <c r="AJ64" s="25" t="str">
        <f t="shared" si="286"/>
        <v>NC</v>
      </c>
      <c r="AK64" s="25" t="str">
        <f t="shared" si="287"/>
        <v>NC</v>
      </c>
      <c r="AL64" s="25" t="str">
        <f t="shared" si="288"/>
        <v>NC</v>
      </c>
      <c r="AM64" s="25" t="str">
        <f t="shared" si="289"/>
        <v>NC</v>
      </c>
      <c r="AN64" s="25" t="str">
        <f t="shared" si="290"/>
        <v>NC</v>
      </c>
      <c r="AO64" s="25" t="str">
        <f t="shared" si="291"/>
        <v>NC</v>
      </c>
      <c r="AP64" s="25" t="str">
        <f t="shared" si="292"/>
        <v>NC</v>
      </c>
      <c r="AQ64" s="25" t="str">
        <f t="shared" si="293"/>
        <v>NC</v>
      </c>
      <c r="AR64" s="25" t="str">
        <f t="shared" si="294"/>
        <v>NC</v>
      </c>
      <c r="AS64" s="25" t="str">
        <f t="shared" si="295"/>
        <v>NC</v>
      </c>
      <c r="AT64" s="25" t="str">
        <f t="shared" si="296"/>
        <v>NC</v>
      </c>
      <c r="AU64" s="25">
        <f t="shared" si="297"/>
        <v>4724300</v>
      </c>
      <c r="AV64" s="25" t="str">
        <f t="shared" si="298"/>
        <v>NC</v>
      </c>
      <c r="AW64" s="25" t="str">
        <f t="shared" si="299"/>
        <v>NC</v>
      </c>
      <c r="AX64" s="25">
        <f t="shared" si="300"/>
        <v>4220216</v>
      </c>
      <c r="AY64" s="25" t="str">
        <f t="shared" si="301"/>
        <v>NC</v>
      </c>
      <c r="AZ64" s="25" t="str">
        <f t="shared" si="302"/>
        <v>NC</v>
      </c>
      <c r="BA64" s="25" t="str">
        <f t="shared" si="303"/>
        <v>NC</v>
      </c>
      <c r="BB64" s="25" t="str">
        <f t="shared" si="304"/>
        <v>NC</v>
      </c>
      <c r="BC64" s="25" t="str">
        <f t="shared" si="305"/>
        <v>NC</v>
      </c>
      <c r="BD64" s="25" t="str">
        <f t="shared" si="306"/>
        <v>NC</v>
      </c>
      <c r="BE64" s="25" t="str">
        <f t="shared" si="307"/>
        <v>NC</v>
      </c>
      <c r="BF64" s="25" t="str">
        <f t="shared" si="308"/>
        <v>NC</v>
      </c>
      <c r="BG64" s="25" t="str">
        <f t="shared" si="309"/>
        <v>NC</v>
      </c>
      <c r="BH64" s="25" t="str">
        <f t="shared" si="310"/>
        <v>NC</v>
      </c>
      <c r="BI64" s="25">
        <f t="shared" si="311"/>
        <v>4426800</v>
      </c>
      <c r="BJ64" s="53">
        <v>56</v>
      </c>
      <c r="BK64" s="122" t="s">
        <v>38</v>
      </c>
      <c r="BL64" s="122" t="s">
        <v>38</v>
      </c>
      <c r="BM64" s="122" t="s">
        <v>38</v>
      </c>
      <c r="BN64" s="122" t="s">
        <v>38</v>
      </c>
      <c r="BO64" s="122" t="s">
        <v>38</v>
      </c>
      <c r="BP64" s="122" t="s">
        <v>38</v>
      </c>
      <c r="BQ64" s="122" t="s">
        <v>38</v>
      </c>
      <c r="BR64" s="122" t="s">
        <v>38</v>
      </c>
      <c r="BS64" s="122" t="s">
        <v>38</v>
      </c>
      <c r="BT64" s="122" t="s">
        <v>38</v>
      </c>
      <c r="BU64" s="122" t="s">
        <v>38</v>
      </c>
      <c r="BV64" s="124" t="s">
        <v>39</v>
      </c>
      <c r="BW64" s="122" t="s">
        <v>38</v>
      </c>
      <c r="BX64" s="122" t="s">
        <v>38</v>
      </c>
      <c r="BY64" s="124" t="s">
        <v>39</v>
      </c>
      <c r="BZ64" s="122" t="s">
        <v>38</v>
      </c>
      <c r="CA64" s="122" t="s">
        <v>38</v>
      </c>
      <c r="CB64" s="122" t="s">
        <v>38</v>
      </c>
      <c r="CC64" s="122" t="s">
        <v>38</v>
      </c>
      <c r="CD64" s="122" t="s">
        <v>38</v>
      </c>
      <c r="CE64" s="122" t="s">
        <v>38</v>
      </c>
      <c r="CF64" s="122" t="s">
        <v>38</v>
      </c>
      <c r="CG64" s="122" t="s">
        <v>38</v>
      </c>
      <c r="CH64" s="122" t="s">
        <v>38</v>
      </c>
      <c r="CI64" s="122" t="s">
        <v>38</v>
      </c>
      <c r="CJ64" s="124" t="s">
        <v>39</v>
      </c>
      <c r="CK64" s="53">
        <v>56</v>
      </c>
      <c r="CL64" s="122" t="s">
        <v>39</v>
      </c>
      <c r="CM64" s="122" t="s">
        <v>38</v>
      </c>
      <c r="CN64" s="122" t="s">
        <v>39</v>
      </c>
      <c r="CO64" s="122" t="s">
        <v>39</v>
      </c>
      <c r="CP64" s="122" t="s">
        <v>39</v>
      </c>
      <c r="CQ64" s="122" t="s">
        <v>39</v>
      </c>
      <c r="CR64" s="122" t="s">
        <v>39</v>
      </c>
      <c r="CS64" s="122" t="s">
        <v>39</v>
      </c>
      <c r="CT64" s="122" t="s">
        <v>39</v>
      </c>
      <c r="CU64" s="122" t="s">
        <v>39</v>
      </c>
      <c r="CV64" s="122" t="s">
        <v>39</v>
      </c>
      <c r="CW64" s="131" t="s">
        <v>39</v>
      </c>
      <c r="CX64" s="122" t="s">
        <v>39</v>
      </c>
      <c r="CY64" s="122" t="s">
        <v>39</v>
      </c>
      <c r="CZ64" s="131" t="s">
        <v>39</v>
      </c>
      <c r="DA64" s="122" t="s">
        <v>39</v>
      </c>
      <c r="DB64" s="122" t="s">
        <v>39</v>
      </c>
      <c r="DC64" s="122" t="s">
        <v>39</v>
      </c>
      <c r="DD64" s="122" t="s">
        <v>39</v>
      </c>
      <c r="DE64" s="122" t="s">
        <v>39</v>
      </c>
      <c r="DF64" s="122" t="s">
        <v>39</v>
      </c>
      <c r="DG64" s="122" t="s">
        <v>39</v>
      </c>
      <c r="DH64" s="122" t="s">
        <v>38</v>
      </c>
      <c r="DI64" s="122" t="s">
        <v>38</v>
      </c>
      <c r="DJ64" s="122" t="s">
        <v>38</v>
      </c>
      <c r="DK64" s="124" t="s">
        <v>39</v>
      </c>
      <c r="DL64" s="53">
        <v>56</v>
      </c>
      <c r="DM64" s="122" t="s">
        <v>39</v>
      </c>
      <c r="DN64" s="122" t="s">
        <v>38</v>
      </c>
      <c r="DO64" s="122" t="s">
        <v>39</v>
      </c>
      <c r="DP64" s="122" t="s">
        <v>39</v>
      </c>
      <c r="DQ64" s="122" t="s">
        <v>39</v>
      </c>
      <c r="DR64" s="122" t="s">
        <v>39</v>
      </c>
      <c r="DS64" s="122" t="s">
        <v>39</v>
      </c>
      <c r="DT64" s="122" t="s">
        <v>39</v>
      </c>
      <c r="DU64" s="122" t="s">
        <v>39</v>
      </c>
      <c r="DV64" s="122" t="s">
        <v>39</v>
      </c>
      <c r="DW64" s="122" t="s">
        <v>39</v>
      </c>
      <c r="DX64" s="117" t="s">
        <v>39</v>
      </c>
      <c r="DY64" s="122" t="s">
        <v>39</v>
      </c>
      <c r="DZ64" s="122" t="s">
        <v>39</v>
      </c>
      <c r="EA64" s="117" t="s">
        <v>39</v>
      </c>
      <c r="EB64" s="122" t="s">
        <v>39</v>
      </c>
      <c r="EC64" s="122" t="s">
        <v>39</v>
      </c>
      <c r="ED64" s="122" t="s">
        <v>39</v>
      </c>
      <c r="EE64" s="122" t="s">
        <v>39</v>
      </c>
      <c r="EF64" s="122" t="s">
        <v>39</v>
      </c>
      <c r="EG64" s="122" t="s">
        <v>39</v>
      </c>
      <c r="EH64" s="122" t="s">
        <v>39</v>
      </c>
      <c r="EI64" s="122" t="s">
        <v>38</v>
      </c>
      <c r="EJ64" s="122" t="s">
        <v>38</v>
      </c>
      <c r="EK64" s="122" t="s">
        <v>39</v>
      </c>
      <c r="EL64" s="118" t="s">
        <v>39</v>
      </c>
      <c r="EM64" s="53">
        <v>56</v>
      </c>
      <c r="EN64" s="26" t="str">
        <f t="shared" si="312"/>
        <v>NO CUMPLE</v>
      </c>
      <c r="EO64" s="26" t="str">
        <f t="shared" si="313"/>
        <v>NO CUMPLE</v>
      </c>
      <c r="EP64" s="26" t="str">
        <f t="shared" si="314"/>
        <v>NO CUMPLE</v>
      </c>
      <c r="EQ64" s="26" t="str">
        <f t="shared" si="315"/>
        <v>NO CUMPLE</v>
      </c>
      <c r="ER64" s="26" t="str">
        <f t="shared" si="316"/>
        <v>NO CUMPLE</v>
      </c>
      <c r="ES64" s="26" t="str">
        <f t="shared" si="317"/>
        <v>NO CUMPLE</v>
      </c>
      <c r="ET64" s="26" t="str">
        <f t="shared" si="318"/>
        <v>NO CUMPLE</v>
      </c>
      <c r="EU64" s="26" t="str">
        <f t="shared" si="319"/>
        <v>NO CUMPLE</v>
      </c>
      <c r="EV64" s="26" t="str">
        <f t="shared" si="320"/>
        <v>NO CUMPLE</v>
      </c>
      <c r="EW64" s="26" t="str">
        <f t="shared" si="321"/>
        <v>NO CUMPLE</v>
      </c>
      <c r="EX64" s="26" t="str">
        <f t="shared" si="322"/>
        <v>NO CUMPLE</v>
      </c>
      <c r="EY64" s="26" t="str">
        <f t="shared" si="323"/>
        <v>CUMPLE</v>
      </c>
      <c r="EZ64" s="26" t="str">
        <f t="shared" si="324"/>
        <v>NO CUMPLE</v>
      </c>
      <c r="FA64" s="26" t="str">
        <f t="shared" si="325"/>
        <v>NO CUMPLE</v>
      </c>
      <c r="FB64" s="26" t="str">
        <f t="shared" si="326"/>
        <v>CUMPLE</v>
      </c>
      <c r="FC64" s="26" t="str">
        <f t="shared" si="327"/>
        <v>NO CUMPLE</v>
      </c>
      <c r="FD64" s="26" t="str">
        <f t="shared" si="328"/>
        <v>NO CUMPLE</v>
      </c>
      <c r="FE64" s="26" t="str">
        <f t="shared" si="329"/>
        <v>NO CUMPLE</v>
      </c>
      <c r="FF64" s="26" t="str">
        <f t="shared" si="330"/>
        <v>NO CUMPLE</v>
      </c>
      <c r="FG64" s="26" t="str">
        <f t="shared" si="331"/>
        <v>NO CUMPLE</v>
      </c>
      <c r="FH64" s="26" t="str">
        <f t="shared" si="332"/>
        <v>NO CUMPLE</v>
      </c>
      <c r="FI64" s="26" t="str">
        <f t="shared" si="333"/>
        <v>NO CUMPLE</v>
      </c>
      <c r="FJ64" s="26" t="str">
        <f t="shared" si="334"/>
        <v>NO CUMPLE</v>
      </c>
      <c r="FK64" s="26" t="str">
        <f t="shared" si="335"/>
        <v>NO CUMPLE</v>
      </c>
      <c r="FL64" s="26" t="str">
        <f t="shared" si="336"/>
        <v>NO CUMPLE</v>
      </c>
      <c r="FM64" s="26" t="str">
        <f t="shared" si="337"/>
        <v>CUMPLE</v>
      </c>
      <c r="FN64" s="53">
        <v>56</v>
      </c>
      <c r="FO64" s="116" t="s">
        <v>37</v>
      </c>
      <c r="FP64" s="116" t="s">
        <v>37</v>
      </c>
      <c r="FQ64" s="116" t="s">
        <v>37</v>
      </c>
      <c r="FR64" s="116" t="s">
        <v>37</v>
      </c>
      <c r="FS64" s="116" t="s">
        <v>37</v>
      </c>
      <c r="FT64" s="116" t="s">
        <v>37</v>
      </c>
      <c r="FU64" s="116" t="s">
        <v>37</v>
      </c>
      <c r="FV64" s="116" t="s">
        <v>37</v>
      </c>
      <c r="FW64" s="116" t="s">
        <v>37</v>
      </c>
      <c r="FX64" s="116" t="s">
        <v>37</v>
      </c>
      <c r="FY64" s="116" t="s">
        <v>37</v>
      </c>
      <c r="FZ64" s="124" t="s">
        <v>39</v>
      </c>
      <c r="GA64" s="116" t="s">
        <v>37</v>
      </c>
      <c r="GB64" s="116" t="s">
        <v>37</v>
      </c>
      <c r="GC64" s="120" t="s">
        <v>39</v>
      </c>
      <c r="GD64" s="116" t="s">
        <v>37</v>
      </c>
      <c r="GE64" s="116" t="s">
        <v>37</v>
      </c>
      <c r="GF64" s="116" t="s">
        <v>37</v>
      </c>
      <c r="GG64" s="116" t="s">
        <v>37</v>
      </c>
      <c r="GH64" s="116" t="s">
        <v>37</v>
      </c>
      <c r="GI64" s="116" t="s">
        <v>37</v>
      </c>
      <c r="GJ64" s="116" t="s">
        <v>37</v>
      </c>
      <c r="GK64" s="116" t="s">
        <v>37</v>
      </c>
      <c r="GL64" s="116" t="s">
        <v>37</v>
      </c>
      <c r="GM64" s="116" t="s">
        <v>37</v>
      </c>
      <c r="GN64" s="124" t="s">
        <v>39</v>
      </c>
      <c r="GO64" s="53">
        <v>56</v>
      </c>
      <c r="GP64" s="116" t="s">
        <v>37</v>
      </c>
      <c r="GQ64" s="116" t="s">
        <v>37</v>
      </c>
      <c r="GR64" s="116" t="s">
        <v>37</v>
      </c>
      <c r="GS64" s="116" t="s">
        <v>37</v>
      </c>
      <c r="GT64" s="116" t="s">
        <v>37</v>
      </c>
      <c r="GU64" s="116" t="s">
        <v>37</v>
      </c>
      <c r="GV64" s="116" t="s">
        <v>37</v>
      </c>
      <c r="GW64" s="116" t="s">
        <v>37</v>
      </c>
      <c r="GX64" s="116" t="s">
        <v>37</v>
      </c>
      <c r="GY64" s="116" t="s">
        <v>37</v>
      </c>
      <c r="GZ64" s="116" t="s">
        <v>37</v>
      </c>
      <c r="HA64" s="131" t="s">
        <v>39</v>
      </c>
      <c r="HB64" s="116" t="s">
        <v>37</v>
      </c>
      <c r="HC64" s="116" t="s">
        <v>37</v>
      </c>
      <c r="HD64" s="131" t="s">
        <v>38</v>
      </c>
      <c r="HE64" s="116" t="s">
        <v>37</v>
      </c>
      <c r="HF64" s="116" t="s">
        <v>37</v>
      </c>
      <c r="HG64" s="116" t="s">
        <v>37</v>
      </c>
      <c r="HH64" s="116" t="s">
        <v>37</v>
      </c>
      <c r="HI64" s="116" t="s">
        <v>37</v>
      </c>
      <c r="HJ64" s="116" t="s">
        <v>37</v>
      </c>
      <c r="HK64" s="116" t="s">
        <v>37</v>
      </c>
      <c r="HL64" s="116" t="s">
        <v>37</v>
      </c>
      <c r="HM64" s="116" t="s">
        <v>37</v>
      </c>
      <c r="HN64" s="116" t="s">
        <v>37</v>
      </c>
      <c r="HO64" s="124" t="s">
        <v>39</v>
      </c>
      <c r="HP64" s="53">
        <v>56</v>
      </c>
      <c r="HQ64" s="25" t="str">
        <f t="shared" si="338"/>
        <v/>
      </c>
      <c r="HR64" s="25" t="str">
        <f t="shared" si="339"/>
        <v/>
      </c>
      <c r="HS64" s="25" t="str">
        <f t="shared" si="340"/>
        <v/>
      </c>
      <c r="HT64" s="25" t="str">
        <f t="shared" si="341"/>
        <v/>
      </c>
      <c r="HU64" s="25" t="str">
        <f t="shared" si="342"/>
        <v/>
      </c>
      <c r="HV64" s="25" t="str">
        <f t="shared" si="343"/>
        <v/>
      </c>
      <c r="HW64" s="25" t="str">
        <f t="shared" si="344"/>
        <v/>
      </c>
      <c r="HX64" s="25" t="str">
        <f t="shared" si="345"/>
        <v/>
      </c>
      <c r="HY64" s="25" t="str">
        <f t="shared" si="346"/>
        <v/>
      </c>
      <c r="HZ64" s="25" t="str">
        <f t="shared" si="347"/>
        <v/>
      </c>
      <c r="IA64" s="25" t="str">
        <f t="shared" si="348"/>
        <v/>
      </c>
      <c r="IB64" s="25">
        <f t="shared" si="349"/>
        <v>4724300</v>
      </c>
      <c r="IC64" s="25" t="str">
        <f t="shared" si="350"/>
        <v/>
      </c>
      <c r="ID64" s="25" t="str">
        <f t="shared" si="351"/>
        <v/>
      </c>
      <c r="IE64" s="25" t="str">
        <f t="shared" si="352"/>
        <v/>
      </c>
      <c r="IF64" s="25" t="str">
        <f t="shared" si="353"/>
        <v/>
      </c>
      <c r="IG64" s="25" t="str">
        <f t="shared" si="354"/>
        <v/>
      </c>
      <c r="IH64" s="25" t="str">
        <f t="shared" si="355"/>
        <v/>
      </c>
      <c r="II64" s="25" t="str">
        <f t="shared" si="356"/>
        <v/>
      </c>
      <c r="IJ64" s="25" t="str">
        <f t="shared" si="357"/>
        <v/>
      </c>
      <c r="IK64" s="25" t="str">
        <f t="shared" si="358"/>
        <v/>
      </c>
      <c r="IL64" s="25" t="str">
        <f t="shared" si="359"/>
        <v/>
      </c>
      <c r="IM64" s="25" t="str">
        <f t="shared" si="360"/>
        <v/>
      </c>
      <c r="IN64" s="25" t="str">
        <f t="shared" si="361"/>
        <v/>
      </c>
      <c r="IO64" s="25" t="str">
        <f t="shared" si="362"/>
        <v/>
      </c>
      <c r="IP64" s="25">
        <f t="shared" si="363"/>
        <v>4426800</v>
      </c>
      <c r="IQ64" s="25">
        <v>4795700</v>
      </c>
      <c r="IR64" s="25">
        <v>4795700</v>
      </c>
      <c r="IS64" s="27">
        <f t="shared" si="364"/>
        <v>2</v>
      </c>
      <c r="IT64" s="27">
        <f t="shared" si="200"/>
        <v>1</v>
      </c>
      <c r="IU64" s="27">
        <f t="array" ref="IU64">IF(IT64=0,"",PRODUCT(IF(ISNUMBER(HQ64:IP64),HQ64:IP64,1)))</f>
        <v>20913531240000</v>
      </c>
      <c r="IV64" s="27">
        <f t="shared" si="201"/>
        <v>1.0029502176766801E+20</v>
      </c>
      <c r="IW64" s="28">
        <f t="shared" si="208"/>
        <v>4646148.9179429086</v>
      </c>
      <c r="IX64" s="29">
        <f t="shared" si="285"/>
        <v>17423.058442285906</v>
      </c>
      <c r="IY64" s="53">
        <v>56</v>
      </c>
      <c r="IZ64" s="30" t="str">
        <f t="shared" si="365"/>
        <v/>
      </c>
      <c r="JA64" s="30" t="str">
        <f t="shared" si="366"/>
        <v/>
      </c>
      <c r="JB64" s="30" t="str">
        <f t="shared" si="367"/>
        <v/>
      </c>
      <c r="JC64" s="30" t="str">
        <f t="shared" si="368"/>
        <v/>
      </c>
      <c r="JD64" s="30" t="str">
        <f t="shared" si="369"/>
        <v/>
      </c>
      <c r="JE64" s="30" t="str">
        <f t="shared" si="370"/>
        <v/>
      </c>
      <c r="JF64" s="30" t="str">
        <f t="shared" si="371"/>
        <v/>
      </c>
      <c r="JG64" s="30" t="str">
        <f t="shared" si="372"/>
        <v/>
      </c>
      <c r="JH64" s="30" t="str">
        <f t="shared" si="373"/>
        <v/>
      </c>
      <c r="JI64" s="30" t="str">
        <f t="shared" si="374"/>
        <v/>
      </c>
      <c r="JJ64" s="30" t="str">
        <f t="shared" si="375"/>
        <v/>
      </c>
      <c r="JK64" s="30">
        <f t="shared" si="376"/>
        <v>27115.216399286619</v>
      </c>
      <c r="JL64" s="30" t="str">
        <f t="shared" si="377"/>
        <v/>
      </c>
      <c r="JM64" s="30" t="str">
        <f t="shared" si="378"/>
        <v/>
      </c>
      <c r="JN64" s="30" t="str">
        <f t="shared" si="379"/>
        <v/>
      </c>
      <c r="JO64" s="30" t="str">
        <f t="shared" si="380"/>
        <v/>
      </c>
      <c r="JP64" s="30" t="str">
        <f t="shared" si="381"/>
        <v/>
      </c>
      <c r="JQ64" s="30" t="str">
        <f t="shared" si="382"/>
        <v/>
      </c>
      <c r="JR64" s="30" t="str">
        <f t="shared" si="383"/>
        <v/>
      </c>
      <c r="JS64" s="30" t="str">
        <f t="shared" si="384"/>
        <v/>
      </c>
      <c r="JT64" s="30" t="str">
        <f t="shared" si="385"/>
        <v/>
      </c>
      <c r="JU64" s="30" t="str">
        <f t="shared" si="386"/>
        <v/>
      </c>
      <c r="JV64" s="30" t="str">
        <f t="shared" si="387"/>
        <v/>
      </c>
      <c r="JW64" s="30" t="str">
        <f t="shared" si="388"/>
        <v/>
      </c>
      <c r="JX64" s="30" t="str">
        <f t="shared" si="389"/>
        <v/>
      </c>
      <c r="JY64" s="30">
        <f t="shared" si="390"/>
        <v>25407.709069356733</v>
      </c>
      <c r="JZ64" s="53">
        <v>56</v>
      </c>
      <c r="KA64" s="31" t="str">
        <f t="shared" si="391"/>
        <v/>
      </c>
      <c r="KB64" s="31" t="str">
        <f t="shared" si="392"/>
        <v/>
      </c>
      <c r="KC64" s="31" t="str">
        <f t="shared" si="393"/>
        <v/>
      </c>
      <c r="KD64" s="31" t="str">
        <f t="shared" si="394"/>
        <v/>
      </c>
      <c r="KE64" s="31" t="str">
        <f t="shared" si="395"/>
        <v/>
      </c>
      <c r="KF64" s="31" t="str">
        <f t="shared" si="396"/>
        <v/>
      </c>
      <c r="KG64" s="31" t="str">
        <f t="shared" si="397"/>
        <v/>
      </c>
      <c r="KH64" s="31" t="str">
        <f t="shared" si="398"/>
        <v/>
      </c>
      <c r="KI64" s="31" t="str">
        <f t="shared" si="399"/>
        <v/>
      </c>
      <c r="KJ64" s="31" t="str">
        <f t="shared" si="400"/>
        <v/>
      </c>
      <c r="KK64" s="31" t="str">
        <f t="shared" si="401"/>
        <v/>
      </c>
      <c r="KL64" s="31">
        <f t="shared" si="402"/>
        <v>78151.082057091407</v>
      </c>
      <c r="KM64" s="31" t="str">
        <f t="shared" si="403"/>
        <v/>
      </c>
      <c r="KN64" s="31" t="str">
        <f t="shared" si="404"/>
        <v/>
      </c>
      <c r="KO64" s="31" t="str">
        <f t="shared" si="405"/>
        <v/>
      </c>
      <c r="KP64" s="31" t="str">
        <f t="shared" si="406"/>
        <v/>
      </c>
      <c r="KQ64" s="31" t="str">
        <f t="shared" si="407"/>
        <v/>
      </c>
      <c r="KR64" s="31" t="str">
        <f t="shared" si="408"/>
        <v/>
      </c>
      <c r="KS64" s="31" t="str">
        <f t="shared" si="409"/>
        <v/>
      </c>
      <c r="KT64" s="31" t="str">
        <f t="shared" si="410"/>
        <v/>
      </c>
      <c r="KU64" s="31" t="str">
        <f t="shared" si="411"/>
        <v/>
      </c>
      <c r="KV64" s="31" t="str">
        <f t="shared" si="412"/>
        <v/>
      </c>
      <c r="KW64" s="31" t="str">
        <f t="shared" si="413"/>
        <v/>
      </c>
      <c r="KX64" s="31" t="str">
        <f t="shared" si="414"/>
        <v/>
      </c>
      <c r="KY64" s="31" t="str">
        <f t="shared" si="415"/>
        <v/>
      </c>
      <c r="KZ64" s="31">
        <f t="shared" si="416"/>
        <v>219348.91794290859</v>
      </c>
      <c r="LA64" s="53">
        <v>56</v>
      </c>
      <c r="LB64" s="32" t="str">
        <f t="shared" si="417"/>
        <v/>
      </c>
      <c r="LC64" s="32" t="str">
        <f t="shared" si="418"/>
        <v/>
      </c>
      <c r="LD64" s="32" t="str">
        <f t="shared" si="419"/>
        <v/>
      </c>
      <c r="LE64" s="32" t="str">
        <f t="shared" si="420"/>
        <v/>
      </c>
      <c r="LF64" s="32" t="str">
        <f t="shared" si="421"/>
        <v/>
      </c>
      <c r="LG64" s="32" t="str">
        <f t="shared" si="422"/>
        <v/>
      </c>
      <c r="LH64" s="32" t="str">
        <f t="shared" si="423"/>
        <v/>
      </c>
      <c r="LI64" s="32" t="str">
        <f t="shared" si="424"/>
        <v/>
      </c>
      <c r="LJ64" s="32" t="str">
        <f t="shared" si="425"/>
        <v/>
      </c>
      <c r="LK64" s="32" t="str">
        <f t="shared" si="426"/>
        <v/>
      </c>
      <c r="LL64" s="32" t="str">
        <f t="shared" si="427"/>
        <v/>
      </c>
      <c r="LM64" s="32">
        <f t="shared" si="428"/>
        <v>448.54973261995201</v>
      </c>
      <c r="LN64" s="32" t="str">
        <f t="shared" si="429"/>
        <v/>
      </c>
      <c r="LO64" s="32" t="str">
        <f t="shared" si="430"/>
        <v/>
      </c>
      <c r="LP64" s="32" t="str">
        <f t="shared" si="431"/>
        <v/>
      </c>
      <c r="LQ64" s="32" t="str">
        <f t="shared" si="432"/>
        <v/>
      </c>
      <c r="LR64" s="32" t="str">
        <f t="shared" si="433"/>
        <v/>
      </c>
      <c r="LS64" s="32" t="str">
        <f t="shared" si="434"/>
        <v/>
      </c>
      <c r="LT64" s="32" t="str">
        <f t="shared" si="435"/>
        <v/>
      </c>
      <c r="LU64" s="32" t="str">
        <f t="shared" si="436"/>
        <v/>
      </c>
      <c r="LV64" s="32" t="str">
        <f t="shared" si="437"/>
        <v/>
      </c>
      <c r="LW64" s="32" t="str">
        <f t="shared" si="438"/>
        <v/>
      </c>
      <c r="LX64" s="32" t="str">
        <f t="shared" si="439"/>
        <v/>
      </c>
      <c r="LY64" s="32" t="str">
        <f t="shared" si="440"/>
        <v/>
      </c>
      <c r="LZ64" s="32" t="str">
        <f t="shared" si="441"/>
        <v/>
      </c>
      <c r="MA64" s="32">
        <f t="shared" si="442"/>
        <v>1258.9575973099359</v>
      </c>
      <c r="MB64" s="50">
        <f t="shared" si="443"/>
        <v>448.54973261995201</v>
      </c>
      <c r="MC64" s="53">
        <v>56</v>
      </c>
      <c r="MD64" s="140" t="str">
        <f t="shared" si="444"/>
        <v/>
      </c>
      <c r="ME64" s="140" t="str">
        <f t="shared" si="445"/>
        <v/>
      </c>
      <c r="MF64" s="140" t="str">
        <f t="shared" si="446"/>
        <v/>
      </c>
      <c r="MG64" s="140" t="str">
        <f t="shared" si="447"/>
        <v/>
      </c>
      <c r="MH64" s="140" t="str">
        <f t="shared" si="448"/>
        <v/>
      </c>
      <c r="MI64" s="140" t="str">
        <f t="shared" si="449"/>
        <v/>
      </c>
      <c r="MJ64" s="140" t="str">
        <f t="shared" si="450"/>
        <v/>
      </c>
      <c r="MK64" s="140" t="str">
        <f t="shared" si="451"/>
        <v/>
      </c>
      <c r="ML64" s="140" t="str">
        <f t="shared" si="452"/>
        <v/>
      </c>
      <c r="MM64" s="140" t="str">
        <f t="shared" si="453"/>
        <v/>
      </c>
      <c r="MN64" s="140" t="str">
        <f t="shared" si="454"/>
        <v/>
      </c>
      <c r="MO64" s="140">
        <f t="shared" si="455"/>
        <v>39.327175401070072</v>
      </c>
      <c r="MP64" s="140" t="str">
        <f t="shared" si="456"/>
        <v/>
      </c>
      <c r="MQ64" s="140" t="str">
        <f t="shared" si="457"/>
        <v/>
      </c>
      <c r="MR64" s="140" t="str">
        <f t="shared" si="458"/>
        <v/>
      </c>
      <c r="MS64" s="140" t="str">
        <f t="shared" si="459"/>
        <v/>
      </c>
      <c r="MT64" s="140" t="str">
        <f t="shared" si="460"/>
        <v/>
      </c>
      <c r="MU64" s="140" t="str">
        <f t="shared" si="461"/>
        <v/>
      </c>
      <c r="MV64" s="140" t="str">
        <f t="shared" si="462"/>
        <v/>
      </c>
      <c r="MW64" s="140" t="str">
        <f t="shared" si="463"/>
        <v/>
      </c>
      <c r="MX64" s="140" t="str">
        <f t="shared" si="464"/>
        <v/>
      </c>
      <c r="MY64" s="140" t="str">
        <f t="shared" si="465"/>
        <v/>
      </c>
      <c r="MZ64" s="140" t="str">
        <f t="shared" si="466"/>
        <v/>
      </c>
      <c r="NA64" s="140" t="str">
        <f t="shared" si="467"/>
        <v/>
      </c>
      <c r="NB64" s="140" t="str">
        <f t="shared" si="468"/>
        <v/>
      </c>
      <c r="NC64" s="140">
        <f t="shared" si="469"/>
        <v>38.111563604035098</v>
      </c>
      <c r="ND64" s="53">
        <v>56</v>
      </c>
      <c r="NE64" s="33" t="str">
        <f t="shared" si="470"/>
        <v/>
      </c>
      <c r="NF64" s="33" t="str">
        <f t="shared" si="504"/>
        <v/>
      </c>
      <c r="NG64" s="33" t="str">
        <f t="shared" si="480"/>
        <v/>
      </c>
      <c r="NH64" s="33" t="str">
        <f t="shared" si="481"/>
        <v/>
      </c>
      <c r="NI64" s="33" t="str">
        <f t="shared" si="482"/>
        <v/>
      </c>
      <c r="NJ64" s="33" t="str">
        <f t="shared" si="483"/>
        <v/>
      </c>
      <c r="NK64" s="33" t="str">
        <f t="shared" si="484"/>
        <v/>
      </c>
      <c r="NL64" s="33" t="str">
        <f t="shared" si="485"/>
        <v/>
      </c>
      <c r="NM64" s="33" t="str">
        <f t="shared" si="486"/>
        <v/>
      </c>
      <c r="NN64" s="33" t="str">
        <f t="shared" si="487"/>
        <v/>
      </c>
      <c r="NO64" s="33" t="str">
        <f t="shared" si="488"/>
        <v/>
      </c>
      <c r="NP64" s="33">
        <f t="shared" si="489"/>
        <v>40</v>
      </c>
      <c r="NQ64" s="33" t="str">
        <f t="shared" si="490"/>
        <v/>
      </c>
      <c r="NR64" s="33" t="str">
        <f t="shared" si="491"/>
        <v/>
      </c>
      <c r="NS64" s="33" t="str">
        <f t="shared" si="492"/>
        <v/>
      </c>
      <c r="NT64" s="33" t="str">
        <f t="shared" si="493"/>
        <v/>
      </c>
      <c r="NU64" s="33" t="str">
        <f t="shared" si="494"/>
        <v/>
      </c>
      <c r="NV64" s="33" t="str">
        <f t="shared" si="495"/>
        <v/>
      </c>
      <c r="NW64" s="33" t="str">
        <f t="shared" si="496"/>
        <v/>
      </c>
      <c r="NX64" s="33" t="str">
        <f t="shared" si="497"/>
        <v/>
      </c>
      <c r="NY64" s="33" t="str">
        <f t="shared" si="498"/>
        <v/>
      </c>
      <c r="NZ64" s="33" t="str">
        <f t="shared" si="499"/>
        <v/>
      </c>
      <c r="OA64" s="33" t="str">
        <f t="shared" si="500"/>
        <v/>
      </c>
      <c r="OB64" s="33" t="str">
        <f t="shared" si="501"/>
        <v/>
      </c>
      <c r="OC64" s="33" t="str">
        <f t="shared" si="502"/>
        <v/>
      </c>
      <c r="OD64" s="33">
        <f t="shared" si="503"/>
        <v>14.251464340924137</v>
      </c>
      <c r="OE64" s="33" t="e">
        <f>IF(#REF!="","",IF(#REF!=$MB64,40,(($MB64/#REF!)*40)))</f>
        <v>#REF!</v>
      </c>
      <c r="OF64" s="33" t="e">
        <f>IF(#REF!="","",IF(#REF!=$MB64,40,(($MB64/#REF!)*40)))</f>
        <v>#REF!</v>
      </c>
      <c r="OG64" s="53">
        <v>56</v>
      </c>
      <c r="OH64" s="116"/>
      <c r="OI64" s="116"/>
      <c r="OJ64" s="116"/>
      <c r="OK64" s="116"/>
      <c r="OL64" s="116"/>
      <c r="OM64" s="116"/>
      <c r="ON64" s="116"/>
      <c r="OO64" s="116"/>
      <c r="OP64" s="116"/>
      <c r="OQ64" s="116"/>
      <c r="OR64" s="116"/>
      <c r="OS64" s="124">
        <v>72</v>
      </c>
      <c r="OT64" s="116"/>
      <c r="OU64" s="116"/>
      <c r="OV64" s="124">
        <v>72</v>
      </c>
      <c r="OW64" s="116"/>
      <c r="OX64" s="116"/>
      <c r="OY64" s="116"/>
      <c r="OZ64" s="116"/>
      <c r="PA64" s="116"/>
      <c r="PB64" s="116"/>
      <c r="PC64" s="116"/>
      <c r="PD64" s="116"/>
      <c r="PE64" s="116"/>
      <c r="PF64" s="116"/>
      <c r="PG64" s="118">
        <v>72</v>
      </c>
      <c r="PH64" s="53">
        <v>56</v>
      </c>
      <c r="PI64" s="126">
        <f>IF(OH64&lt;36,0,IF(OH64&gt;=72,60,IF(OH64&gt;=66,40,IF(OH64&gt;=60,30,IF(OH64&gt;=48,20,IF(OH64&gt;=36,10,0))))))</f>
        <v>0</v>
      </c>
      <c r="PJ64" s="126">
        <f t="shared" si="275"/>
        <v>0</v>
      </c>
      <c r="PK64" s="126">
        <f t="shared" si="276"/>
        <v>0</v>
      </c>
      <c r="PL64" s="126">
        <f t="shared" si="277"/>
        <v>0</v>
      </c>
      <c r="PM64" s="126">
        <f t="shared" si="278"/>
        <v>0</v>
      </c>
      <c r="PN64" s="126">
        <f t="shared" si="279"/>
        <v>0</v>
      </c>
      <c r="PO64" s="126">
        <f t="shared" si="235"/>
        <v>0</v>
      </c>
      <c r="PP64" s="126">
        <f t="shared" si="236"/>
        <v>0</v>
      </c>
      <c r="PQ64" s="126">
        <f t="shared" si="237"/>
        <v>0</v>
      </c>
      <c r="PR64" s="126">
        <f t="shared" si="238"/>
        <v>0</v>
      </c>
      <c r="PS64" s="126">
        <f t="shared" si="239"/>
        <v>0</v>
      </c>
      <c r="PT64" s="126">
        <f t="shared" si="240"/>
        <v>60</v>
      </c>
      <c r="PU64" s="126">
        <f t="shared" si="241"/>
        <v>0</v>
      </c>
      <c r="PV64" s="126">
        <f t="shared" si="242"/>
        <v>0</v>
      </c>
      <c r="PW64" s="126">
        <f t="shared" si="243"/>
        <v>60</v>
      </c>
      <c r="PX64" s="126">
        <f t="shared" si="244"/>
        <v>0</v>
      </c>
      <c r="PY64" s="126">
        <f t="shared" si="245"/>
        <v>0</v>
      </c>
      <c r="PZ64" s="126">
        <f t="shared" si="246"/>
        <v>0</v>
      </c>
      <c r="QA64" s="126">
        <f t="shared" si="247"/>
        <v>0</v>
      </c>
      <c r="QB64" s="126">
        <f t="shared" si="248"/>
        <v>0</v>
      </c>
      <c r="QC64" s="126">
        <f t="shared" si="249"/>
        <v>0</v>
      </c>
      <c r="QD64" s="126">
        <f t="shared" si="250"/>
        <v>0</v>
      </c>
      <c r="QE64" s="126">
        <f t="shared" si="251"/>
        <v>0</v>
      </c>
      <c r="QF64" s="126">
        <f t="shared" si="252"/>
        <v>0</v>
      </c>
      <c r="QG64" s="126">
        <f t="shared" si="253"/>
        <v>0</v>
      </c>
      <c r="QH64" s="126">
        <f t="shared" si="254"/>
        <v>60</v>
      </c>
      <c r="QI64" s="53">
        <v>56</v>
      </c>
      <c r="QJ64" s="34" t="str">
        <f t="shared" si="204"/>
        <v/>
      </c>
      <c r="QK64" s="34" t="str">
        <f t="shared" si="280"/>
        <v/>
      </c>
      <c r="QL64" s="34" t="str">
        <f t="shared" si="281"/>
        <v/>
      </c>
      <c r="QM64" s="34" t="str">
        <f t="shared" si="282"/>
        <v/>
      </c>
      <c r="QN64" s="34" t="str">
        <f t="shared" si="283"/>
        <v/>
      </c>
      <c r="QO64" s="34" t="str">
        <f t="shared" si="284"/>
        <v/>
      </c>
      <c r="QP64" s="34" t="str">
        <f t="shared" si="255"/>
        <v/>
      </c>
      <c r="QQ64" s="34" t="str">
        <f t="shared" si="256"/>
        <v/>
      </c>
      <c r="QR64" s="34" t="str">
        <f t="shared" si="257"/>
        <v/>
      </c>
      <c r="QS64" s="34" t="str">
        <f t="shared" si="258"/>
        <v/>
      </c>
      <c r="QT64" s="34" t="str">
        <f t="shared" si="259"/>
        <v/>
      </c>
      <c r="QU64" s="34">
        <f t="shared" si="260"/>
        <v>99.327175401070065</v>
      </c>
      <c r="QV64" s="34" t="str">
        <f t="shared" si="261"/>
        <v/>
      </c>
      <c r="QW64" s="34" t="str">
        <f t="shared" si="262"/>
        <v/>
      </c>
      <c r="QX64" s="34" t="str">
        <f t="shared" si="263"/>
        <v/>
      </c>
      <c r="QY64" s="34" t="str">
        <f t="shared" si="264"/>
        <v/>
      </c>
      <c r="QZ64" s="34" t="str">
        <f t="shared" si="265"/>
        <v/>
      </c>
      <c r="RA64" s="34" t="str">
        <f t="shared" si="266"/>
        <v/>
      </c>
      <c r="RB64" s="34" t="str">
        <f t="shared" si="267"/>
        <v/>
      </c>
      <c r="RC64" s="34" t="str">
        <f t="shared" si="268"/>
        <v/>
      </c>
      <c r="RD64" s="34" t="str">
        <f t="shared" si="269"/>
        <v/>
      </c>
      <c r="RE64" s="34" t="str">
        <f t="shared" si="270"/>
        <v/>
      </c>
      <c r="RF64" s="34" t="str">
        <f t="shared" si="271"/>
        <v/>
      </c>
      <c r="RG64" s="34" t="str">
        <f t="shared" si="272"/>
        <v/>
      </c>
      <c r="RH64" s="34" t="str">
        <f t="shared" si="273"/>
        <v/>
      </c>
      <c r="RI64" s="34">
        <f t="shared" si="274"/>
        <v>98.111563604035098</v>
      </c>
      <c r="RJ64" s="132">
        <f t="shared" si="205"/>
        <v>99.327175401070065</v>
      </c>
      <c r="RK64" s="35" t="str">
        <f t="shared" si="471"/>
        <v/>
      </c>
      <c r="RL64" s="35" t="str">
        <f t="shared" si="472"/>
        <v>12. DIDACLIBROS LTDA NIT 800036678-0</v>
      </c>
      <c r="RM64" s="35" t="str">
        <f t="shared" si="473"/>
        <v/>
      </c>
      <c r="RN64" s="35" t="str">
        <f t="shared" si="234"/>
        <v/>
      </c>
      <c r="RO64" s="133" t="str">
        <f t="shared" si="207"/>
        <v>12. DIDACLIBROS LTDA NIT 800036678-0</v>
      </c>
      <c r="RP64" s="133" t="str">
        <f>IF($RJ64=QJ64,QJ$8,IF($RJ64=QK64,QK$8,IF($RJ64=QL64,QL$8,IF($RJ64=QM64,QM$8,IF($RJ64=QN64,QN$8,IF($RJ64=QO64,QO$8,IF($RJ64=QP64,QP$8,IF($RJ64=QQ64,QQ$8,IF($RJ64=QR64,QR$8,IF($RJ64=QS64,QS$8,IF($RJ64=QT64,QT$8,IF($RJ64=QU64,QU$8,IF($RJ64=QV64,QV$8,IF($RJ64=QW64,QW$8,IF($RJ64=QX64,QX$8,IF($RJ64=QY64,QY$8,IF($RJ64=QZ64,QZ$8,IF($RJ64=RA64,RA$8,IF($RJ64=RB64,RB$8,IF($RJ64=RC64,RC$8,IF($RJ64=RD64,RD$8,IF($RJ64=RE64,RE$8,IF($RJ64=RF64,RF$8,IF($RJ64=RG64,RG$8,IF($RJ64=RH64,RH$8,IF($RJ64=RI64,RI$8,IF($RJ64=#REF!,#REF!,IF($RJ64=#REF!,#REF!,""))))))))))))))))))))))))))))</f>
        <v>12. DIDACLIBROS LTDA NIT 800036678-0</v>
      </c>
      <c r="RQ64" s="36" t="str">
        <f t="shared" si="474"/>
        <v/>
      </c>
      <c r="RR64" s="36">
        <f t="shared" si="475"/>
        <v>4724300</v>
      </c>
      <c r="RS64" s="36" t="str">
        <f t="shared" si="476"/>
        <v/>
      </c>
      <c r="RT64" s="36" t="e">
        <f>IF($RP64=$AD$8,$AD64,IF($RP64=$AE$8,$AE64,IF($RP64=$AF$8,$AF64,IF($RP64=$AG$8,$AG64,IF($RP64=$AH$8,$AH64,IF($RP64=#REF!,#REF!,IF($RP64=#REF!,#REF!,"")))))))</f>
        <v>#REF!</v>
      </c>
      <c r="RU64" s="129">
        <f t="shared" si="477"/>
        <v>4724300</v>
      </c>
      <c r="RV64" s="36" t="e">
        <f t="shared" si="206"/>
        <v>#REF!</v>
      </c>
      <c r="RW64" s="53">
        <v>56</v>
      </c>
      <c r="RX64" s="129">
        <f t="shared" si="478"/>
        <v>71400</v>
      </c>
      <c r="RY64" s="129" t="str">
        <f t="shared" si="479"/>
        <v>ADJUDICADO</v>
      </c>
    </row>
    <row r="65" spans="2:493" s="38" customFormat="1" ht="26">
      <c r="B65" s="67" t="s">
        <v>124</v>
      </c>
      <c r="C65" s="68" t="s">
        <v>125</v>
      </c>
      <c r="D65" s="67" t="s">
        <v>126</v>
      </c>
      <c r="E65" s="88" t="s">
        <v>161</v>
      </c>
      <c r="F65" s="70">
        <v>1</v>
      </c>
      <c r="G65" s="24">
        <v>2802450</v>
      </c>
      <c r="H65" s="54">
        <v>57</v>
      </c>
      <c r="I65" s="104" t="s">
        <v>37</v>
      </c>
      <c r="J65" s="104" t="s">
        <v>37</v>
      </c>
      <c r="K65" s="104" t="s">
        <v>37</v>
      </c>
      <c r="L65" s="104" t="s">
        <v>37</v>
      </c>
      <c r="M65" s="104" t="s">
        <v>37</v>
      </c>
      <c r="N65" s="104" t="s">
        <v>37</v>
      </c>
      <c r="O65" s="104" t="s">
        <v>37</v>
      </c>
      <c r="P65" s="104" t="s">
        <v>37</v>
      </c>
      <c r="Q65" s="104" t="s">
        <v>37</v>
      </c>
      <c r="R65" s="104" t="s">
        <v>37</v>
      </c>
      <c r="S65" s="104" t="s">
        <v>37</v>
      </c>
      <c r="T65" s="113">
        <v>2760800</v>
      </c>
      <c r="U65" s="104" t="s">
        <v>37</v>
      </c>
      <c r="V65" s="104" t="s">
        <v>37</v>
      </c>
      <c r="W65" s="104" t="s">
        <v>37</v>
      </c>
      <c r="X65" s="104" t="s">
        <v>37</v>
      </c>
      <c r="Y65" s="104" t="s">
        <v>37</v>
      </c>
      <c r="Z65" s="104" t="s">
        <v>37</v>
      </c>
      <c r="AA65" s="104" t="s">
        <v>37</v>
      </c>
      <c r="AB65" s="104" t="s">
        <v>37</v>
      </c>
      <c r="AC65" s="104" t="s">
        <v>37</v>
      </c>
      <c r="AD65" s="104" t="s">
        <v>37</v>
      </c>
      <c r="AE65" s="104" t="s">
        <v>37</v>
      </c>
      <c r="AF65" s="104" t="s">
        <v>37</v>
      </c>
      <c r="AG65" s="104" t="s">
        <v>37</v>
      </c>
      <c r="AH65" s="104" t="s">
        <v>37</v>
      </c>
      <c r="AI65" s="37"/>
      <c r="AJ65" s="25" t="str">
        <f t="shared" si="286"/>
        <v>NC</v>
      </c>
      <c r="AK65" s="25" t="str">
        <f t="shared" si="287"/>
        <v>NC</v>
      </c>
      <c r="AL65" s="25" t="str">
        <f t="shared" si="288"/>
        <v>NC</v>
      </c>
      <c r="AM65" s="25" t="str">
        <f t="shared" si="289"/>
        <v>NC</v>
      </c>
      <c r="AN65" s="25" t="str">
        <f t="shared" si="290"/>
        <v>NC</v>
      </c>
      <c r="AO65" s="25" t="str">
        <f t="shared" si="291"/>
        <v>NC</v>
      </c>
      <c r="AP65" s="25" t="str">
        <f t="shared" si="292"/>
        <v>NC</v>
      </c>
      <c r="AQ65" s="25" t="str">
        <f t="shared" si="293"/>
        <v>NC</v>
      </c>
      <c r="AR65" s="25" t="str">
        <f t="shared" si="294"/>
        <v>NC</v>
      </c>
      <c r="AS65" s="25" t="str">
        <f t="shared" si="295"/>
        <v>NC</v>
      </c>
      <c r="AT65" s="25" t="str">
        <f t="shared" si="296"/>
        <v>NC</v>
      </c>
      <c r="AU65" s="25">
        <f t="shared" si="297"/>
        <v>2760800</v>
      </c>
      <c r="AV65" s="25" t="str">
        <f t="shared" si="298"/>
        <v>NC</v>
      </c>
      <c r="AW65" s="25" t="str">
        <f t="shared" si="299"/>
        <v>NC</v>
      </c>
      <c r="AX65" s="25" t="str">
        <f t="shared" si="300"/>
        <v>NC</v>
      </c>
      <c r="AY65" s="25" t="str">
        <f t="shared" si="301"/>
        <v>NC</v>
      </c>
      <c r="AZ65" s="25" t="str">
        <f t="shared" si="302"/>
        <v>NC</v>
      </c>
      <c r="BA65" s="25" t="str">
        <f t="shared" si="303"/>
        <v>NC</v>
      </c>
      <c r="BB65" s="25" t="str">
        <f t="shared" si="304"/>
        <v>NC</v>
      </c>
      <c r="BC65" s="25" t="str">
        <f t="shared" si="305"/>
        <v>NC</v>
      </c>
      <c r="BD65" s="25" t="str">
        <f t="shared" si="306"/>
        <v>NC</v>
      </c>
      <c r="BE65" s="25" t="str">
        <f t="shared" si="307"/>
        <v>NC</v>
      </c>
      <c r="BF65" s="25" t="str">
        <f t="shared" si="308"/>
        <v>NC</v>
      </c>
      <c r="BG65" s="25" t="str">
        <f t="shared" si="309"/>
        <v>NC</v>
      </c>
      <c r="BH65" s="25" t="str">
        <f t="shared" si="310"/>
        <v>NC</v>
      </c>
      <c r="BI65" s="25" t="str">
        <f t="shared" si="311"/>
        <v>NC</v>
      </c>
      <c r="BJ65" s="53">
        <v>57</v>
      </c>
      <c r="BK65" s="122" t="s">
        <v>38</v>
      </c>
      <c r="BL65" s="122" t="s">
        <v>38</v>
      </c>
      <c r="BM65" s="122" t="s">
        <v>38</v>
      </c>
      <c r="BN65" s="122" t="s">
        <v>38</v>
      </c>
      <c r="BO65" s="122" t="s">
        <v>38</v>
      </c>
      <c r="BP65" s="122" t="s">
        <v>38</v>
      </c>
      <c r="BQ65" s="122" t="s">
        <v>38</v>
      </c>
      <c r="BR65" s="122" t="s">
        <v>38</v>
      </c>
      <c r="BS65" s="122" t="s">
        <v>38</v>
      </c>
      <c r="BT65" s="122" t="s">
        <v>38</v>
      </c>
      <c r="BU65" s="122" t="s">
        <v>38</v>
      </c>
      <c r="BV65" s="124" t="s">
        <v>39</v>
      </c>
      <c r="BW65" s="122" t="s">
        <v>38</v>
      </c>
      <c r="BX65" s="122" t="s">
        <v>38</v>
      </c>
      <c r="BY65" s="122" t="s">
        <v>38</v>
      </c>
      <c r="BZ65" s="122" t="s">
        <v>38</v>
      </c>
      <c r="CA65" s="122" t="s">
        <v>38</v>
      </c>
      <c r="CB65" s="122" t="s">
        <v>38</v>
      </c>
      <c r="CC65" s="122" t="s">
        <v>38</v>
      </c>
      <c r="CD65" s="122" t="s">
        <v>38</v>
      </c>
      <c r="CE65" s="122" t="s">
        <v>38</v>
      </c>
      <c r="CF65" s="122" t="s">
        <v>38</v>
      </c>
      <c r="CG65" s="122" t="s">
        <v>38</v>
      </c>
      <c r="CH65" s="122" t="s">
        <v>38</v>
      </c>
      <c r="CI65" s="122" t="s">
        <v>38</v>
      </c>
      <c r="CJ65" s="122" t="s">
        <v>38</v>
      </c>
      <c r="CK65" s="53">
        <v>57</v>
      </c>
      <c r="CL65" s="122" t="s">
        <v>39</v>
      </c>
      <c r="CM65" s="122" t="s">
        <v>38</v>
      </c>
      <c r="CN65" s="122" t="s">
        <v>39</v>
      </c>
      <c r="CO65" s="122" t="s">
        <v>39</v>
      </c>
      <c r="CP65" s="122" t="s">
        <v>39</v>
      </c>
      <c r="CQ65" s="122" t="s">
        <v>39</v>
      </c>
      <c r="CR65" s="122" t="s">
        <v>39</v>
      </c>
      <c r="CS65" s="122" t="s">
        <v>39</v>
      </c>
      <c r="CT65" s="122" t="s">
        <v>39</v>
      </c>
      <c r="CU65" s="122" t="s">
        <v>39</v>
      </c>
      <c r="CV65" s="122" t="s">
        <v>39</v>
      </c>
      <c r="CW65" s="131" t="s">
        <v>39</v>
      </c>
      <c r="CX65" s="122" t="s">
        <v>39</v>
      </c>
      <c r="CY65" s="122" t="s">
        <v>39</v>
      </c>
      <c r="CZ65" s="122" t="s">
        <v>39</v>
      </c>
      <c r="DA65" s="122" t="s">
        <v>39</v>
      </c>
      <c r="DB65" s="122" t="s">
        <v>39</v>
      </c>
      <c r="DC65" s="122" t="s">
        <v>39</v>
      </c>
      <c r="DD65" s="122" t="s">
        <v>39</v>
      </c>
      <c r="DE65" s="122" t="s">
        <v>39</v>
      </c>
      <c r="DF65" s="122" t="s">
        <v>39</v>
      </c>
      <c r="DG65" s="122" t="s">
        <v>39</v>
      </c>
      <c r="DH65" s="122" t="s">
        <v>38</v>
      </c>
      <c r="DI65" s="122" t="s">
        <v>38</v>
      </c>
      <c r="DJ65" s="122" t="s">
        <v>38</v>
      </c>
      <c r="DK65" s="122" t="s">
        <v>39</v>
      </c>
      <c r="DL65" s="53">
        <v>57</v>
      </c>
      <c r="DM65" s="122" t="s">
        <v>39</v>
      </c>
      <c r="DN65" s="122" t="s">
        <v>38</v>
      </c>
      <c r="DO65" s="122" t="s">
        <v>39</v>
      </c>
      <c r="DP65" s="122" t="s">
        <v>39</v>
      </c>
      <c r="DQ65" s="122" t="s">
        <v>39</v>
      </c>
      <c r="DR65" s="122" t="s">
        <v>39</v>
      </c>
      <c r="DS65" s="122" t="s">
        <v>39</v>
      </c>
      <c r="DT65" s="122" t="s">
        <v>39</v>
      </c>
      <c r="DU65" s="122" t="s">
        <v>39</v>
      </c>
      <c r="DV65" s="122" t="s">
        <v>39</v>
      </c>
      <c r="DW65" s="122" t="s">
        <v>39</v>
      </c>
      <c r="DX65" s="117" t="s">
        <v>39</v>
      </c>
      <c r="DY65" s="122" t="s">
        <v>39</v>
      </c>
      <c r="DZ65" s="122" t="s">
        <v>39</v>
      </c>
      <c r="EA65" s="122" t="s">
        <v>39</v>
      </c>
      <c r="EB65" s="122" t="s">
        <v>39</v>
      </c>
      <c r="EC65" s="122" t="s">
        <v>39</v>
      </c>
      <c r="ED65" s="122" t="s">
        <v>39</v>
      </c>
      <c r="EE65" s="122" t="s">
        <v>39</v>
      </c>
      <c r="EF65" s="122" t="s">
        <v>39</v>
      </c>
      <c r="EG65" s="122" t="s">
        <v>39</v>
      </c>
      <c r="EH65" s="122" t="s">
        <v>39</v>
      </c>
      <c r="EI65" s="122" t="s">
        <v>38</v>
      </c>
      <c r="EJ65" s="122" t="s">
        <v>38</v>
      </c>
      <c r="EK65" s="122" t="s">
        <v>39</v>
      </c>
      <c r="EL65" s="122" t="s">
        <v>39</v>
      </c>
      <c r="EM65" s="53">
        <v>57</v>
      </c>
      <c r="EN65" s="26" t="str">
        <f t="shared" si="312"/>
        <v>NO CUMPLE</v>
      </c>
      <c r="EO65" s="26" t="str">
        <f t="shared" si="313"/>
        <v>NO CUMPLE</v>
      </c>
      <c r="EP65" s="26" t="str">
        <f t="shared" si="314"/>
        <v>NO CUMPLE</v>
      </c>
      <c r="EQ65" s="26" t="str">
        <f t="shared" si="315"/>
        <v>NO CUMPLE</v>
      </c>
      <c r="ER65" s="26" t="str">
        <f t="shared" si="316"/>
        <v>NO CUMPLE</v>
      </c>
      <c r="ES65" s="26" t="str">
        <f t="shared" si="317"/>
        <v>NO CUMPLE</v>
      </c>
      <c r="ET65" s="26" t="str">
        <f t="shared" si="318"/>
        <v>NO CUMPLE</v>
      </c>
      <c r="EU65" s="26" t="str">
        <f t="shared" si="319"/>
        <v>NO CUMPLE</v>
      </c>
      <c r="EV65" s="26" t="str">
        <f t="shared" si="320"/>
        <v>NO CUMPLE</v>
      </c>
      <c r="EW65" s="26" t="str">
        <f t="shared" si="321"/>
        <v>NO CUMPLE</v>
      </c>
      <c r="EX65" s="26" t="str">
        <f t="shared" si="322"/>
        <v>NO CUMPLE</v>
      </c>
      <c r="EY65" s="26" t="str">
        <f t="shared" si="323"/>
        <v>CUMPLE</v>
      </c>
      <c r="EZ65" s="26" t="str">
        <f t="shared" si="324"/>
        <v>NO CUMPLE</v>
      </c>
      <c r="FA65" s="26" t="str">
        <f t="shared" si="325"/>
        <v>NO CUMPLE</v>
      </c>
      <c r="FB65" s="26" t="str">
        <f t="shared" si="326"/>
        <v>NO CUMPLE</v>
      </c>
      <c r="FC65" s="26" t="str">
        <f t="shared" si="327"/>
        <v>NO CUMPLE</v>
      </c>
      <c r="FD65" s="26" t="str">
        <f t="shared" si="328"/>
        <v>NO CUMPLE</v>
      </c>
      <c r="FE65" s="26" t="str">
        <f t="shared" si="329"/>
        <v>NO CUMPLE</v>
      </c>
      <c r="FF65" s="26" t="str">
        <f t="shared" si="330"/>
        <v>NO CUMPLE</v>
      </c>
      <c r="FG65" s="26" t="str">
        <f t="shared" si="331"/>
        <v>NO CUMPLE</v>
      </c>
      <c r="FH65" s="26" t="str">
        <f t="shared" si="332"/>
        <v>NO CUMPLE</v>
      </c>
      <c r="FI65" s="26" t="str">
        <f t="shared" si="333"/>
        <v>NO CUMPLE</v>
      </c>
      <c r="FJ65" s="26" t="str">
        <f t="shared" si="334"/>
        <v>NO CUMPLE</v>
      </c>
      <c r="FK65" s="26" t="str">
        <f t="shared" si="335"/>
        <v>NO CUMPLE</v>
      </c>
      <c r="FL65" s="26" t="str">
        <f t="shared" si="336"/>
        <v>NO CUMPLE</v>
      </c>
      <c r="FM65" s="26" t="str">
        <f t="shared" si="337"/>
        <v>NO CUMPLE</v>
      </c>
      <c r="FN65" s="53">
        <v>57</v>
      </c>
      <c r="FO65" s="116" t="s">
        <v>37</v>
      </c>
      <c r="FP65" s="116" t="s">
        <v>37</v>
      </c>
      <c r="FQ65" s="116" t="s">
        <v>37</v>
      </c>
      <c r="FR65" s="116" t="s">
        <v>37</v>
      </c>
      <c r="FS65" s="116" t="s">
        <v>37</v>
      </c>
      <c r="FT65" s="116" t="s">
        <v>37</v>
      </c>
      <c r="FU65" s="116" t="s">
        <v>37</v>
      </c>
      <c r="FV65" s="116" t="s">
        <v>37</v>
      </c>
      <c r="FW65" s="116" t="s">
        <v>37</v>
      </c>
      <c r="FX65" s="116" t="s">
        <v>37</v>
      </c>
      <c r="FY65" s="116" t="s">
        <v>37</v>
      </c>
      <c r="FZ65" s="124" t="s">
        <v>39</v>
      </c>
      <c r="GA65" s="116" t="s">
        <v>37</v>
      </c>
      <c r="GB65" s="116" t="s">
        <v>37</v>
      </c>
      <c r="GC65" s="116" t="s">
        <v>37</v>
      </c>
      <c r="GD65" s="116" t="s">
        <v>37</v>
      </c>
      <c r="GE65" s="116" t="s">
        <v>37</v>
      </c>
      <c r="GF65" s="116" t="s">
        <v>37</v>
      </c>
      <c r="GG65" s="116" t="s">
        <v>37</v>
      </c>
      <c r="GH65" s="116" t="s">
        <v>37</v>
      </c>
      <c r="GI65" s="116" t="s">
        <v>37</v>
      </c>
      <c r="GJ65" s="116" t="s">
        <v>37</v>
      </c>
      <c r="GK65" s="116" t="s">
        <v>37</v>
      </c>
      <c r="GL65" s="116" t="s">
        <v>37</v>
      </c>
      <c r="GM65" s="116" t="s">
        <v>37</v>
      </c>
      <c r="GN65" s="116" t="s">
        <v>37</v>
      </c>
      <c r="GO65" s="53">
        <v>57</v>
      </c>
      <c r="GP65" s="116" t="s">
        <v>37</v>
      </c>
      <c r="GQ65" s="116" t="s">
        <v>37</v>
      </c>
      <c r="GR65" s="116" t="s">
        <v>37</v>
      </c>
      <c r="GS65" s="116" t="s">
        <v>37</v>
      </c>
      <c r="GT65" s="116" t="s">
        <v>37</v>
      </c>
      <c r="GU65" s="116" t="s">
        <v>37</v>
      </c>
      <c r="GV65" s="116" t="s">
        <v>37</v>
      </c>
      <c r="GW65" s="116" t="s">
        <v>37</v>
      </c>
      <c r="GX65" s="116" t="s">
        <v>37</v>
      </c>
      <c r="GY65" s="116" t="s">
        <v>37</v>
      </c>
      <c r="GZ65" s="116" t="s">
        <v>37</v>
      </c>
      <c r="HA65" s="131" t="s">
        <v>39</v>
      </c>
      <c r="HB65" s="116" t="s">
        <v>37</v>
      </c>
      <c r="HC65" s="116" t="s">
        <v>37</v>
      </c>
      <c r="HD65" s="116" t="s">
        <v>37</v>
      </c>
      <c r="HE65" s="116" t="s">
        <v>37</v>
      </c>
      <c r="HF65" s="116" t="s">
        <v>37</v>
      </c>
      <c r="HG65" s="116" t="s">
        <v>37</v>
      </c>
      <c r="HH65" s="116" t="s">
        <v>37</v>
      </c>
      <c r="HI65" s="116" t="s">
        <v>37</v>
      </c>
      <c r="HJ65" s="116" t="s">
        <v>37</v>
      </c>
      <c r="HK65" s="116" t="s">
        <v>37</v>
      </c>
      <c r="HL65" s="116" t="s">
        <v>37</v>
      </c>
      <c r="HM65" s="116" t="s">
        <v>37</v>
      </c>
      <c r="HN65" s="116" t="s">
        <v>37</v>
      </c>
      <c r="HO65" s="116" t="s">
        <v>37</v>
      </c>
      <c r="HP65" s="53">
        <v>57</v>
      </c>
      <c r="HQ65" s="25" t="str">
        <f t="shared" si="338"/>
        <v/>
      </c>
      <c r="HR65" s="25" t="str">
        <f t="shared" si="339"/>
        <v/>
      </c>
      <c r="HS65" s="25" t="str">
        <f t="shared" si="340"/>
        <v/>
      </c>
      <c r="HT65" s="25" t="str">
        <f t="shared" si="341"/>
        <v/>
      </c>
      <c r="HU65" s="25" t="str">
        <f t="shared" si="342"/>
        <v/>
      </c>
      <c r="HV65" s="25" t="str">
        <f t="shared" si="343"/>
        <v/>
      </c>
      <c r="HW65" s="25" t="str">
        <f t="shared" si="344"/>
        <v/>
      </c>
      <c r="HX65" s="25" t="str">
        <f t="shared" si="345"/>
        <v/>
      </c>
      <c r="HY65" s="25" t="str">
        <f t="shared" si="346"/>
        <v/>
      </c>
      <c r="HZ65" s="25" t="str">
        <f t="shared" si="347"/>
        <v/>
      </c>
      <c r="IA65" s="25" t="str">
        <f t="shared" si="348"/>
        <v/>
      </c>
      <c r="IB65" s="25">
        <f t="shared" si="349"/>
        <v>2760800</v>
      </c>
      <c r="IC65" s="25" t="str">
        <f t="shared" si="350"/>
        <v/>
      </c>
      <c r="ID65" s="25" t="str">
        <f t="shared" si="351"/>
        <v/>
      </c>
      <c r="IE65" s="25" t="str">
        <f t="shared" si="352"/>
        <v/>
      </c>
      <c r="IF65" s="25" t="str">
        <f t="shared" si="353"/>
        <v/>
      </c>
      <c r="IG65" s="25" t="str">
        <f t="shared" si="354"/>
        <v/>
      </c>
      <c r="IH65" s="25" t="str">
        <f t="shared" si="355"/>
        <v/>
      </c>
      <c r="II65" s="25" t="str">
        <f t="shared" si="356"/>
        <v/>
      </c>
      <c r="IJ65" s="25" t="str">
        <f t="shared" si="357"/>
        <v/>
      </c>
      <c r="IK65" s="25" t="str">
        <f t="shared" si="358"/>
        <v/>
      </c>
      <c r="IL65" s="25" t="str">
        <f t="shared" si="359"/>
        <v/>
      </c>
      <c r="IM65" s="25" t="str">
        <f t="shared" si="360"/>
        <v/>
      </c>
      <c r="IN65" s="25" t="str">
        <f t="shared" si="361"/>
        <v/>
      </c>
      <c r="IO65" s="25" t="str">
        <f t="shared" si="362"/>
        <v/>
      </c>
      <c r="IP65" s="25" t="str">
        <f t="shared" si="363"/>
        <v/>
      </c>
      <c r="IQ65" s="25">
        <v>2802450</v>
      </c>
      <c r="IR65" s="25">
        <v>2802450</v>
      </c>
      <c r="IS65" s="27">
        <f t="shared" si="364"/>
        <v>1</v>
      </c>
      <c r="IT65" s="27">
        <f t="shared" si="200"/>
        <v>1</v>
      </c>
      <c r="IU65" s="27">
        <f t="array" ref="IU65">IF(IT65=0,"",PRODUCT(IF(ISNUMBER(HQ65:IP65),HQ65:IP65,1)))</f>
        <v>2760800</v>
      </c>
      <c r="IV65" s="27">
        <f t="shared" si="201"/>
        <v>7737003960000</v>
      </c>
      <c r="IW65" s="28">
        <f t="shared" si="208"/>
        <v>2781547.0443621837</v>
      </c>
      <c r="IX65" s="29">
        <f t="shared" si="285"/>
        <v>10430.801416358188</v>
      </c>
      <c r="IY65" s="53">
        <v>57</v>
      </c>
      <c r="IZ65" s="30" t="str">
        <f t="shared" si="365"/>
        <v/>
      </c>
      <c r="JA65" s="30" t="str">
        <f t="shared" si="366"/>
        <v/>
      </c>
      <c r="JB65" s="30" t="str">
        <f t="shared" si="367"/>
        <v/>
      </c>
      <c r="JC65" s="30" t="str">
        <f t="shared" si="368"/>
        <v/>
      </c>
      <c r="JD65" s="30" t="str">
        <f t="shared" si="369"/>
        <v/>
      </c>
      <c r="JE65" s="30" t="str">
        <f t="shared" si="370"/>
        <v/>
      </c>
      <c r="JF65" s="30" t="str">
        <f t="shared" si="371"/>
        <v/>
      </c>
      <c r="JG65" s="30" t="str">
        <f t="shared" si="372"/>
        <v/>
      </c>
      <c r="JH65" s="30" t="str">
        <f t="shared" si="373"/>
        <v/>
      </c>
      <c r="JI65" s="30" t="str">
        <f t="shared" si="374"/>
        <v/>
      </c>
      <c r="JJ65" s="30" t="str">
        <f t="shared" si="375"/>
        <v/>
      </c>
      <c r="JK65" s="30">
        <f t="shared" si="376"/>
        <v>26467.764937700311</v>
      </c>
      <c r="JL65" s="30" t="str">
        <f t="shared" si="377"/>
        <v/>
      </c>
      <c r="JM65" s="30" t="str">
        <f t="shared" si="378"/>
        <v/>
      </c>
      <c r="JN65" s="30" t="str">
        <f t="shared" si="379"/>
        <v/>
      </c>
      <c r="JO65" s="30" t="str">
        <f t="shared" si="380"/>
        <v/>
      </c>
      <c r="JP65" s="30" t="str">
        <f t="shared" si="381"/>
        <v/>
      </c>
      <c r="JQ65" s="30" t="str">
        <f t="shared" si="382"/>
        <v/>
      </c>
      <c r="JR65" s="30" t="str">
        <f t="shared" si="383"/>
        <v/>
      </c>
      <c r="JS65" s="30" t="str">
        <f t="shared" si="384"/>
        <v/>
      </c>
      <c r="JT65" s="30" t="str">
        <f t="shared" si="385"/>
        <v/>
      </c>
      <c r="JU65" s="30" t="str">
        <f t="shared" si="386"/>
        <v/>
      </c>
      <c r="JV65" s="30" t="str">
        <f t="shared" si="387"/>
        <v/>
      </c>
      <c r="JW65" s="30" t="str">
        <f t="shared" si="388"/>
        <v/>
      </c>
      <c r="JX65" s="30" t="str">
        <f t="shared" si="389"/>
        <v/>
      </c>
      <c r="JY65" s="30" t="str">
        <f t="shared" si="390"/>
        <v/>
      </c>
      <c r="JZ65" s="53">
        <v>57</v>
      </c>
      <c r="KA65" s="31" t="str">
        <f t="shared" si="391"/>
        <v/>
      </c>
      <c r="KB65" s="31" t="str">
        <f t="shared" si="392"/>
        <v/>
      </c>
      <c r="KC65" s="31" t="str">
        <f t="shared" si="393"/>
        <v/>
      </c>
      <c r="KD65" s="31" t="str">
        <f t="shared" si="394"/>
        <v/>
      </c>
      <c r="KE65" s="31" t="str">
        <f t="shared" si="395"/>
        <v/>
      </c>
      <c r="KF65" s="31" t="str">
        <f t="shared" si="396"/>
        <v/>
      </c>
      <c r="KG65" s="31" t="str">
        <f t="shared" si="397"/>
        <v/>
      </c>
      <c r="KH65" s="31" t="str">
        <f t="shared" si="398"/>
        <v/>
      </c>
      <c r="KI65" s="31" t="str">
        <f t="shared" si="399"/>
        <v/>
      </c>
      <c r="KJ65" s="31" t="str">
        <f t="shared" si="400"/>
        <v/>
      </c>
      <c r="KK65" s="31" t="str">
        <f t="shared" si="401"/>
        <v/>
      </c>
      <c r="KL65" s="31">
        <f t="shared" si="402"/>
        <v>20747.04436218366</v>
      </c>
      <c r="KM65" s="31" t="str">
        <f t="shared" si="403"/>
        <v/>
      </c>
      <c r="KN65" s="31" t="str">
        <f t="shared" si="404"/>
        <v/>
      </c>
      <c r="KO65" s="31" t="str">
        <f t="shared" si="405"/>
        <v/>
      </c>
      <c r="KP65" s="31" t="str">
        <f t="shared" si="406"/>
        <v/>
      </c>
      <c r="KQ65" s="31" t="str">
        <f t="shared" si="407"/>
        <v/>
      </c>
      <c r="KR65" s="31" t="str">
        <f t="shared" si="408"/>
        <v/>
      </c>
      <c r="KS65" s="31" t="str">
        <f t="shared" si="409"/>
        <v/>
      </c>
      <c r="KT65" s="31" t="str">
        <f t="shared" si="410"/>
        <v/>
      </c>
      <c r="KU65" s="31" t="str">
        <f t="shared" si="411"/>
        <v/>
      </c>
      <c r="KV65" s="31" t="str">
        <f t="shared" si="412"/>
        <v/>
      </c>
      <c r="KW65" s="31" t="str">
        <f t="shared" si="413"/>
        <v/>
      </c>
      <c r="KX65" s="31" t="str">
        <f t="shared" si="414"/>
        <v/>
      </c>
      <c r="KY65" s="31" t="str">
        <f t="shared" si="415"/>
        <v/>
      </c>
      <c r="KZ65" s="31" t="str">
        <f t="shared" si="416"/>
        <v/>
      </c>
      <c r="LA65" s="53">
        <v>57</v>
      </c>
      <c r="LB65" s="32" t="str">
        <f t="shared" si="417"/>
        <v/>
      </c>
      <c r="LC65" s="32" t="str">
        <f t="shared" si="418"/>
        <v/>
      </c>
      <c r="LD65" s="32" t="str">
        <f t="shared" si="419"/>
        <v/>
      </c>
      <c r="LE65" s="32" t="str">
        <f t="shared" si="420"/>
        <v/>
      </c>
      <c r="LF65" s="32" t="str">
        <f t="shared" si="421"/>
        <v/>
      </c>
      <c r="LG65" s="32" t="str">
        <f t="shared" si="422"/>
        <v/>
      </c>
      <c r="LH65" s="32" t="str">
        <f t="shared" si="423"/>
        <v/>
      </c>
      <c r="LI65" s="32" t="str">
        <f t="shared" si="424"/>
        <v/>
      </c>
      <c r="LJ65" s="32" t="str">
        <f t="shared" si="425"/>
        <v/>
      </c>
      <c r="LK65" s="32" t="str">
        <f t="shared" si="426"/>
        <v/>
      </c>
      <c r="LL65" s="32" t="str">
        <f t="shared" si="427"/>
        <v/>
      </c>
      <c r="LM65" s="32">
        <f t="shared" si="428"/>
        <v>198.9017289663567</v>
      </c>
      <c r="LN65" s="32" t="str">
        <f t="shared" si="429"/>
        <v/>
      </c>
      <c r="LO65" s="32" t="str">
        <f t="shared" si="430"/>
        <v/>
      </c>
      <c r="LP65" s="32" t="str">
        <f t="shared" si="431"/>
        <v/>
      </c>
      <c r="LQ65" s="32" t="str">
        <f t="shared" si="432"/>
        <v/>
      </c>
      <c r="LR65" s="32" t="str">
        <f t="shared" si="433"/>
        <v/>
      </c>
      <c r="LS65" s="32" t="str">
        <f t="shared" si="434"/>
        <v/>
      </c>
      <c r="LT65" s="32" t="str">
        <f t="shared" si="435"/>
        <v/>
      </c>
      <c r="LU65" s="32" t="str">
        <f t="shared" si="436"/>
        <v/>
      </c>
      <c r="LV65" s="32" t="str">
        <f t="shared" si="437"/>
        <v/>
      </c>
      <c r="LW65" s="32" t="str">
        <f t="shared" si="438"/>
        <v/>
      </c>
      <c r="LX65" s="32" t="str">
        <f t="shared" si="439"/>
        <v/>
      </c>
      <c r="LY65" s="32" t="str">
        <f t="shared" si="440"/>
        <v/>
      </c>
      <c r="LZ65" s="32" t="str">
        <f t="shared" si="441"/>
        <v/>
      </c>
      <c r="MA65" s="32" t="str">
        <f t="shared" si="442"/>
        <v/>
      </c>
      <c r="MB65" s="50">
        <f t="shared" si="443"/>
        <v>198.9017289663567</v>
      </c>
      <c r="MC65" s="53">
        <v>57</v>
      </c>
      <c r="MD65" s="140" t="str">
        <f t="shared" si="444"/>
        <v/>
      </c>
      <c r="ME65" s="140" t="str">
        <f t="shared" si="445"/>
        <v/>
      </c>
      <c r="MF65" s="140" t="str">
        <f t="shared" si="446"/>
        <v/>
      </c>
      <c r="MG65" s="140" t="str">
        <f t="shared" si="447"/>
        <v/>
      </c>
      <c r="MH65" s="140" t="str">
        <f t="shared" si="448"/>
        <v/>
      </c>
      <c r="MI65" s="140" t="str">
        <f t="shared" si="449"/>
        <v/>
      </c>
      <c r="MJ65" s="140" t="str">
        <f t="shared" si="450"/>
        <v/>
      </c>
      <c r="MK65" s="140" t="str">
        <f t="shared" si="451"/>
        <v/>
      </c>
      <c r="ML65" s="140" t="str">
        <f t="shared" si="452"/>
        <v/>
      </c>
      <c r="MM65" s="140" t="str">
        <f t="shared" si="453"/>
        <v/>
      </c>
      <c r="MN65" s="140" t="str">
        <f t="shared" si="454"/>
        <v/>
      </c>
      <c r="MO65" s="140">
        <f t="shared" si="455"/>
        <v>39.701647406550464</v>
      </c>
      <c r="MP65" s="140" t="str">
        <f t="shared" si="456"/>
        <v/>
      </c>
      <c r="MQ65" s="140" t="str">
        <f t="shared" si="457"/>
        <v/>
      </c>
      <c r="MR65" s="140" t="str">
        <f t="shared" si="458"/>
        <v/>
      </c>
      <c r="MS65" s="140" t="str">
        <f t="shared" si="459"/>
        <v/>
      </c>
      <c r="MT65" s="140" t="str">
        <f t="shared" si="460"/>
        <v/>
      </c>
      <c r="MU65" s="140" t="str">
        <f t="shared" si="461"/>
        <v/>
      </c>
      <c r="MV65" s="140" t="str">
        <f t="shared" si="462"/>
        <v/>
      </c>
      <c r="MW65" s="140" t="str">
        <f t="shared" si="463"/>
        <v/>
      </c>
      <c r="MX65" s="140" t="str">
        <f t="shared" si="464"/>
        <v/>
      </c>
      <c r="MY65" s="140" t="str">
        <f t="shared" si="465"/>
        <v/>
      </c>
      <c r="MZ65" s="140" t="str">
        <f t="shared" si="466"/>
        <v/>
      </c>
      <c r="NA65" s="140" t="str">
        <f t="shared" si="467"/>
        <v/>
      </c>
      <c r="NB65" s="140" t="str">
        <f t="shared" si="468"/>
        <v/>
      </c>
      <c r="NC65" s="140" t="str">
        <f t="shared" si="469"/>
        <v/>
      </c>
      <c r="ND65" s="53">
        <v>57</v>
      </c>
      <c r="NE65" s="33" t="str">
        <f t="shared" si="470"/>
        <v/>
      </c>
      <c r="NF65" s="33" t="str">
        <f t="shared" si="504"/>
        <v/>
      </c>
      <c r="NG65" s="33" t="str">
        <f t="shared" si="480"/>
        <v/>
      </c>
      <c r="NH65" s="33" t="str">
        <f t="shared" si="481"/>
        <v/>
      </c>
      <c r="NI65" s="33" t="str">
        <f t="shared" si="482"/>
        <v/>
      </c>
      <c r="NJ65" s="33" t="str">
        <f t="shared" si="483"/>
        <v/>
      </c>
      <c r="NK65" s="33" t="str">
        <f t="shared" si="484"/>
        <v/>
      </c>
      <c r="NL65" s="33" t="str">
        <f t="shared" si="485"/>
        <v/>
      </c>
      <c r="NM65" s="33" t="str">
        <f t="shared" si="486"/>
        <v/>
      </c>
      <c r="NN65" s="33" t="str">
        <f t="shared" si="487"/>
        <v/>
      </c>
      <c r="NO65" s="33" t="str">
        <f t="shared" si="488"/>
        <v/>
      </c>
      <c r="NP65" s="33">
        <f t="shared" si="489"/>
        <v>40</v>
      </c>
      <c r="NQ65" s="33" t="str">
        <f t="shared" si="490"/>
        <v/>
      </c>
      <c r="NR65" s="33" t="str">
        <f t="shared" si="491"/>
        <v/>
      </c>
      <c r="NS65" s="33" t="str">
        <f t="shared" si="492"/>
        <v/>
      </c>
      <c r="NT65" s="33" t="str">
        <f t="shared" si="493"/>
        <v/>
      </c>
      <c r="NU65" s="33" t="str">
        <f t="shared" si="494"/>
        <v/>
      </c>
      <c r="NV65" s="33" t="str">
        <f t="shared" si="495"/>
        <v/>
      </c>
      <c r="NW65" s="33" t="str">
        <f t="shared" si="496"/>
        <v/>
      </c>
      <c r="NX65" s="33" t="str">
        <f t="shared" si="497"/>
        <v/>
      </c>
      <c r="NY65" s="33" t="str">
        <f t="shared" si="498"/>
        <v/>
      </c>
      <c r="NZ65" s="33" t="str">
        <f t="shared" si="499"/>
        <v/>
      </c>
      <c r="OA65" s="33" t="str">
        <f t="shared" si="500"/>
        <v/>
      </c>
      <c r="OB65" s="33" t="str">
        <f t="shared" si="501"/>
        <v/>
      </c>
      <c r="OC65" s="33" t="str">
        <f t="shared" si="502"/>
        <v/>
      </c>
      <c r="OD65" s="33" t="str">
        <f t="shared" si="503"/>
        <v/>
      </c>
      <c r="OE65" s="33" t="e">
        <f>IF(#REF!="","",IF(#REF!=$MB65,40,(($MB65/#REF!)*40)))</f>
        <v>#REF!</v>
      </c>
      <c r="OF65" s="33" t="e">
        <f>IF(#REF!="","",IF(#REF!=$MB65,40,(($MB65/#REF!)*40)))</f>
        <v>#REF!</v>
      </c>
      <c r="OG65" s="53">
        <v>57</v>
      </c>
      <c r="OH65" s="116"/>
      <c r="OI65" s="116"/>
      <c r="OJ65" s="116"/>
      <c r="OK65" s="116"/>
      <c r="OL65" s="116"/>
      <c r="OM65" s="116"/>
      <c r="ON65" s="116"/>
      <c r="OO65" s="116"/>
      <c r="OP65" s="116"/>
      <c r="OQ65" s="116"/>
      <c r="OR65" s="116"/>
      <c r="OS65" s="124">
        <v>72</v>
      </c>
      <c r="OT65" s="116"/>
      <c r="OU65" s="116"/>
      <c r="OV65" s="116"/>
      <c r="OW65" s="116"/>
      <c r="OX65" s="116"/>
      <c r="OY65" s="116"/>
      <c r="OZ65" s="116"/>
      <c r="PA65" s="116"/>
      <c r="PB65" s="116"/>
      <c r="PC65" s="116"/>
      <c r="PD65" s="116"/>
      <c r="PE65" s="116"/>
      <c r="PF65" s="116"/>
      <c r="PG65" s="116"/>
      <c r="PH65" s="53">
        <v>57</v>
      </c>
      <c r="PI65" s="126">
        <f t="shared" si="203"/>
        <v>0</v>
      </c>
      <c r="PJ65" s="126">
        <f t="shared" si="275"/>
        <v>0</v>
      </c>
      <c r="PK65" s="126">
        <f t="shared" si="276"/>
        <v>0</v>
      </c>
      <c r="PL65" s="126">
        <f t="shared" si="277"/>
        <v>0</v>
      </c>
      <c r="PM65" s="126">
        <f t="shared" si="278"/>
        <v>0</v>
      </c>
      <c r="PN65" s="126">
        <f t="shared" si="279"/>
        <v>0</v>
      </c>
      <c r="PO65" s="126">
        <f t="shared" si="235"/>
        <v>0</v>
      </c>
      <c r="PP65" s="126">
        <f t="shared" si="236"/>
        <v>0</v>
      </c>
      <c r="PQ65" s="126">
        <f t="shared" si="237"/>
        <v>0</v>
      </c>
      <c r="PR65" s="126">
        <f t="shared" si="238"/>
        <v>0</v>
      </c>
      <c r="PS65" s="126">
        <f t="shared" si="239"/>
        <v>0</v>
      </c>
      <c r="PT65" s="126">
        <f t="shared" si="240"/>
        <v>60</v>
      </c>
      <c r="PU65" s="126">
        <f t="shared" si="241"/>
        <v>0</v>
      </c>
      <c r="PV65" s="126">
        <f t="shared" si="242"/>
        <v>0</v>
      </c>
      <c r="PW65" s="126">
        <f t="shared" si="243"/>
        <v>0</v>
      </c>
      <c r="PX65" s="126">
        <f t="shared" si="244"/>
        <v>0</v>
      </c>
      <c r="PY65" s="126">
        <f t="shared" si="245"/>
        <v>0</v>
      </c>
      <c r="PZ65" s="126">
        <f t="shared" si="246"/>
        <v>0</v>
      </c>
      <c r="QA65" s="126">
        <f t="shared" si="247"/>
        <v>0</v>
      </c>
      <c r="QB65" s="126">
        <f t="shared" si="248"/>
        <v>0</v>
      </c>
      <c r="QC65" s="126">
        <f t="shared" si="249"/>
        <v>0</v>
      </c>
      <c r="QD65" s="126">
        <f t="shared" si="250"/>
        <v>0</v>
      </c>
      <c r="QE65" s="126">
        <f t="shared" si="251"/>
        <v>0</v>
      </c>
      <c r="QF65" s="126">
        <f t="shared" si="252"/>
        <v>0</v>
      </c>
      <c r="QG65" s="126">
        <f t="shared" si="253"/>
        <v>0</v>
      </c>
      <c r="QH65" s="126">
        <f t="shared" si="254"/>
        <v>0</v>
      </c>
      <c r="QI65" s="53">
        <v>57</v>
      </c>
      <c r="QJ65" s="34" t="str">
        <f t="shared" si="204"/>
        <v/>
      </c>
      <c r="QK65" s="34" t="str">
        <f t="shared" si="280"/>
        <v/>
      </c>
      <c r="QL65" s="34" t="str">
        <f t="shared" si="281"/>
        <v/>
      </c>
      <c r="QM65" s="34" t="str">
        <f t="shared" si="282"/>
        <v/>
      </c>
      <c r="QN65" s="34" t="str">
        <f t="shared" si="283"/>
        <v/>
      </c>
      <c r="QO65" s="34" t="str">
        <f t="shared" si="284"/>
        <v/>
      </c>
      <c r="QP65" s="34" t="str">
        <f t="shared" si="255"/>
        <v/>
      </c>
      <c r="QQ65" s="34" t="str">
        <f t="shared" si="256"/>
        <v/>
      </c>
      <c r="QR65" s="34" t="str">
        <f t="shared" si="257"/>
        <v/>
      </c>
      <c r="QS65" s="34" t="str">
        <f t="shared" si="258"/>
        <v/>
      </c>
      <c r="QT65" s="34" t="str">
        <f t="shared" si="259"/>
        <v/>
      </c>
      <c r="QU65" s="34">
        <f t="shared" si="260"/>
        <v>99.701647406550464</v>
      </c>
      <c r="QV65" s="34" t="str">
        <f t="shared" si="261"/>
        <v/>
      </c>
      <c r="QW65" s="34" t="str">
        <f t="shared" si="262"/>
        <v/>
      </c>
      <c r="QX65" s="34" t="str">
        <f t="shared" si="263"/>
        <v/>
      </c>
      <c r="QY65" s="34" t="str">
        <f t="shared" si="264"/>
        <v/>
      </c>
      <c r="QZ65" s="34" t="str">
        <f t="shared" si="265"/>
        <v/>
      </c>
      <c r="RA65" s="34" t="str">
        <f t="shared" si="266"/>
        <v/>
      </c>
      <c r="RB65" s="34" t="str">
        <f t="shared" si="267"/>
        <v/>
      </c>
      <c r="RC65" s="34" t="str">
        <f t="shared" si="268"/>
        <v/>
      </c>
      <c r="RD65" s="34" t="str">
        <f t="shared" si="269"/>
        <v/>
      </c>
      <c r="RE65" s="34" t="str">
        <f t="shared" si="270"/>
        <v/>
      </c>
      <c r="RF65" s="34" t="str">
        <f t="shared" si="271"/>
        <v/>
      </c>
      <c r="RG65" s="34" t="str">
        <f t="shared" si="272"/>
        <v/>
      </c>
      <c r="RH65" s="34" t="str">
        <f t="shared" si="273"/>
        <v/>
      </c>
      <c r="RI65" s="34" t="str">
        <f t="shared" si="274"/>
        <v/>
      </c>
      <c r="RJ65" s="132">
        <f t="shared" si="205"/>
        <v>99.701647406550464</v>
      </c>
      <c r="RK65" s="35" t="str">
        <f t="shared" si="471"/>
        <v/>
      </c>
      <c r="RL65" s="35" t="str">
        <f t="shared" si="472"/>
        <v>12. DIDACLIBROS LTDA NIT 800036678-0</v>
      </c>
      <c r="RM65" s="35" t="str">
        <f t="shared" si="473"/>
        <v/>
      </c>
      <c r="RN65" s="35" t="str">
        <f t="shared" si="234"/>
        <v/>
      </c>
      <c r="RO65" s="133" t="str">
        <f t="shared" si="207"/>
        <v>12. DIDACLIBROS LTDA NIT 800036678-0</v>
      </c>
      <c r="RP65" s="133" t="str">
        <f>IF($RJ65=QJ65,QJ$8,IF($RJ65=QK65,QK$8,IF($RJ65=QL65,QL$8,IF($RJ65=QM65,QM$8,IF($RJ65=QN65,QN$8,IF($RJ65=QO65,QO$8,IF($RJ65=QP65,QP$8,IF($RJ65=QQ65,QQ$8,IF($RJ65=QR65,QR$8,IF($RJ65=QS65,QS$8,IF($RJ65=QT65,QT$8,IF($RJ65=QU65,QU$8,IF($RJ65=QV65,QV$8,IF($RJ65=QW65,QW$8,IF($RJ65=QX65,QX$8,IF($RJ65=QY65,QY$8,IF($RJ65=QZ65,QZ$8,IF($RJ65=RA65,RA$8,IF($RJ65=RB65,RB$8,IF($RJ65=RC65,RC$8,IF($RJ65=RD65,RD$8,IF($RJ65=RE65,RE$8,IF($RJ65=RF65,RF$8,IF($RJ65=RG65,RG$8,IF($RJ65=RH65,RH$8,IF($RJ65=RI65,RI$8,IF($RJ65=#REF!,#REF!,IF($RJ65=#REF!,#REF!,""))))))))))))))))))))))))))))</f>
        <v>12. DIDACLIBROS LTDA NIT 800036678-0</v>
      </c>
      <c r="RQ65" s="36" t="str">
        <f t="shared" si="474"/>
        <v/>
      </c>
      <c r="RR65" s="36">
        <f t="shared" si="475"/>
        <v>2760800</v>
      </c>
      <c r="RS65" s="36" t="str">
        <f t="shared" si="476"/>
        <v/>
      </c>
      <c r="RT65" s="36" t="e">
        <f>IF($RP65=$AD$8,$AD65,IF($RP65=$AE$8,$AE65,IF($RP65=$AF$8,$AF65,IF($RP65=$AG$8,$AG65,IF($RP65=$AH$8,$AH65,IF($RP65=#REF!,#REF!,IF($RP65=#REF!,#REF!,"")))))))</f>
        <v>#REF!</v>
      </c>
      <c r="RU65" s="129">
        <f t="shared" si="477"/>
        <v>2760800</v>
      </c>
      <c r="RV65" s="36" t="e">
        <f t="shared" si="206"/>
        <v>#REF!</v>
      </c>
      <c r="RW65" s="53">
        <v>57</v>
      </c>
      <c r="RX65" s="129">
        <f t="shared" si="478"/>
        <v>41650</v>
      </c>
      <c r="RY65" s="129" t="str">
        <f t="shared" si="479"/>
        <v>ADJUDICADO</v>
      </c>
    </row>
    <row r="66" spans="2:493" s="38" customFormat="1" ht="26">
      <c r="B66" s="67" t="s">
        <v>124</v>
      </c>
      <c r="C66" s="68" t="s">
        <v>125</v>
      </c>
      <c r="D66" s="67" t="s">
        <v>126</v>
      </c>
      <c r="E66" s="88" t="s">
        <v>162</v>
      </c>
      <c r="F66" s="70">
        <v>1</v>
      </c>
      <c r="G66" s="24">
        <v>5027750</v>
      </c>
      <c r="H66" s="53">
        <v>58</v>
      </c>
      <c r="I66" s="104" t="s">
        <v>37</v>
      </c>
      <c r="J66" s="104" t="s">
        <v>37</v>
      </c>
      <c r="K66" s="104" t="s">
        <v>37</v>
      </c>
      <c r="L66" s="104" t="s">
        <v>37</v>
      </c>
      <c r="M66" s="104" t="s">
        <v>37</v>
      </c>
      <c r="N66" s="104" t="s">
        <v>37</v>
      </c>
      <c r="O66" s="104" t="s">
        <v>37</v>
      </c>
      <c r="P66" s="104" t="s">
        <v>37</v>
      </c>
      <c r="Q66" s="104" t="s">
        <v>37</v>
      </c>
      <c r="R66" s="104" t="s">
        <v>37</v>
      </c>
      <c r="S66" s="104" t="s">
        <v>37</v>
      </c>
      <c r="T66" s="113">
        <v>4950400</v>
      </c>
      <c r="U66" s="104" t="s">
        <v>37</v>
      </c>
      <c r="V66" s="104" t="s">
        <v>37</v>
      </c>
      <c r="W66" s="104" t="s">
        <v>37</v>
      </c>
      <c r="X66" s="104" t="s">
        <v>37</v>
      </c>
      <c r="Y66" s="104" t="s">
        <v>37</v>
      </c>
      <c r="Z66" s="104" t="s">
        <v>37</v>
      </c>
      <c r="AA66" s="104" t="s">
        <v>37</v>
      </c>
      <c r="AB66" s="104" t="s">
        <v>37</v>
      </c>
      <c r="AC66" s="104" t="s">
        <v>37</v>
      </c>
      <c r="AD66" s="104" t="s">
        <v>37</v>
      </c>
      <c r="AE66" s="104" t="s">
        <v>37</v>
      </c>
      <c r="AF66" s="104" t="s">
        <v>37</v>
      </c>
      <c r="AG66" s="104" t="s">
        <v>37</v>
      </c>
      <c r="AH66" s="104" t="s">
        <v>37</v>
      </c>
      <c r="AI66" s="37"/>
      <c r="AJ66" s="25" t="str">
        <f t="shared" si="286"/>
        <v>NC</v>
      </c>
      <c r="AK66" s="25" t="str">
        <f t="shared" si="287"/>
        <v>NC</v>
      </c>
      <c r="AL66" s="25" t="str">
        <f t="shared" si="288"/>
        <v>NC</v>
      </c>
      <c r="AM66" s="25" t="str">
        <f t="shared" si="289"/>
        <v>NC</v>
      </c>
      <c r="AN66" s="25" t="str">
        <f t="shared" si="290"/>
        <v>NC</v>
      </c>
      <c r="AO66" s="25" t="str">
        <f t="shared" si="291"/>
        <v>NC</v>
      </c>
      <c r="AP66" s="25" t="str">
        <f t="shared" si="292"/>
        <v>NC</v>
      </c>
      <c r="AQ66" s="25" t="str">
        <f t="shared" si="293"/>
        <v>NC</v>
      </c>
      <c r="AR66" s="25" t="str">
        <f t="shared" si="294"/>
        <v>NC</v>
      </c>
      <c r="AS66" s="25" t="str">
        <f t="shared" si="295"/>
        <v>NC</v>
      </c>
      <c r="AT66" s="25" t="str">
        <f t="shared" si="296"/>
        <v>NC</v>
      </c>
      <c r="AU66" s="25">
        <f t="shared" si="297"/>
        <v>4950400</v>
      </c>
      <c r="AV66" s="25" t="str">
        <f t="shared" si="298"/>
        <v>NC</v>
      </c>
      <c r="AW66" s="25" t="str">
        <f t="shared" si="299"/>
        <v>NC</v>
      </c>
      <c r="AX66" s="25" t="str">
        <f t="shared" si="300"/>
        <v>NC</v>
      </c>
      <c r="AY66" s="25" t="str">
        <f t="shared" si="301"/>
        <v>NC</v>
      </c>
      <c r="AZ66" s="25" t="str">
        <f t="shared" si="302"/>
        <v>NC</v>
      </c>
      <c r="BA66" s="25" t="str">
        <f t="shared" si="303"/>
        <v>NC</v>
      </c>
      <c r="BB66" s="25" t="str">
        <f t="shared" si="304"/>
        <v>NC</v>
      </c>
      <c r="BC66" s="25" t="str">
        <f t="shared" si="305"/>
        <v>NC</v>
      </c>
      <c r="BD66" s="25" t="str">
        <f t="shared" si="306"/>
        <v>NC</v>
      </c>
      <c r="BE66" s="25" t="str">
        <f t="shared" si="307"/>
        <v>NC</v>
      </c>
      <c r="BF66" s="25" t="str">
        <f t="shared" si="308"/>
        <v>NC</v>
      </c>
      <c r="BG66" s="25" t="str">
        <f t="shared" si="309"/>
        <v>NC</v>
      </c>
      <c r="BH66" s="25" t="str">
        <f t="shared" si="310"/>
        <v>NC</v>
      </c>
      <c r="BI66" s="25" t="str">
        <f t="shared" si="311"/>
        <v>NC</v>
      </c>
      <c r="BJ66" s="53">
        <v>58</v>
      </c>
      <c r="BK66" s="122" t="s">
        <v>38</v>
      </c>
      <c r="BL66" s="122" t="s">
        <v>38</v>
      </c>
      <c r="BM66" s="122" t="s">
        <v>38</v>
      </c>
      <c r="BN66" s="122" t="s">
        <v>38</v>
      </c>
      <c r="BO66" s="122" t="s">
        <v>38</v>
      </c>
      <c r="BP66" s="122" t="s">
        <v>38</v>
      </c>
      <c r="BQ66" s="122" t="s">
        <v>38</v>
      </c>
      <c r="BR66" s="122" t="s">
        <v>38</v>
      </c>
      <c r="BS66" s="122" t="s">
        <v>38</v>
      </c>
      <c r="BT66" s="122" t="s">
        <v>38</v>
      </c>
      <c r="BU66" s="122" t="s">
        <v>38</v>
      </c>
      <c r="BV66" s="124" t="s">
        <v>39</v>
      </c>
      <c r="BW66" s="122" t="s">
        <v>38</v>
      </c>
      <c r="BX66" s="122" t="s">
        <v>38</v>
      </c>
      <c r="BY66" s="122" t="s">
        <v>38</v>
      </c>
      <c r="BZ66" s="122" t="s">
        <v>38</v>
      </c>
      <c r="CA66" s="122" t="s">
        <v>38</v>
      </c>
      <c r="CB66" s="122" t="s">
        <v>38</v>
      </c>
      <c r="CC66" s="122" t="s">
        <v>38</v>
      </c>
      <c r="CD66" s="122" t="s">
        <v>38</v>
      </c>
      <c r="CE66" s="122" t="s">
        <v>38</v>
      </c>
      <c r="CF66" s="122" t="s">
        <v>38</v>
      </c>
      <c r="CG66" s="122" t="s">
        <v>38</v>
      </c>
      <c r="CH66" s="122" t="s">
        <v>38</v>
      </c>
      <c r="CI66" s="122" t="s">
        <v>38</v>
      </c>
      <c r="CJ66" s="122" t="s">
        <v>38</v>
      </c>
      <c r="CK66" s="53">
        <v>58</v>
      </c>
      <c r="CL66" s="122" t="s">
        <v>39</v>
      </c>
      <c r="CM66" s="122" t="s">
        <v>38</v>
      </c>
      <c r="CN66" s="122" t="s">
        <v>39</v>
      </c>
      <c r="CO66" s="122" t="s">
        <v>39</v>
      </c>
      <c r="CP66" s="122" t="s">
        <v>39</v>
      </c>
      <c r="CQ66" s="122" t="s">
        <v>39</v>
      </c>
      <c r="CR66" s="122" t="s">
        <v>39</v>
      </c>
      <c r="CS66" s="122" t="s">
        <v>39</v>
      </c>
      <c r="CT66" s="122" t="s">
        <v>39</v>
      </c>
      <c r="CU66" s="122" t="s">
        <v>39</v>
      </c>
      <c r="CV66" s="122" t="s">
        <v>39</v>
      </c>
      <c r="CW66" s="131" t="s">
        <v>39</v>
      </c>
      <c r="CX66" s="122" t="s">
        <v>39</v>
      </c>
      <c r="CY66" s="122" t="s">
        <v>39</v>
      </c>
      <c r="CZ66" s="122" t="s">
        <v>39</v>
      </c>
      <c r="DA66" s="122" t="s">
        <v>39</v>
      </c>
      <c r="DB66" s="122" t="s">
        <v>39</v>
      </c>
      <c r="DC66" s="122" t="s">
        <v>39</v>
      </c>
      <c r="DD66" s="122" t="s">
        <v>39</v>
      </c>
      <c r="DE66" s="122" t="s">
        <v>39</v>
      </c>
      <c r="DF66" s="122" t="s">
        <v>39</v>
      </c>
      <c r="DG66" s="122" t="s">
        <v>39</v>
      </c>
      <c r="DH66" s="122" t="s">
        <v>38</v>
      </c>
      <c r="DI66" s="122" t="s">
        <v>38</v>
      </c>
      <c r="DJ66" s="122" t="s">
        <v>38</v>
      </c>
      <c r="DK66" s="122" t="s">
        <v>39</v>
      </c>
      <c r="DL66" s="53">
        <v>58</v>
      </c>
      <c r="DM66" s="122" t="s">
        <v>39</v>
      </c>
      <c r="DN66" s="122" t="s">
        <v>38</v>
      </c>
      <c r="DO66" s="122" t="s">
        <v>39</v>
      </c>
      <c r="DP66" s="122" t="s">
        <v>39</v>
      </c>
      <c r="DQ66" s="122" t="s">
        <v>39</v>
      </c>
      <c r="DR66" s="122" t="s">
        <v>39</v>
      </c>
      <c r="DS66" s="122" t="s">
        <v>39</v>
      </c>
      <c r="DT66" s="122" t="s">
        <v>39</v>
      </c>
      <c r="DU66" s="122" t="s">
        <v>39</v>
      </c>
      <c r="DV66" s="122" t="s">
        <v>39</v>
      </c>
      <c r="DW66" s="122" t="s">
        <v>39</v>
      </c>
      <c r="DX66" s="117" t="s">
        <v>39</v>
      </c>
      <c r="DY66" s="122" t="s">
        <v>39</v>
      </c>
      <c r="DZ66" s="122" t="s">
        <v>39</v>
      </c>
      <c r="EA66" s="122" t="s">
        <v>39</v>
      </c>
      <c r="EB66" s="122" t="s">
        <v>39</v>
      </c>
      <c r="EC66" s="122" t="s">
        <v>39</v>
      </c>
      <c r="ED66" s="122" t="s">
        <v>39</v>
      </c>
      <c r="EE66" s="122" t="s">
        <v>39</v>
      </c>
      <c r="EF66" s="122" t="s">
        <v>39</v>
      </c>
      <c r="EG66" s="122" t="s">
        <v>39</v>
      </c>
      <c r="EH66" s="122" t="s">
        <v>39</v>
      </c>
      <c r="EI66" s="122" t="s">
        <v>38</v>
      </c>
      <c r="EJ66" s="122" t="s">
        <v>38</v>
      </c>
      <c r="EK66" s="122" t="s">
        <v>39</v>
      </c>
      <c r="EL66" s="122" t="s">
        <v>39</v>
      </c>
      <c r="EM66" s="53">
        <v>58</v>
      </c>
      <c r="EN66" s="26" t="str">
        <f t="shared" si="312"/>
        <v>NO CUMPLE</v>
      </c>
      <c r="EO66" s="26" t="str">
        <f t="shared" si="313"/>
        <v>NO CUMPLE</v>
      </c>
      <c r="EP66" s="26" t="str">
        <f t="shared" si="314"/>
        <v>NO CUMPLE</v>
      </c>
      <c r="EQ66" s="26" t="str">
        <f t="shared" si="315"/>
        <v>NO CUMPLE</v>
      </c>
      <c r="ER66" s="26" t="str">
        <f t="shared" si="316"/>
        <v>NO CUMPLE</v>
      </c>
      <c r="ES66" s="26" t="str">
        <f t="shared" si="317"/>
        <v>NO CUMPLE</v>
      </c>
      <c r="ET66" s="26" t="str">
        <f t="shared" si="318"/>
        <v>NO CUMPLE</v>
      </c>
      <c r="EU66" s="26" t="str">
        <f t="shared" si="319"/>
        <v>NO CUMPLE</v>
      </c>
      <c r="EV66" s="26" t="str">
        <f t="shared" si="320"/>
        <v>NO CUMPLE</v>
      </c>
      <c r="EW66" s="26" t="str">
        <f t="shared" si="321"/>
        <v>NO CUMPLE</v>
      </c>
      <c r="EX66" s="26" t="str">
        <f t="shared" si="322"/>
        <v>NO CUMPLE</v>
      </c>
      <c r="EY66" s="26" t="str">
        <f t="shared" si="323"/>
        <v>CUMPLE</v>
      </c>
      <c r="EZ66" s="26" t="str">
        <f t="shared" si="324"/>
        <v>NO CUMPLE</v>
      </c>
      <c r="FA66" s="26" t="str">
        <f t="shared" si="325"/>
        <v>NO CUMPLE</v>
      </c>
      <c r="FB66" s="26" t="str">
        <f t="shared" si="326"/>
        <v>NO CUMPLE</v>
      </c>
      <c r="FC66" s="26" t="str">
        <f t="shared" si="327"/>
        <v>NO CUMPLE</v>
      </c>
      <c r="FD66" s="26" t="str">
        <f t="shared" si="328"/>
        <v>NO CUMPLE</v>
      </c>
      <c r="FE66" s="26" t="str">
        <f t="shared" si="329"/>
        <v>NO CUMPLE</v>
      </c>
      <c r="FF66" s="26" t="str">
        <f t="shared" si="330"/>
        <v>NO CUMPLE</v>
      </c>
      <c r="FG66" s="26" t="str">
        <f t="shared" si="331"/>
        <v>NO CUMPLE</v>
      </c>
      <c r="FH66" s="26" t="str">
        <f t="shared" si="332"/>
        <v>NO CUMPLE</v>
      </c>
      <c r="FI66" s="26" t="str">
        <f t="shared" si="333"/>
        <v>NO CUMPLE</v>
      </c>
      <c r="FJ66" s="26" t="str">
        <f t="shared" si="334"/>
        <v>NO CUMPLE</v>
      </c>
      <c r="FK66" s="26" t="str">
        <f t="shared" si="335"/>
        <v>NO CUMPLE</v>
      </c>
      <c r="FL66" s="26" t="str">
        <f t="shared" si="336"/>
        <v>NO CUMPLE</v>
      </c>
      <c r="FM66" s="26" t="str">
        <f t="shared" si="337"/>
        <v>NO CUMPLE</v>
      </c>
      <c r="FN66" s="53">
        <v>58</v>
      </c>
      <c r="FO66" s="116" t="s">
        <v>37</v>
      </c>
      <c r="FP66" s="116" t="s">
        <v>37</v>
      </c>
      <c r="FQ66" s="116" t="s">
        <v>37</v>
      </c>
      <c r="FR66" s="116" t="s">
        <v>37</v>
      </c>
      <c r="FS66" s="116" t="s">
        <v>37</v>
      </c>
      <c r="FT66" s="116" t="s">
        <v>37</v>
      </c>
      <c r="FU66" s="116" t="s">
        <v>37</v>
      </c>
      <c r="FV66" s="116" t="s">
        <v>37</v>
      </c>
      <c r="FW66" s="116" t="s">
        <v>37</v>
      </c>
      <c r="FX66" s="116" t="s">
        <v>37</v>
      </c>
      <c r="FY66" s="116" t="s">
        <v>37</v>
      </c>
      <c r="FZ66" s="124" t="s">
        <v>39</v>
      </c>
      <c r="GA66" s="116" t="s">
        <v>37</v>
      </c>
      <c r="GB66" s="116" t="s">
        <v>37</v>
      </c>
      <c r="GC66" s="116" t="s">
        <v>37</v>
      </c>
      <c r="GD66" s="116" t="s">
        <v>37</v>
      </c>
      <c r="GE66" s="116" t="s">
        <v>37</v>
      </c>
      <c r="GF66" s="116" t="s">
        <v>37</v>
      </c>
      <c r="GG66" s="116" t="s">
        <v>37</v>
      </c>
      <c r="GH66" s="116" t="s">
        <v>37</v>
      </c>
      <c r="GI66" s="116" t="s">
        <v>37</v>
      </c>
      <c r="GJ66" s="116" t="s">
        <v>37</v>
      </c>
      <c r="GK66" s="116" t="s">
        <v>37</v>
      </c>
      <c r="GL66" s="116" t="s">
        <v>37</v>
      </c>
      <c r="GM66" s="116" t="s">
        <v>37</v>
      </c>
      <c r="GN66" s="116" t="s">
        <v>37</v>
      </c>
      <c r="GO66" s="53">
        <v>58</v>
      </c>
      <c r="GP66" s="116" t="s">
        <v>37</v>
      </c>
      <c r="GQ66" s="116" t="s">
        <v>37</v>
      </c>
      <c r="GR66" s="116" t="s">
        <v>37</v>
      </c>
      <c r="GS66" s="116" t="s">
        <v>37</v>
      </c>
      <c r="GT66" s="116" t="s">
        <v>37</v>
      </c>
      <c r="GU66" s="116" t="s">
        <v>37</v>
      </c>
      <c r="GV66" s="116" t="s">
        <v>37</v>
      </c>
      <c r="GW66" s="116" t="s">
        <v>37</v>
      </c>
      <c r="GX66" s="116" t="s">
        <v>37</v>
      </c>
      <c r="GY66" s="116" t="s">
        <v>37</v>
      </c>
      <c r="GZ66" s="116" t="s">
        <v>37</v>
      </c>
      <c r="HA66" s="131" t="s">
        <v>39</v>
      </c>
      <c r="HB66" s="116" t="s">
        <v>37</v>
      </c>
      <c r="HC66" s="116" t="s">
        <v>37</v>
      </c>
      <c r="HD66" s="116" t="s">
        <v>37</v>
      </c>
      <c r="HE66" s="116" t="s">
        <v>37</v>
      </c>
      <c r="HF66" s="116" t="s">
        <v>37</v>
      </c>
      <c r="HG66" s="116" t="s">
        <v>37</v>
      </c>
      <c r="HH66" s="116" t="s">
        <v>37</v>
      </c>
      <c r="HI66" s="116" t="s">
        <v>37</v>
      </c>
      <c r="HJ66" s="116" t="s">
        <v>37</v>
      </c>
      <c r="HK66" s="116" t="s">
        <v>37</v>
      </c>
      <c r="HL66" s="116" t="s">
        <v>37</v>
      </c>
      <c r="HM66" s="116" t="s">
        <v>37</v>
      </c>
      <c r="HN66" s="116" t="s">
        <v>37</v>
      </c>
      <c r="HO66" s="116" t="s">
        <v>37</v>
      </c>
      <c r="HP66" s="53">
        <v>58</v>
      </c>
      <c r="HQ66" s="25" t="str">
        <f t="shared" si="338"/>
        <v/>
      </c>
      <c r="HR66" s="25" t="str">
        <f t="shared" si="339"/>
        <v/>
      </c>
      <c r="HS66" s="25" t="str">
        <f t="shared" si="340"/>
        <v/>
      </c>
      <c r="HT66" s="25" t="str">
        <f t="shared" si="341"/>
        <v/>
      </c>
      <c r="HU66" s="25" t="str">
        <f t="shared" si="342"/>
        <v/>
      </c>
      <c r="HV66" s="25" t="str">
        <f t="shared" si="343"/>
        <v/>
      </c>
      <c r="HW66" s="25" t="str">
        <f t="shared" si="344"/>
        <v/>
      </c>
      <c r="HX66" s="25" t="str">
        <f t="shared" si="345"/>
        <v/>
      </c>
      <c r="HY66" s="25" t="str">
        <f t="shared" si="346"/>
        <v/>
      </c>
      <c r="HZ66" s="25" t="str">
        <f t="shared" si="347"/>
        <v/>
      </c>
      <c r="IA66" s="25" t="str">
        <f t="shared" si="348"/>
        <v/>
      </c>
      <c r="IB66" s="25">
        <f t="shared" si="349"/>
        <v>4950400</v>
      </c>
      <c r="IC66" s="25" t="str">
        <f t="shared" si="350"/>
        <v/>
      </c>
      <c r="ID66" s="25" t="str">
        <f t="shared" si="351"/>
        <v/>
      </c>
      <c r="IE66" s="25" t="str">
        <f t="shared" si="352"/>
        <v/>
      </c>
      <c r="IF66" s="25" t="str">
        <f t="shared" si="353"/>
        <v/>
      </c>
      <c r="IG66" s="25" t="str">
        <f t="shared" si="354"/>
        <v/>
      </c>
      <c r="IH66" s="25" t="str">
        <f t="shared" si="355"/>
        <v/>
      </c>
      <c r="II66" s="25" t="str">
        <f t="shared" si="356"/>
        <v/>
      </c>
      <c r="IJ66" s="25" t="str">
        <f t="shared" si="357"/>
        <v/>
      </c>
      <c r="IK66" s="25" t="str">
        <f t="shared" si="358"/>
        <v/>
      </c>
      <c r="IL66" s="25" t="str">
        <f t="shared" si="359"/>
        <v/>
      </c>
      <c r="IM66" s="25" t="str">
        <f t="shared" si="360"/>
        <v/>
      </c>
      <c r="IN66" s="25" t="str">
        <f t="shared" si="361"/>
        <v/>
      </c>
      <c r="IO66" s="25" t="str">
        <f>IF(FL66="NO CUMPLE","",IF(GM66="NO CUMPLE","",IF(HN66="NO CUMPLE","",IF(GM66="NC","",IF(HN66="CUMPLE",AG66)))))</f>
        <v/>
      </c>
      <c r="IP66" s="25" t="str">
        <f>IF(FM66="NO CUMPLE","",IF(GN66="NO CUMPLE","",IF(HO66="NO CUMPLE","",IF(GN66="NC","",IF(HO66="CUMPLE",AH66)))))</f>
        <v/>
      </c>
      <c r="IQ66" s="25">
        <v>5027750</v>
      </c>
      <c r="IR66" s="25">
        <v>5027750</v>
      </c>
      <c r="IS66" s="27">
        <f t="shared" si="364"/>
        <v>1</v>
      </c>
      <c r="IT66" s="27">
        <f t="shared" si="200"/>
        <v>1</v>
      </c>
      <c r="IU66" s="27">
        <f t="array" ref="IU66">IF(IT66=0,"",PRODUCT(IF(ISNUMBER(HQ66:IP66),HQ66:IP66,1)))</f>
        <v>4950400</v>
      </c>
      <c r="IV66" s="27">
        <f t="shared" si="201"/>
        <v>24889373600000</v>
      </c>
      <c r="IW66" s="28">
        <f t="shared" si="208"/>
        <v>4988925.0946471421</v>
      </c>
      <c r="IX66" s="29">
        <f t="shared" si="285"/>
        <v>18708.469104926782</v>
      </c>
      <c r="IY66" s="53">
        <v>58</v>
      </c>
      <c r="IZ66" s="30" t="str">
        <f t="shared" si="365"/>
        <v/>
      </c>
      <c r="JA66" s="30" t="str">
        <f t="shared" si="366"/>
        <v/>
      </c>
      <c r="JB66" s="30" t="str">
        <f t="shared" si="367"/>
        <v/>
      </c>
      <c r="JC66" s="30" t="str">
        <f t="shared" si="368"/>
        <v/>
      </c>
      <c r="JD66" s="30" t="str">
        <f t="shared" si="369"/>
        <v/>
      </c>
      <c r="JE66" s="30" t="str">
        <f t="shared" si="370"/>
        <v/>
      </c>
      <c r="JF66" s="30" t="str">
        <f t="shared" si="371"/>
        <v/>
      </c>
      <c r="JG66" s="30" t="str">
        <f t="shared" si="372"/>
        <v/>
      </c>
      <c r="JH66" s="30" t="str">
        <f t="shared" si="373"/>
        <v/>
      </c>
      <c r="JI66" s="30" t="str">
        <f t="shared" si="374"/>
        <v/>
      </c>
      <c r="JJ66" s="30" t="str">
        <f t="shared" si="375"/>
        <v/>
      </c>
      <c r="JK66" s="30">
        <f t="shared" si="376"/>
        <v>26460.743379031141</v>
      </c>
      <c r="JL66" s="30" t="str">
        <f t="shared" si="377"/>
        <v/>
      </c>
      <c r="JM66" s="30" t="str">
        <f t="shared" si="378"/>
        <v/>
      </c>
      <c r="JN66" s="30" t="str">
        <f t="shared" si="379"/>
        <v/>
      </c>
      <c r="JO66" s="30" t="str">
        <f t="shared" si="380"/>
        <v/>
      </c>
      <c r="JP66" s="30" t="str">
        <f t="shared" si="381"/>
        <v/>
      </c>
      <c r="JQ66" s="30" t="str">
        <f t="shared" si="382"/>
        <v/>
      </c>
      <c r="JR66" s="30" t="str">
        <f t="shared" si="383"/>
        <v/>
      </c>
      <c r="JS66" s="30" t="str">
        <f t="shared" si="384"/>
        <v/>
      </c>
      <c r="JT66" s="30" t="str">
        <f t="shared" si="385"/>
        <v/>
      </c>
      <c r="JU66" s="30" t="str">
        <f t="shared" si="386"/>
        <v/>
      </c>
      <c r="JV66" s="30" t="str">
        <f t="shared" si="387"/>
        <v/>
      </c>
      <c r="JW66" s="30" t="str">
        <f t="shared" si="388"/>
        <v/>
      </c>
      <c r="JX66" s="30" t="str">
        <f t="shared" si="389"/>
        <v/>
      </c>
      <c r="JY66" s="30" t="str">
        <f t="shared" si="390"/>
        <v/>
      </c>
      <c r="JZ66" s="53">
        <v>58</v>
      </c>
      <c r="KA66" s="31" t="str">
        <f t="shared" si="391"/>
        <v/>
      </c>
      <c r="KB66" s="31" t="str">
        <f t="shared" si="392"/>
        <v/>
      </c>
      <c r="KC66" s="31" t="str">
        <f t="shared" si="393"/>
        <v/>
      </c>
      <c r="KD66" s="31" t="str">
        <f t="shared" si="394"/>
        <v/>
      </c>
      <c r="KE66" s="31" t="str">
        <f t="shared" si="395"/>
        <v/>
      </c>
      <c r="KF66" s="31" t="str">
        <f t="shared" si="396"/>
        <v/>
      </c>
      <c r="KG66" s="31" t="str">
        <f t="shared" si="397"/>
        <v/>
      </c>
      <c r="KH66" s="31" t="str">
        <f t="shared" si="398"/>
        <v/>
      </c>
      <c r="KI66" s="31" t="str">
        <f t="shared" si="399"/>
        <v/>
      </c>
      <c r="KJ66" s="31" t="str">
        <f t="shared" si="400"/>
        <v/>
      </c>
      <c r="KK66" s="31" t="str">
        <f t="shared" si="401"/>
        <v/>
      </c>
      <c r="KL66" s="31">
        <f t="shared" si="402"/>
        <v>38525.094647142105</v>
      </c>
      <c r="KM66" s="31" t="str">
        <f t="shared" si="403"/>
        <v/>
      </c>
      <c r="KN66" s="31" t="str">
        <f t="shared" si="404"/>
        <v/>
      </c>
      <c r="KO66" s="31" t="str">
        <f t="shared" si="405"/>
        <v/>
      </c>
      <c r="KP66" s="31" t="str">
        <f t="shared" si="406"/>
        <v/>
      </c>
      <c r="KQ66" s="31" t="str">
        <f t="shared" si="407"/>
        <v/>
      </c>
      <c r="KR66" s="31" t="str">
        <f t="shared" si="408"/>
        <v/>
      </c>
      <c r="KS66" s="31" t="str">
        <f t="shared" si="409"/>
        <v/>
      </c>
      <c r="KT66" s="31" t="str">
        <f t="shared" si="410"/>
        <v/>
      </c>
      <c r="KU66" s="31" t="str">
        <f t="shared" si="411"/>
        <v/>
      </c>
      <c r="KV66" s="31" t="str">
        <f t="shared" si="412"/>
        <v/>
      </c>
      <c r="KW66" s="31" t="str">
        <f t="shared" si="413"/>
        <v/>
      </c>
      <c r="KX66" s="31" t="str">
        <f t="shared" si="414"/>
        <v/>
      </c>
      <c r="KY66" s="31" t="str">
        <f t="shared" si="415"/>
        <v/>
      </c>
      <c r="KZ66" s="31" t="str">
        <f t="shared" si="416"/>
        <v/>
      </c>
      <c r="LA66" s="53">
        <v>58</v>
      </c>
      <c r="LB66" s="32" t="str">
        <f t="shared" si="417"/>
        <v/>
      </c>
      <c r="LC66" s="32" t="str">
        <f t="shared" si="418"/>
        <v/>
      </c>
      <c r="LD66" s="32" t="str">
        <f t="shared" si="419"/>
        <v/>
      </c>
      <c r="LE66" s="32" t="str">
        <f t="shared" si="420"/>
        <v/>
      </c>
      <c r="LF66" s="32" t="str">
        <f t="shared" si="421"/>
        <v/>
      </c>
      <c r="LG66" s="32" t="str">
        <f t="shared" si="422"/>
        <v/>
      </c>
      <c r="LH66" s="32" t="str">
        <f t="shared" si="423"/>
        <v/>
      </c>
      <c r="LI66" s="32" t="str">
        <f t="shared" si="424"/>
        <v/>
      </c>
      <c r="LJ66" s="32" t="str">
        <f t="shared" si="425"/>
        <v/>
      </c>
      <c r="LK66" s="32" t="str">
        <f t="shared" si="426"/>
        <v/>
      </c>
      <c r="LL66" s="32" t="str">
        <f t="shared" si="427"/>
        <v/>
      </c>
      <c r="LM66" s="32">
        <f t="shared" si="428"/>
        <v>205.92328763552712</v>
      </c>
      <c r="LN66" s="32" t="str">
        <f t="shared" si="429"/>
        <v/>
      </c>
      <c r="LO66" s="32" t="str">
        <f t="shared" si="430"/>
        <v/>
      </c>
      <c r="LP66" s="32" t="str">
        <f t="shared" si="431"/>
        <v/>
      </c>
      <c r="LQ66" s="32" t="str">
        <f t="shared" si="432"/>
        <v/>
      </c>
      <c r="LR66" s="32" t="str">
        <f t="shared" si="433"/>
        <v/>
      </c>
      <c r="LS66" s="32" t="str">
        <f t="shared" si="434"/>
        <v/>
      </c>
      <c r="LT66" s="32" t="str">
        <f t="shared" si="435"/>
        <v/>
      </c>
      <c r="LU66" s="32" t="str">
        <f t="shared" si="436"/>
        <v/>
      </c>
      <c r="LV66" s="32" t="str">
        <f t="shared" si="437"/>
        <v/>
      </c>
      <c r="LW66" s="32" t="str">
        <f t="shared" si="438"/>
        <v/>
      </c>
      <c r="LX66" s="32" t="str">
        <f t="shared" si="439"/>
        <v/>
      </c>
      <c r="LY66" s="32" t="str">
        <f t="shared" si="440"/>
        <v/>
      </c>
      <c r="LZ66" s="32" t="str">
        <f t="shared" si="441"/>
        <v/>
      </c>
      <c r="MA66" s="32" t="str">
        <f t="shared" si="442"/>
        <v/>
      </c>
      <c r="MB66" s="50">
        <f t="shared" si="443"/>
        <v>205.92328763552712</v>
      </c>
      <c r="MC66" s="53">
        <v>58</v>
      </c>
      <c r="MD66" s="140" t="str">
        <f t="shared" si="444"/>
        <v/>
      </c>
      <c r="ME66" s="140" t="str">
        <f t="shared" si="445"/>
        <v/>
      </c>
      <c r="MF66" s="140" t="str">
        <f t="shared" si="446"/>
        <v/>
      </c>
      <c r="MG66" s="140" t="str">
        <f t="shared" si="447"/>
        <v/>
      </c>
      <c r="MH66" s="140" t="str">
        <f t="shared" si="448"/>
        <v/>
      </c>
      <c r="MI66" s="140" t="str">
        <f t="shared" si="449"/>
        <v/>
      </c>
      <c r="MJ66" s="140" t="str">
        <f t="shared" si="450"/>
        <v/>
      </c>
      <c r="MK66" s="140" t="str">
        <f t="shared" si="451"/>
        <v/>
      </c>
      <c r="ML66" s="140" t="str">
        <f t="shared" si="452"/>
        <v/>
      </c>
      <c r="MM66" s="140" t="str">
        <f t="shared" si="453"/>
        <v/>
      </c>
      <c r="MN66" s="140" t="str">
        <f t="shared" si="454"/>
        <v/>
      </c>
      <c r="MO66" s="140">
        <f t="shared" si="455"/>
        <v>39.691115068546708</v>
      </c>
      <c r="MP66" s="140" t="str">
        <f t="shared" si="456"/>
        <v/>
      </c>
      <c r="MQ66" s="140" t="str">
        <f t="shared" si="457"/>
        <v/>
      </c>
      <c r="MR66" s="140" t="str">
        <f t="shared" si="458"/>
        <v/>
      </c>
      <c r="MS66" s="140" t="str">
        <f t="shared" si="459"/>
        <v/>
      </c>
      <c r="MT66" s="140" t="str">
        <f t="shared" si="460"/>
        <v/>
      </c>
      <c r="MU66" s="140" t="str">
        <f t="shared" si="461"/>
        <v/>
      </c>
      <c r="MV66" s="140" t="str">
        <f t="shared" si="462"/>
        <v/>
      </c>
      <c r="MW66" s="140" t="str">
        <f t="shared" si="463"/>
        <v/>
      </c>
      <c r="MX66" s="140" t="str">
        <f t="shared" si="464"/>
        <v/>
      </c>
      <c r="MY66" s="140" t="str">
        <f t="shared" si="465"/>
        <v/>
      </c>
      <c r="MZ66" s="140" t="str">
        <f t="shared" si="466"/>
        <v/>
      </c>
      <c r="NA66" s="140" t="str">
        <f t="shared" si="467"/>
        <v/>
      </c>
      <c r="NB66" s="140" t="str">
        <f t="shared" si="468"/>
        <v/>
      </c>
      <c r="NC66" s="140" t="str">
        <f t="shared" si="469"/>
        <v/>
      </c>
      <c r="ND66" s="53">
        <v>58</v>
      </c>
      <c r="NE66" s="33" t="str">
        <f t="shared" si="470"/>
        <v/>
      </c>
      <c r="NF66" s="33" t="str">
        <f t="shared" si="504"/>
        <v/>
      </c>
      <c r="NG66" s="33" t="str">
        <f t="shared" si="480"/>
        <v/>
      </c>
      <c r="NH66" s="33" t="str">
        <f t="shared" si="481"/>
        <v/>
      </c>
      <c r="NI66" s="33" t="str">
        <f t="shared" si="482"/>
        <v/>
      </c>
      <c r="NJ66" s="33" t="str">
        <f t="shared" si="483"/>
        <v/>
      </c>
      <c r="NK66" s="33" t="str">
        <f t="shared" si="484"/>
        <v/>
      </c>
      <c r="NL66" s="33" t="str">
        <f t="shared" si="485"/>
        <v/>
      </c>
      <c r="NM66" s="33" t="str">
        <f t="shared" si="486"/>
        <v/>
      </c>
      <c r="NN66" s="33" t="str">
        <f t="shared" si="487"/>
        <v/>
      </c>
      <c r="NO66" s="33" t="str">
        <f t="shared" si="488"/>
        <v/>
      </c>
      <c r="NP66" s="33">
        <f t="shared" si="489"/>
        <v>40</v>
      </c>
      <c r="NQ66" s="33" t="str">
        <f t="shared" si="490"/>
        <v/>
      </c>
      <c r="NR66" s="33" t="str">
        <f t="shared" si="491"/>
        <v/>
      </c>
      <c r="NS66" s="33" t="str">
        <f t="shared" si="492"/>
        <v/>
      </c>
      <c r="NT66" s="33" t="str">
        <f t="shared" si="493"/>
        <v/>
      </c>
      <c r="NU66" s="33" t="str">
        <f t="shared" si="494"/>
        <v/>
      </c>
      <c r="NV66" s="33" t="str">
        <f t="shared" si="495"/>
        <v/>
      </c>
      <c r="NW66" s="33" t="str">
        <f t="shared" si="496"/>
        <v/>
      </c>
      <c r="NX66" s="33" t="str">
        <f t="shared" si="497"/>
        <v/>
      </c>
      <c r="NY66" s="33" t="str">
        <f t="shared" si="498"/>
        <v/>
      </c>
      <c r="NZ66" s="33" t="str">
        <f t="shared" si="499"/>
        <v/>
      </c>
      <c r="OA66" s="33" t="str">
        <f t="shared" si="500"/>
        <v/>
      </c>
      <c r="OB66" s="33" t="str">
        <f t="shared" si="501"/>
        <v/>
      </c>
      <c r="OC66" s="33" t="str">
        <f t="shared" si="502"/>
        <v/>
      </c>
      <c r="OD66" s="33" t="str">
        <f t="shared" si="503"/>
        <v/>
      </c>
      <c r="OE66" s="33" t="e">
        <f>IF(#REF!="","",IF(#REF!=$MB66,40,(($MB66/#REF!)*40)))</f>
        <v>#REF!</v>
      </c>
      <c r="OF66" s="33" t="e">
        <f>IF(#REF!="","",IF(#REF!=$MB66,40,(($MB66/#REF!)*40)))</f>
        <v>#REF!</v>
      </c>
      <c r="OG66" s="53">
        <v>58</v>
      </c>
      <c r="OH66" s="116"/>
      <c r="OI66" s="116"/>
      <c r="OJ66" s="116"/>
      <c r="OK66" s="116"/>
      <c r="OL66" s="116"/>
      <c r="OM66" s="116"/>
      <c r="ON66" s="116"/>
      <c r="OO66" s="116"/>
      <c r="OP66" s="116"/>
      <c r="OQ66" s="116"/>
      <c r="OR66" s="116"/>
      <c r="OS66" s="124">
        <v>72</v>
      </c>
      <c r="OT66" s="116"/>
      <c r="OU66" s="116"/>
      <c r="OV66" s="116"/>
      <c r="OW66" s="116"/>
      <c r="OX66" s="116"/>
      <c r="OY66" s="116"/>
      <c r="OZ66" s="116"/>
      <c r="PA66" s="116"/>
      <c r="PB66" s="116"/>
      <c r="PC66" s="116"/>
      <c r="PD66" s="116"/>
      <c r="PE66" s="116"/>
      <c r="PF66" s="116"/>
      <c r="PG66" s="116"/>
      <c r="PH66" s="53">
        <v>58</v>
      </c>
      <c r="PI66" s="126">
        <f t="shared" si="203"/>
        <v>0</v>
      </c>
      <c r="PJ66" s="126">
        <f t="shared" si="275"/>
        <v>0</v>
      </c>
      <c r="PK66" s="126">
        <f t="shared" si="276"/>
        <v>0</v>
      </c>
      <c r="PL66" s="126">
        <f t="shared" si="277"/>
        <v>0</v>
      </c>
      <c r="PM66" s="126">
        <f t="shared" si="278"/>
        <v>0</v>
      </c>
      <c r="PN66" s="126">
        <f t="shared" si="279"/>
        <v>0</v>
      </c>
      <c r="PO66" s="126">
        <f t="shared" si="235"/>
        <v>0</v>
      </c>
      <c r="PP66" s="126">
        <f t="shared" si="236"/>
        <v>0</v>
      </c>
      <c r="PQ66" s="126">
        <f t="shared" si="237"/>
        <v>0</v>
      </c>
      <c r="PR66" s="126">
        <f t="shared" si="238"/>
        <v>0</v>
      </c>
      <c r="PS66" s="126">
        <f t="shared" si="239"/>
        <v>0</v>
      </c>
      <c r="PT66" s="126">
        <f t="shared" si="240"/>
        <v>60</v>
      </c>
      <c r="PU66" s="126">
        <f t="shared" si="241"/>
        <v>0</v>
      </c>
      <c r="PV66" s="126">
        <f t="shared" si="242"/>
        <v>0</v>
      </c>
      <c r="PW66" s="126">
        <f t="shared" si="243"/>
        <v>0</v>
      </c>
      <c r="PX66" s="126">
        <f t="shared" si="244"/>
        <v>0</v>
      </c>
      <c r="PY66" s="126">
        <f t="shared" si="245"/>
        <v>0</v>
      </c>
      <c r="PZ66" s="126">
        <f t="shared" si="246"/>
        <v>0</v>
      </c>
      <c r="QA66" s="126">
        <f t="shared" si="247"/>
        <v>0</v>
      </c>
      <c r="QB66" s="126">
        <f t="shared" si="248"/>
        <v>0</v>
      </c>
      <c r="QC66" s="126">
        <f t="shared" si="249"/>
        <v>0</v>
      </c>
      <c r="QD66" s="126">
        <f t="shared" si="250"/>
        <v>0</v>
      </c>
      <c r="QE66" s="126">
        <f t="shared" si="251"/>
        <v>0</v>
      </c>
      <c r="QF66" s="126">
        <f t="shared" si="252"/>
        <v>0</v>
      </c>
      <c r="QG66" s="126">
        <f t="shared" si="253"/>
        <v>0</v>
      </c>
      <c r="QH66" s="126">
        <f t="shared" si="254"/>
        <v>0</v>
      </c>
      <c r="QI66" s="53">
        <v>58</v>
      </c>
      <c r="QJ66" s="34" t="str">
        <f t="shared" si="204"/>
        <v/>
      </c>
      <c r="QK66" s="34" t="str">
        <f t="shared" si="280"/>
        <v/>
      </c>
      <c r="QL66" s="34" t="str">
        <f t="shared" si="281"/>
        <v/>
      </c>
      <c r="QM66" s="34" t="str">
        <f t="shared" si="282"/>
        <v/>
      </c>
      <c r="QN66" s="34" t="str">
        <f t="shared" si="283"/>
        <v/>
      </c>
      <c r="QO66" s="34" t="str">
        <f t="shared" si="284"/>
        <v/>
      </c>
      <c r="QP66" s="34" t="str">
        <f t="shared" si="255"/>
        <v/>
      </c>
      <c r="QQ66" s="34" t="str">
        <f t="shared" si="256"/>
        <v/>
      </c>
      <c r="QR66" s="34" t="str">
        <f t="shared" si="257"/>
        <v/>
      </c>
      <c r="QS66" s="34" t="str">
        <f t="shared" si="258"/>
        <v/>
      </c>
      <c r="QT66" s="34" t="str">
        <f t="shared" si="259"/>
        <v/>
      </c>
      <c r="QU66" s="34">
        <f t="shared" si="260"/>
        <v>99.691115068546708</v>
      </c>
      <c r="QV66" s="34" t="str">
        <f t="shared" si="261"/>
        <v/>
      </c>
      <c r="QW66" s="34" t="str">
        <f t="shared" si="262"/>
        <v/>
      </c>
      <c r="QX66" s="34" t="str">
        <f t="shared" si="263"/>
        <v/>
      </c>
      <c r="QY66" s="34" t="str">
        <f t="shared" si="264"/>
        <v/>
      </c>
      <c r="QZ66" s="34" t="str">
        <f t="shared" si="265"/>
        <v/>
      </c>
      <c r="RA66" s="34" t="str">
        <f t="shared" si="266"/>
        <v/>
      </c>
      <c r="RB66" s="34" t="str">
        <f t="shared" si="267"/>
        <v/>
      </c>
      <c r="RC66" s="34" t="str">
        <f t="shared" si="268"/>
        <v/>
      </c>
      <c r="RD66" s="34" t="str">
        <f t="shared" si="269"/>
        <v/>
      </c>
      <c r="RE66" s="34" t="str">
        <f t="shared" si="270"/>
        <v/>
      </c>
      <c r="RF66" s="34" t="str">
        <f t="shared" si="271"/>
        <v/>
      </c>
      <c r="RG66" s="34" t="str">
        <f t="shared" si="272"/>
        <v/>
      </c>
      <c r="RH66" s="34" t="str">
        <f t="shared" si="273"/>
        <v/>
      </c>
      <c r="RI66" s="34" t="str">
        <f t="shared" si="274"/>
        <v/>
      </c>
      <c r="RJ66" s="132">
        <f t="shared" si="205"/>
        <v>99.691115068546708</v>
      </c>
      <c r="RK66" s="35" t="str">
        <f t="shared" si="471"/>
        <v/>
      </c>
      <c r="RL66" s="35" t="str">
        <f t="shared" si="472"/>
        <v>12. DIDACLIBROS LTDA NIT 800036678-0</v>
      </c>
      <c r="RM66" s="35" t="str">
        <f t="shared" si="473"/>
        <v/>
      </c>
      <c r="RN66" s="35" t="str">
        <f t="shared" si="234"/>
        <v/>
      </c>
      <c r="RO66" s="133" t="str">
        <f t="shared" si="207"/>
        <v>12. DIDACLIBROS LTDA NIT 800036678-0</v>
      </c>
      <c r="RP66" s="133" t="str">
        <f>IF($RJ66=QJ66,QJ$8,IF($RJ66=QK66,QK$8,IF($RJ66=QL66,QL$8,IF($RJ66=QM66,QM$8,IF($RJ66=QN66,QN$8,IF($RJ66=QO66,QO$8,IF($RJ66=QP66,QP$8,IF($RJ66=QQ66,QQ$8,IF($RJ66=QR66,QR$8,IF($RJ66=QS66,QS$8,IF($RJ66=QT66,QT$8,IF($RJ66=QU66,QU$8,IF($RJ66=QV66,QV$8,IF($RJ66=QW66,QW$8,IF($RJ66=QX66,QX$8,IF($RJ66=QY66,QY$8,IF($RJ66=QZ66,QZ$8,IF($RJ66=RA66,RA$8,IF($RJ66=RB66,RB$8,IF($RJ66=RC66,RC$8,IF($RJ66=RD66,RD$8,IF($RJ66=RE66,RE$8,IF($RJ66=RF66,RF$8,IF($RJ66=RG66,RG$8,IF($RJ66=RH66,RH$8,IF($RJ66=RI66,RI$8,IF($RJ66=#REF!,#REF!,IF($RJ66=#REF!,#REF!,""))))))))))))))))))))))))))))</f>
        <v>12. DIDACLIBROS LTDA NIT 800036678-0</v>
      </c>
      <c r="RQ66" s="36" t="str">
        <f t="shared" si="474"/>
        <v/>
      </c>
      <c r="RR66" s="36">
        <f t="shared" si="475"/>
        <v>4950400</v>
      </c>
      <c r="RS66" s="36" t="str">
        <f t="shared" si="476"/>
        <v/>
      </c>
      <c r="RT66" s="36" t="e">
        <f>IF($RP66=$AD$8,$AD66,IF($RP66=$AE$8,$AE66,IF($RP66=$AF$8,$AF66,IF($RP66=$AG$8,$AG66,IF($RP66=$AH$8,$AH66,IF($RP66=#REF!,#REF!,IF($RP66=#REF!,#REF!,"")))))))</f>
        <v>#REF!</v>
      </c>
      <c r="RU66" s="129">
        <f t="shared" si="477"/>
        <v>4950400</v>
      </c>
      <c r="RV66" s="36" t="e">
        <f t="shared" si="206"/>
        <v>#REF!</v>
      </c>
      <c r="RW66" s="53">
        <v>58</v>
      </c>
      <c r="RX66" s="129">
        <f t="shared" si="478"/>
        <v>77350</v>
      </c>
      <c r="RY66" s="129" t="str">
        <f t="shared" si="479"/>
        <v>ADJUDICADO</v>
      </c>
    </row>
    <row r="67" spans="2:493" s="38" customFormat="1" ht="24">
      <c r="B67" s="67" t="s">
        <v>124</v>
      </c>
      <c r="C67" s="68" t="s">
        <v>125</v>
      </c>
      <c r="D67" s="67" t="s">
        <v>126</v>
      </c>
      <c r="E67" s="88" t="s">
        <v>163</v>
      </c>
      <c r="F67" s="70">
        <v>1</v>
      </c>
      <c r="G67" s="24">
        <v>1660050</v>
      </c>
      <c r="H67" s="54">
        <v>59</v>
      </c>
      <c r="I67" s="104" t="s">
        <v>37</v>
      </c>
      <c r="J67" s="104" t="s">
        <v>37</v>
      </c>
      <c r="K67" s="104" t="s">
        <v>37</v>
      </c>
      <c r="L67" s="104" t="s">
        <v>37</v>
      </c>
      <c r="M67" s="104" t="s">
        <v>37</v>
      </c>
      <c r="N67" s="104" t="s">
        <v>37</v>
      </c>
      <c r="O67" s="104" t="s">
        <v>37</v>
      </c>
      <c r="P67" s="104" t="s">
        <v>37</v>
      </c>
      <c r="Q67" s="104" t="s">
        <v>37</v>
      </c>
      <c r="R67" s="104" t="s">
        <v>37</v>
      </c>
      <c r="S67" s="104" t="s">
        <v>37</v>
      </c>
      <c r="T67" s="113">
        <v>1636250</v>
      </c>
      <c r="U67" s="104" t="s">
        <v>37</v>
      </c>
      <c r="V67" s="104" t="s">
        <v>37</v>
      </c>
      <c r="W67" s="113">
        <v>1460844</v>
      </c>
      <c r="X67" s="104" t="s">
        <v>37</v>
      </c>
      <c r="Y67" s="104" t="s">
        <v>37</v>
      </c>
      <c r="Z67" s="104" t="s">
        <v>37</v>
      </c>
      <c r="AA67" s="104" t="s">
        <v>37</v>
      </c>
      <c r="AB67" s="104" t="s">
        <v>37</v>
      </c>
      <c r="AC67" s="104" t="s">
        <v>37</v>
      </c>
      <c r="AD67" s="104" t="s">
        <v>37</v>
      </c>
      <c r="AE67" s="104" t="s">
        <v>37</v>
      </c>
      <c r="AF67" s="104" t="s">
        <v>37</v>
      </c>
      <c r="AG67" s="104" t="s">
        <v>37</v>
      </c>
      <c r="AH67" s="104" t="s">
        <v>37</v>
      </c>
      <c r="AI67" s="37"/>
      <c r="AJ67" s="25" t="str">
        <f t="shared" si="286"/>
        <v>NC</v>
      </c>
      <c r="AK67" s="25" t="str">
        <f t="shared" si="287"/>
        <v>NC</v>
      </c>
      <c r="AL67" s="25" t="str">
        <f t="shared" si="288"/>
        <v>NC</v>
      </c>
      <c r="AM67" s="25" t="str">
        <f t="shared" si="289"/>
        <v>NC</v>
      </c>
      <c r="AN67" s="25" t="str">
        <f t="shared" si="290"/>
        <v>NC</v>
      </c>
      <c r="AO67" s="25" t="str">
        <f t="shared" si="291"/>
        <v>NC</v>
      </c>
      <c r="AP67" s="25" t="str">
        <f t="shared" si="292"/>
        <v>NC</v>
      </c>
      <c r="AQ67" s="25" t="str">
        <f t="shared" si="293"/>
        <v>NC</v>
      </c>
      <c r="AR67" s="25" t="str">
        <f t="shared" si="294"/>
        <v>NC</v>
      </c>
      <c r="AS67" s="25" t="str">
        <f t="shared" si="295"/>
        <v>NC</v>
      </c>
      <c r="AT67" s="25" t="str">
        <f t="shared" si="296"/>
        <v>NC</v>
      </c>
      <c r="AU67" s="25">
        <f t="shared" si="297"/>
        <v>1636250</v>
      </c>
      <c r="AV67" s="25" t="str">
        <f t="shared" si="298"/>
        <v>NC</v>
      </c>
      <c r="AW67" s="25" t="str">
        <f t="shared" si="299"/>
        <v>NC</v>
      </c>
      <c r="AX67" s="25">
        <f t="shared" si="300"/>
        <v>1460844</v>
      </c>
      <c r="AY67" s="25" t="str">
        <f t="shared" si="301"/>
        <v>NC</v>
      </c>
      <c r="AZ67" s="25" t="str">
        <f t="shared" si="302"/>
        <v>NC</v>
      </c>
      <c r="BA67" s="25" t="str">
        <f t="shared" si="303"/>
        <v>NC</v>
      </c>
      <c r="BB67" s="25" t="str">
        <f t="shared" si="304"/>
        <v>NC</v>
      </c>
      <c r="BC67" s="25" t="str">
        <f t="shared" si="305"/>
        <v>NC</v>
      </c>
      <c r="BD67" s="25" t="str">
        <f t="shared" si="306"/>
        <v>NC</v>
      </c>
      <c r="BE67" s="25" t="str">
        <f t="shared" si="307"/>
        <v>NC</v>
      </c>
      <c r="BF67" s="25" t="str">
        <f t="shared" si="308"/>
        <v>NC</v>
      </c>
      <c r="BG67" s="25" t="str">
        <f t="shared" si="309"/>
        <v>NC</v>
      </c>
      <c r="BH67" s="25" t="str">
        <f t="shared" si="310"/>
        <v>NC</v>
      </c>
      <c r="BI67" s="25" t="str">
        <f t="shared" si="311"/>
        <v>NC</v>
      </c>
      <c r="BJ67" s="53">
        <v>59</v>
      </c>
      <c r="BK67" s="122" t="s">
        <v>38</v>
      </c>
      <c r="BL67" s="122" t="s">
        <v>38</v>
      </c>
      <c r="BM67" s="122" t="s">
        <v>38</v>
      </c>
      <c r="BN67" s="122" t="s">
        <v>38</v>
      </c>
      <c r="BO67" s="122" t="s">
        <v>38</v>
      </c>
      <c r="BP67" s="122" t="s">
        <v>38</v>
      </c>
      <c r="BQ67" s="122" t="s">
        <v>38</v>
      </c>
      <c r="BR67" s="122" t="s">
        <v>38</v>
      </c>
      <c r="BS67" s="122" t="s">
        <v>38</v>
      </c>
      <c r="BT67" s="122" t="s">
        <v>38</v>
      </c>
      <c r="BU67" s="122" t="s">
        <v>38</v>
      </c>
      <c r="BV67" s="124" t="s">
        <v>39</v>
      </c>
      <c r="BW67" s="122" t="s">
        <v>38</v>
      </c>
      <c r="BX67" s="122" t="s">
        <v>38</v>
      </c>
      <c r="BY67" s="124" t="s">
        <v>39</v>
      </c>
      <c r="BZ67" s="122" t="s">
        <v>38</v>
      </c>
      <c r="CA67" s="122" t="s">
        <v>38</v>
      </c>
      <c r="CB67" s="122" t="s">
        <v>38</v>
      </c>
      <c r="CC67" s="122" t="s">
        <v>38</v>
      </c>
      <c r="CD67" s="122" t="s">
        <v>38</v>
      </c>
      <c r="CE67" s="122" t="s">
        <v>38</v>
      </c>
      <c r="CF67" s="122" t="s">
        <v>38</v>
      </c>
      <c r="CG67" s="122" t="s">
        <v>38</v>
      </c>
      <c r="CH67" s="122" t="s">
        <v>38</v>
      </c>
      <c r="CI67" s="122" t="s">
        <v>38</v>
      </c>
      <c r="CJ67" s="122" t="s">
        <v>38</v>
      </c>
      <c r="CK67" s="53">
        <v>59</v>
      </c>
      <c r="CL67" s="122" t="s">
        <v>39</v>
      </c>
      <c r="CM67" s="122" t="s">
        <v>38</v>
      </c>
      <c r="CN67" s="122" t="s">
        <v>39</v>
      </c>
      <c r="CO67" s="122" t="s">
        <v>39</v>
      </c>
      <c r="CP67" s="122" t="s">
        <v>39</v>
      </c>
      <c r="CQ67" s="122" t="s">
        <v>39</v>
      </c>
      <c r="CR67" s="122" t="s">
        <v>39</v>
      </c>
      <c r="CS67" s="122" t="s">
        <v>39</v>
      </c>
      <c r="CT67" s="122" t="s">
        <v>39</v>
      </c>
      <c r="CU67" s="122" t="s">
        <v>39</v>
      </c>
      <c r="CV67" s="122" t="s">
        <v>39</v>
      </c>
      <c r="CW67" s="131" t="s">
        <v>39</v>
      </c>
      <c r="CX67" s="122" t="s">
        <v>39</v>
      </c>
      <c r="CY67" s="122" t="s">
        <v>39</v>
      </c>
      <c r="CZ67" s="131" t="s">
        <v>39</v>
      </c>
      <c r="DA67" s="122" t="s">
        <v>39</v>
      </c>
      <c r="DB67" s="122" t="s">
        <v>39</v>
      </c>
      <c r="DC67" s="122" t="s">
        <v>39</v>
      </c>
      <c r="DD67" s="122" t="s">
        <v>39</v>
      </c>
      <c r="DE67" s="122" t="s">
        <v>39</v>
      </c>
      <c r="DF67" s="122" t="s">
        <v>39</v>
      </c>
      <c r="DG67" s="122" t="s">
        <v>39</v>
      </c>
      <c r="DH67" s="122" t="s">
        <v>38</v>
      </c>
      <c r="DI67" s="122" t="s">
        <v>38</v>
      </c>
      <c r="DJ67" s="122" t="s">
        <v>38</v>
      </c>
      <c r="DK67" s="122" t="s">
        <v>39</v>
      </c>
      <c r="DL67" s="53">
        <v>59</v>
      </c>
      <c r="DM67" s="122" t="s">
        <v>39</v>
      </c>
      <c r="DN67" s="122" t="s">
        <v>38</v>
      </c>
      <c r="DO67" s="122" t="s">
        <v>39</v>
      </c>
      <c r="DP67" s="122" t="s">
        <v>39</v>
      </c>
      <c r="DQ67" s="122" t="s">
        <v>39</v>
      </c>
      <c r="DR67" s="122" t="s">
        <v>39</v>
      </c>
      <c r="DS67" s="122" t="s">
        <v>39</v>
      </c>
      <c r="DT67" s="122" t="s">
        <v>39</v>
      </c>
      <c r="DU67" s="122" t="s">
        <v>39</v>
      </c>
      <c r="DV67" s="122" t="s">
        <v>39</v>
      </c>
      <c r="DW67" s="122" t="s">
        <v>39</v>
      </c>
      <c r="DX67" s="117" t="s">
        <v>39</v>
      </c>
      <c r="DY67" s="122" t="s">
        <v>39</v>
      </c>
      <c r="DZ67" s="122" t="s">
        <v>39</v>
      </c>
      <c r="EA67" s="117" t="s">
        <v>39</v>
      </c>
      <c r="EB67" s="122" t="s">
        <v>39</v>
      </c>
      <c r="EC67" s="122" t="s">
        <v>39</v>
      </c>
      <c r="ED67" s="122" t="s">
        <v>39</v>
      </c>
      <c r="EE67" s="122" t="s">
        <v>39</v>
      </c>
      <c r="EF67" s="122" t="s">
        <v>39</v>
      </c>
      <c r="EG67" s="122" t="s">
        <v>39</v>
      </c>
      <c r="EH67" s="122" t="s">
        <v>39</v>
      </c>
      <c r="EI67" s="122" t="s">
        <v>38</v>
      </c>
      <c r="EJ67" s="122" t="s">
        <v>38</v>
      </c>
      <c r="EK67" s="122" t="s">
        <v>39</v>
      </c>
      <c r="EL67" s="122" t="s">
        <v>39</v>
      </c>
      <c r="EM67" s="53">
        <v>59</v>
      </c>
      <c r="EN67" s="26" t="str">
        <f t="shared" si="312"/>
        <v>NO CUMPLE</v>
      </c>
      <c r="EO67" s="26" t="str">
        <f t="shared" si="313"/>
        <v>NO CUMPLE</v>
      </c>
      <c r="EP67" s="26" t="str">
        <f t="shared" si="314"/>
        <v>NO CUMPLE</v>
      </c>
      <c r="EQ67" s="26" t="str">
        <f t="shared" si="315"/>
        <v>NO CUMPLE</v>
      </c>
      <c r="ER67" s="26" t="str">
        <f t="shared" si="316"/>
        <v>NO CUMPLE</v>
      </c>
      <c r="ES67" s="26" t="str">
        <f t="shared" si="317"/>
        <v>NO CUMPLE</v>
      </c>
      <c r="ET67" s="26" t="str">
        <f t="shared" si="318"/>
        <v>NO CUMPLE</v>
      </c>
      <c r="EU67" s="26" t="str">
        <f t="shared" si="319"/>
        <v>NO CUMPLE</v>
      </c>
      <c r="EV67" s="26" t="str">
        <f t="shared" si="320"/>
        <v>NO CUMPLE</v>
      </c>
      <c r="EW67" s="26" t="str">
        <f t="shared" si="321"/>
        <v>NO CUMPLE</v>
      </c>
      <c r="EX67" s="26" t="str">
        <f t="shared" si="322"/>
        <v>NO CUMPLE</v>
      </c>
      <c r="EY67" s="26" t="str">
        <f t="shared" si="323"/>
        <v>CUMPLE</v>
      </c>
      <c r="EZ67" s="26" t="str">
        <f t="shared" si="324"/>
        <v>NO CUMPLE</v>
      </c>
      <c r="FA67" s="26" t="str">
        <f t="shared" si="325"/>
        <v>NO CUMPLE</v>
      </c>
      <c r="FB67" s="26" t="str">
        <f t="shared" si="326"/>
        <v>CUMPLE</v>
      </c>
      <c r="FC67" s="26" t="str">
        <f t="shared" si="327"/>
        <v>NO CUMPLE</v>
      </c>
      <c r="FD67" s="26" t="str">
        <f t="shared" si="328"/>
        <v>NO CUMPLE</v>
      </c>
      <c r="FE67" s="26" t="str">
        <f t="shared" si="329"/>
        <v>NO CUMPLE</v>
      </c>
      <c r="FF67" s="26" t="str">
        <f t="shared" si="330"/>
        <v>NO CUMPLE</v>
      </c>
      <c r="FG67" s="26" t="str">
        <f t="shared" si="331"/>
        <v>NO CUMPLE</v>
      </c>
      <c r="FH67" s="26" t="str">
        <f t="shared" si="332"/>
        <v>NO CUMPLE</v>
      </c>
      <c r="FI67" s="26" t="str">
        <f t="shared" si="333"/>
        <v>NO CUMPLE</v>
      </c>
      <c r="FJ67" s="26" t="str">
        <f t="shared" si="334"/>
        <v>NO CUMPLE</v>
      </c>
      <c r="FK67" s="26" t="str">
        <f t="shared" si="335"/>
        <v>NO CUMPLE</v>
      </c>
      <c r="FL67" s="26" t="str">
        <f t="shared" si="336"/>
        <v>NO CUMPLE</v>
      </c>
      <c r="FM67" s="26" t="str">
        <f t="shared" si="337"/>
        <v>NO CUMPLE</v>
      </c>
      <c r="FN67" s="53">
        <v>59</v>
      </c>
      <c r="FO67" s="116" t="s">
        <v>37</v>
      </c>
      <c r="FP67" s="116" t="s">
        <v>37</v>
      </c>
      <c r="FQ67" s="116" t="s">
        <v>37</v>
      </c>
      <c r="FR67" s="116" t="s">
        <v>37</v>
      </c>
      <c r="FS67" s="116" t="s">
        <v>37</v>
      </c>
      <c r="FT67" s="116" t="s">
        <v>37</v>
      </c>
      <c r="FU67" s="116" t="s">
        <v>37</v>
      </c>
      <c r="FV67" s="116" t="s">
        <v>37</v>
      </c>
      <c r="FW67" s="116" t="s">
        <v>37</v>
      </c>
      <c r="FX67" s="116" t="s">
        <v>37</v>
      </c>
      <c r="FY67" s="116" t="s">
        <v>37</v>
      </c>
      <c r="FZ67" s="124" t="s">
        <v>39</v>
      </c>
      <c r="GA67" s="116" t="s">
        <v>37</v>
      </c>
      <c r="GB67" s="116" t="s">
        <v>37</v>
      </c>
      <c r="GC67" s="120" t="s">
        <v>39</v>
      </c>
      <c r="GD67" s="116" t="s">
        <v>37</v>
      </c>
      <c r="GE67" s="116" t="s">
        <v>37</v>
      </c>
      <c r="GF67" s="116" t="s">
        <v>37</v>
      </c>
      <c r="GG67" s="116" t="s">
        <v>37</v>
      </c>
      <c r="GH67" s="116" t="s">
        <v>37</v>
      </c>
      <c r="GI67" s="116" t="s">
        <v>37</v>
      </c>
      <c r="GJ67" s="116" t="s">
        <v>37</v>
      </c>
      <c r="GK67" s="116" t="s">
        <v>37</v>
      </c>
      <c r="GL67" s="116" t="s">
        <v>37</v>
      </c>
      <c r="GM67" s="116" t="s">
        <v>37</v>
      </c>
      <c r="GN67" s="116" t="s">
        <v>37</v>
      </c>
      <c r="GO67" s="53">
        <v>59</v>
      </c>
      <c r="GP67" s="116" t="s">
        <v>37</v>
      </c>
      <c r="GQ67" s="116" t="s">
        <v>37</v>
      </c>
      <c r="GR67" s="116" t="s">
        <v>37</v>
      </c>
      <c r="GS67" s="116" t="s">
        <v>37</v>
      </c>
      <c r="GT67" s="116" t="s">
        <v>37</v>
      </c>
      <c r="GU67" s="116" t="s">
        <v>37</v>
      </c>
      <c r="GV67" s="116" t="s">
        <v>37</v>
      </c>
      <c r="GW67" s="116" t="s">
        <v>37</v>
      </c>
      <c r="GX67" s="116" t="s">
        <v>37</v>
      </c>
      <c r="GY67" s="116" t="s">
        <v>37</v>
      </c>
      <c r="GZ67" s="116" t="s">
        <v>37</v>
      </c>
      <c r="HA67" s="131" t="s">
        <v>39</v>
      </c>
      <c r="HB67" s="116" t="s">
        <v>37</v>
      </c>
      <c r="HC67" s="116" t="s">
        <v>37</v>
      </c>
      <c r="HD67" s="131" t="s">
        <v>39</v>
      </c>
      <c r="HE67" s="116" t="s">
        <v>37</v>
      </c>
      <c r="HF67" s="116" t="s">
        <v>37</v>
      </c>
      <c r="HG67" s="116" t="s">
        <v>37</v>
      </c>
      <c r="HH67" s="116" t="s">
        <v>37</v>
      </c>
      <c r="HI67" s="116" t="s">
        <v>37</v>
      </c>
      <c r="HJ67" s="116" t="s">
        <v>37</v>
      </c>
      <c r="HK67" s="116" t="s">
        <v>37</v>
      </c>
      <c r="HL67" s="116" t="s">
        <v>37</v>
      </c>
      <c r="HM67" s="116" t="s">
        <v>37</v>
      </c>
      <c r="HN67" s="116" t="s">
        <v>37</v>
      </c>
      <c r="HO67" s="116" t="s">
        <v>37</v>
      </c>
      <c r="HP67" s="53">
        <v>59</v>
      </c>
      <c r="HQ67" s="25" t="str">
        <f t="shared" si="338"/>
        <v/>
      </c>
      <c r="HR67" s="25" t="str">
        <f t="shared" si="339"/>
        <v/>
      </c>
      <c r="HS67" s="25" t="str">
        <f t="shared" si="340"/>
        <v/>
      </c>
      <c r="HT67" s="25" t="str">
        <f t="shared" si="341"/>
        <v/>
      </c>
      <c r="HU67" s="25" t="str">
        <f t="shared" si="342"/>
        <v/>
      </c>
      <c r="HV67" s="25" t="str">
        <f t="shared" si="343"/>
        <v/>
      </c>
      <c r="HW67" s="25" t="str">
        <f t="shared" si="344"/>
        <v/>
      </c>
      <c r="HX67" s="25" t="str">
        <f t="shared" si="345"/>
        <v/>
      </c>
      <c r="HY67" s="25" t="str">
        <f t="shared" si="346"/>
        <v/>
      </c>
      <c r="HZ67" s="25" t="str">
        <f t="shared" si="347"/>
        <v/>
      </c>
      <c r="IA67" s="25" t="str">
        <f t="shared" si="348"/>
        <v/>
      </c>
      <c r="IB67" s="25">
        <f t="shared" si="349"/>
        <v>1636250</v>
      </c>
      <c r="IC67" s="25" t="str">
        <f t="shared" si="350"/>
        <v/>
      </c>
      <c r="ID67" s="25" t="str">
        <f t="shared" si="351"/>
        <v/>
      </c>
      <c r="IE67" s="25">
        <f t="shared" si="352"/>
        <v>1460844</v>
      </c>
      <c r="IF67" s="25" t="str">
        <f t="shared" si="353"/>
        <v/>
      </c>
      <c r="IG67" s="25" t="str">
        <f t="shared" si="354"/>
        <v/>
      </c>
      <c r="IH67" s="25" t="str">
        <f t="shared" si="355"/>
        <v/>
      </c>
      <c r="II67" s="25" t="str">
        <f t="shared" si="356"/>
        <v/>
      </c>
      <c r="IJ67" s="25" t="str">
        <f t="shared" si="357"/>
        <v/>
      </c>
      <c r="IK67" s="25" t="str">
        <f t="shared" si="358"/>
        <v/>
      </c>
      <c r="IL67" s="25" t="str">
        <f t="shared" si="359"/>
        <v/>
      </c>
      <c r="IM67" s="25" t="str">
        <f t="shared" si="360"/>
        <v/>
      </c>
      <c r="IN67" s="25" t="str">
        <f t="shared" si="361"/>
        <v/>
      </c>
      <c r="IO67" s="25" t="str">
        <f>IF(FL67="NO CUMPLE","",IF(GM67="NO CUMPLE","",IF(HN67="NO CUMPLE","",IF(GM67="NC","",IF(HN67="CUMPLE",AG67)))))</f>
        <v/>
      </c>
      <c r="IP67" s="25" t="str">
        <f>IF(FM67="NO CUMPLE","",IF(GN67="NO CUMPLE","",IF(HO67="NO CUMPLE","",IF(GN67="NC","",IF(HO67="CUMPLE",AH67)))))</f>
        <v/>
      </c>
      <c r="IQ67" s="25">
        <v>1660050</v>
      </c>
      <c r="IR67" s="25">
        <v>1660050</v>
      </c>
      <c r="IS67" s="27">
        <f t="shared" si="364"/>
        <v>2</v>
      </c>
      <c r="IT67" s="27">
        <f t="shared" si="200"/>
        <v>1</v>
      </c>
      <c r="IU67" s="27">
        <f t="array" ref="IU67">IF(IT67=0,"",PRODUCT(IF(ISNUMBER(HQ67:IP67),HQ67:IP67,1)))</f>
        <v>2390305995000</v>
      </c>
      <c r="IV67" s="27">
        <f t="shared" si="201"/>
        <v>3.9680274669997501E+18</v>
      </c>
      <c r="IW67" s="28">
        <f t="shared" si="208"/>
        <v>1583160.2968008257</v>
      </c>
      <c r="IX67" s="29">
        <f t="shared" si="285"/>
        <v>5936.8511130030965</v>
      </c>
      <c r="IY67" s="53">
        <v>59</v>
      </c>
      <c r="IZ67" s="30" t="str">
        <f t="shared" si="365"/>
        <v/>
      </c>
      <c r="JA67" s="30" t="str">
        <f t="shared" si="366"/>
        <v/>
      </c>
      <c r="JB67" s="30" t="str">
        <f t="shared" si="367"/>
        <v/>
      </c>
      <c r="JC67" s="30" t="str">
        <f t="shared" si="368"/>
        <v/>
      </c>
      <c r="JD67" s="30" t="str">
        <f t="shared" si="369"/>
        <v/>
      </c>
      <c r="JE67" s="30" t="str">
        <f t="shared" si="370"/>
        <v/>
      </c>
      <c r="JF67" s="30" t="str">
        <f t="shared" si="371"/>
        <v/>
      </c>
      <c r="JG67" s="30" t="str">
        <f t="shared" si="372"/>
        <v/>
      </c>
      <c r="JH67" s="30" t="str">
        <f t="shared" si="373"/>
        <v/>
      </c>
      <c r="JI67" s="30" t="str">
        <f t="shared" si="374"/>
        <v/>
      </c>
      <c r="JJ67" s="30" t="str">
        <f t="shared" si="375"/>
        <v/>
      </c>
      <c r="JK67" s="30">
        <f t="shared" si="376"/>
        <v>27560.906764466919</v>
      </c>
      <c r="JL67" s="30" t="str">
        <f t="shared" si="377"/>
        <v/>
      </c>
      <c r="JM67" s="30" t="str">
        <f t="shared" si="378"/>
        <v/>
      </c>
      <c r="JN67" s="30">
        <f t="shared" si="379"/>
        <v>24606.377559316064</v>
      </c>
      <c r="JO67" s="30" t="str">
        <f t="shared" si="380"/>
        <v/>
      </c>
      <c r="JP67" s="30" t="str">
        <f t="shared" si="381"/>
        <v/>
      </c>
      <c r="JQ67" s="30" t="str">
        <f t="shared" si="382"/>
        <v/>
      </c>
      <c r="JR67" s="30" t="str">
        <f t="shared" si="383"/>
        <v/>
      </c>
      <c r="JS67" s="30" t="str">
        <f t="shared" si="384"/>
        <v/>
      </c>
      <c r="JT67" s="30" t="str">
        <f t="shared" si="385"/>
        <v/>
      </c>
      <c r="JU67" s="30" t="str">
        <f t="shared" si="386"/>
        <v/>
      </c>
      <c r="JV67" s="30" t="str">
        <f t="shared" si="387"/>
        <v/>
      </c>
      <c r="JW67" s="30" t="str">
        <f t="shared" si="388"/>
        <v/>
      </c>
      <c r="JX67" s="30" t="str">
        <f t="shared" si="389"/>
        <v/>
      </c>
      <c r="JY67" s="30" t="str">
        <f t="shared" si="390"/>
        <v/>
      </c>
      <c r="JZ67" s="53">
        <v>59</v>
      </c>
      <c r="KA67" s="31" t="str">
        <f t="shared" si="391"/>
        <v/>
      </c>
      <c r="KB67" s="31" t="str">
        <f t="shared" si="392"/>
        <v/>
      </c>
      <c r="KC67" s="31" t="str">
        <f t="shared" si="393"/>
        <v/>
      </c>
      <c r="KD67" s="31" t="str">
        <f t="shared" si="394"/>
        <v/>
      </c>
      <c r="KE67" s="31" t="str">
        <f t="shared" si="395"/>
        <v/>
      </c>
      <c r="KF67" s="31" t="str">
        <f t="shared" si="396"/>
        <v/>
      </c>
      <c r="KG67" s="31" t="str">
        <f t="shared" si="397"/>
        <v/>
      </c>
      <c r="KH67" s="31" t="str">
        <f t="shared" si="398"/>
        <v/>
      </c>
      <c r="KI67" s="31" t="str">
        <f t="shared" si="399"/>
        <v/>
      </c>
      <c r="KJ67" s="31" t="str">
        <f t="shared" si="400"/>
        <v/>
      </c>
      <c r="KK67" s="31" t="str">
        <f t="shared" si="401"/>
        <v/>
      </c>
      <c r="KL67" s="31">
        <f t="shared" si="402"/>
        <v>53089.703199174255</v>
      </c>
      <c r="KM67" s="31" t="str">
        <f t="shared" si="403"/>
        <v/>
      </c>
      <c r="KN67" s="31" t="str">
        <f t="shared" si="404"/>
        <v/>
      </c>
      <c r="KO67" s="31">
        <f t="shared" si="405"/>
        <v>122316.29680082574</v>
      </c>
      <c r="KP67" s="31" t="str">
        <f t="shared" si="406"/>
        <v/>
      </c>
      <c r="KQ67" s="31" t="str">
        <f t="shared" si="407"/>
        <v/>
      </c>
      <c r="KR67" s="31" t="str">
        <f t="shared" si="408"/>
        <v/>
      </c>
      <c r="KS67" s="31" t="str">
        <f t="shared" si="409"/>
        <v/>
      </c>
      <c r="KT67" s="31" t="str">
        <f t="shared" si="410"/>
        <v/>
      </c>
      <c r="KU67" s="31" t="str">
        <f t="shared" si="411"/>
        <v/>
      </c>
      <c r="KV67" s="31" t="str">
        <f t="shared" si="412"/>
        <v/>
      </c>
      <c r="KW67" s="31" t="str">
        <f t="shared" si="413"/>
        <v/>
      </c>
      <c r="KX67" s="31" t="str">
        <f t="shared" si="414"/>
        <v/>
      </c>
      <c r="KY67" s="31" t="str">
        <f t="shared" si="415"/>
        <v/>
      </c>
      <c r="KZ67" s="31" t="str">
        <f t="shared" si="416"/>
        <v/>
      </c>
      <c r="LA67" s="53">
        <v>59</v>
      </c>
      <c r="LB67" s="32" t="str">
        <f t="shared" si="417"/>
        <v/>
      </c>
      <c r="LC67" s="32" t="str">
        <f t="shared" si="418"/>
        <v/>
      </c>
      <c r="LD67" s="32" t="str">
        <f t="shared" si="419"/>
        <v/>
      </c>
      <c r="LE67" s="32" t="str">
        <f t="shared" si="420"/>
        <v/>
      </c>
      <c r="LF67" s="32" t="str">
        <f t="shared" si="421"/>
        <v/>
      </c>
      <c r="LG67" s="32" t="str">
        <f t="shared" si="422"/>
        <v/>
      </c>
      <c r="LH67" s="32" t="str">
        <f t="shared" si="423"/>
        <v/>
      </c>
      <c r="LI67" s="32" t="str">
        <f t="shared" si="424"/>
        <v/>
      </c>
      <c r="LJ67" s="32" t="str">
        <f t="shared" si="425"/>
        <v/>
      </c>
      <c r="LK67" s="32" t="str">
        <f t="shared" si="426"/>
        <v/>
      </c>
      <c r="LL67" s="32" t="str">
        <f t="shared" si="427"/>
        <v/>
      </c>
      <c r="LM67" s="32">
        <f t="shared" si="428"/>
        <v>894.24009780025222</v>
      </c>
      <c r="LN67" s="32" t="str">
        <f t="shared" si="429"/>
        <v/>
      </c>
      <c r="LO67" s="32" t="str">
        <f t="shared" si="430"/>
        <v/>
      </c>
      <c r="LP67" s="32">
        <f t="shared" si="431"/>
        <v>2060.2891073506016</v>
      </c>
      <c r="LQ67" s="32" t="str">
        <f t="shared" si="432"/>
        <v/>
      </c>
      <c r="LR67" s="32" t="str">
        <f t="shared" si="433"/>
        <v/>
      </c>
      <c r="LS67" s="32" t="str">
        <f t="shared" si="434"/>
        <v/>
      </c>
      <c r="LT67" s="32" t="str">
        <f t="shared" si="435"/>
        <v/>
      </c>
      <c r="LU67" s="32" t="str">
        <f t="shared" si="436"/>
        <v/>
      </c>
      <c r="LV67" s="32" t="str">
        <f t="shared" si="437"/>
        <v/>
      </c>
      <c r="LW67" s="32" t="str">
        <f t="shared" si="438"/>
        <v/>
      </c>
      <c r="LX67" s="32" t="str">
        <f t="shared" si="439"/>
        <v/>
      </c>
      <c r="LY67" s="32" t="str">
        <f t="shared" si="440"/>
        <v/>
      </c>
      <c r="LZ67" s="32" t="str">
        <f t="shared" si="441"/>
        <v/>
      </c>
      <c r="MA67" s="32" t="str">
        <f t="shared" si="442"/>
        <v/>
      </c>
      <c r="MB67" s="50">
        <f t="shared" si="443"/>
        <v>894.24009780025222</v>
      </c>
      <c r="MC67" s="53">
        <v>59</v>
      </c>
      <c r="MD67" s="140" t="str">
        <f t="shared" si="444"/>
        <v/>
      </c>
      <c r="ME67" s="140" t="str">
        <f t="shared" si="445"/>
        <v/>
      </c>
      <c r="MF67" s="140" t="str">
        <f t="shared" si="446"/>
        <v/>
      </c>
      <c r="MG67" s="140" t="str">
        <f t="shared" si="447"/>
        <v/>
      </c>
      <c r="MH67" s="140" t="str">
        <f t="shared" si="448"/>
        <v/>
      </c>
      <c r="MI67" s="140" t="str">
        <f t="shared" si="449"/>
        <v/>
      </c>
      <c r="MJ67" s="140" t="str">
        <f t="shared" si="450"/>
        <v/>
      </c>
      <c r="MK67" s="140" t="str">
        <f t="shared" si="451"/>
        <v/>
      </c>
      <c r="ML67" s="140" t="str">
        <f t="shared" si="452"/>
        <v/>
      </c>
      <c r="MM67" s="140" t="str">
        <f t="shared" si="453"/>
        <v/>
      </c>
      <c r="MN67" s="140" t="str">
        <f t="shared" si="454"/>
        <v/>
      </c>
      <c r="MO67" s="140">
        <f t="shared" si="455"/>
        <v>38.658639853299618</v>
      </c>
      <c r="MP67" s="140" t="str">
        <f t="shared" si="456"/>
        <v/>
      </c>
      <c r="MQ67" s="140" t="str">
        <f t="shared" si="457"/>
        <v/>
      </c>
      <c r="MR67" s="140">
        <f t="shared" si="458"/>
        <v>36.909566338974102</v>
      </c>
      <c r="MS67" s="140" t="str">
        <f t="shared" si="459"/>
        <v/>
      </c>
      <c r="MT67" s="140" t="str">
        <f t="shared" si="460"/>
        <v/>
      </c>
      <c r="MU67" s="140" t="str">
        <f t="shared" si="461"/>
        <v/>
      </c>
      <c r="MV67" s="140" t="str">
        <f t="shared" si="462"/>
        <v/>
      </c>
      <c r="MW67" s="140" t="str">
        <f t="shared" si="463"/>
        <v/>
      </c>
      <c r="MX67" s="140" t="str">
        <f t="shared" si="464"/>
        <v/>
      </c>
      <c r="MY67" s="140" t="str">
        <f t="shared" si="465"/>
        <v/>
      </c>
      <c r="MZ67" s="140" t="str">
        <f t="shared" si="466"/>
        <v/>
      </c>
      <c r="NA67" s="140" t="str">
        <f t="shared" si="467"/>
        <v/>
      </c>
      <c r="NB67" s="140" t="str">
        <f t="shared" si="468"/>
        <v/>
      </c>
      <c r="NC67" s="140" t="str">
        <f t="shared" si="469"/>
        <v/>
      </c>
      <c r="ND67" s="53">
        <v>59</v>
      </c>
      <c r="NE67" s="33" t="str">
        <f t="shared" si="470"/>
        <v/>
      </c>
      <c r="NF67" s="33" t="str">
        <f t="shared" si="504"/>
        <v/>
      </c>
      <c r="NG67" s="33" t="str">
        <f t="shared" si="480"/>
        <v/>
      </c>
      <c r="NH67" s="33" t="str">
        <f t="shared" si="481"/>
        <v/>
      </c>
      <c r="NI67" s="33" t="str">
        <f t="shared" si="482"/>
        <v/>
      </c>
      <c r="NJ67" s="33" t="str">
        <f t="shared" si="483"/>
        <v/>
      </c>
      <c r="NK67" s="33" t="str">
        <f t="shared" si="484"/>
        <v/>
      </c>
      <c r="NL67" s="33" t="str">
        <f t="shared" si="485"/>
        <v/>
      </c>
      <c r="NM67" s="33" t="str">
        <f t="shared" si="486"/>
        <v/>
      </c>
      <c r="NN67" s="33" t="str">
        <f t="shared" si="487"/>
        <v/>
      </c>
      <c r="NO67" s="33" t="str">
        <f t="shared" si="488"/>
        <v/>
      </c>
      <c r="NP67" s="33">
        <f t="shared" si="489"/>
        <v>40</v>
      </c>
      <c r="NQ67" s="33" t="str">
        <f t="shared" si="490"/>
        <v/>
      </c>
      <c r="NR67" s="33" t="str">
        <f t="shared" si="491"/>
        <v/>
      </c>
      <c r="NS67" s="33">
        <f t="shared" si="492"/>
        <v>17.361448829871978</v>
      </c>
      <c r="NT67" s="33" t="str">
        <f t="shared" si="493"/>
        <v/>
      </c>
      <c r="NU67" s="33" t="str">
        <f t="shared" si="494"/>
        <v/>
      </c>
      <c r="NV67" s="33" t="str">
        <f t="shared" si="495"/>
        <v/>
      </c>
      <c r="NW67" s="33" t="str">
        <f t="shared" si="496"/>
        <v/>
      </c>
      <c r="NX67" s="33" t="str">
        <f t="shared" si="497"/>
        <v/>
      </c>
      <c r="NY67" s="33" t="str">
        <f t="shared" si="498"/>
        <v/>
      </c>
      <c r="NZ67" s="33" t="str">
        <f t="shared" si="499"/>
        <v/>
      </c>
      <c r="OA67" s="33" t="str">
        <f t="shared" si="500"/>
        <v/>
      </c>
      <c r="OB67" s="33" t="str">
        <f t="shared" si="501"/>
        <v/>
      </c>
      <c r="OC67" s="33" t="str">
        <f t="shared" si="502"/>
        <v/>
      </c>
      <c r="OD67" s="33" t="str">
        <f t="shared" si="503"/>
        <v/>
      </c>
      <c r="OE67" s="33" t="e">
        <f>IF(#REF!="","",IF(#REF!=$MB67,40,(($MB67/#REF!)*40)))</f>
        <v>#REF!</v>
      </c>
      <c r="OF67" s="33" t="e">
        <f>IF(#REF!="","",IF(#REF!=$MB67,40,(($MB67/#REF!)*40)))</f>
        <v>#REF!</v>
      </c>
      <c r="OG67" s="53">
        <v>59</v>
      </c>
      <c r="OH67" s="116"/>
      <c r="OI67" s="116"/>
      <c r="OJ67" s="116"/>
      <c r="OK67" s="116"/>
      <c r="OL67" s="116"/>
      <c r="OM67" s="116"/>
      <c r="ON67" s="116"/>
      <c r="OO67" s="116"/>
      <c r="OP67" s="116"/>
      <c r="OQ67" s="116"/>
      <c r="OR67" s="116"/>
      <c r="OS67" s="124">
        <v>72</v>
      </c>
      <c r="OT67" s="116"/>
      <c r="OU67" s="116"/>
      <c r="OV67" s="124">
        <v>72</v>
      </c>
      <c r="OW67" s="116"/>
      <c r="OX67" s="116"/>
      <c r="OY67" s="116"/>
      <c r="OZ67" s="116"/>
      <c r="PA67" s="116"/>
      <c r="PB67" s="116"/>
      <c r="PC67" s="116"/>
      <c r="PD67" s="116"/>
      <c r="PE67" s="116"/>
      <c r="PF67" s="116"/>
      <c r="PG67" s="116"/>
      <c r="PH67" s="53">
        <v>59</v>
      </c>
      <c r="PI67" s="126">
        <f t="shared" si="203"/>
        <v>0</v>
      </c>
      <c r="PJ67" s="126">
        <f t="shared" si="275"/>
        <v>0</v>
      </c>
      <c r="PK67" s="126">
        <f t="shared" si="276"/>
        <v>0</v>
      </c>
      <c r="PL67" s="126">
        <f t="shared" si="277"/>
        <v>0</v>
      </c>
      <c r="PM67" s="126">
        <f t="shared" si="278"/>
        <v>0</v>
      </c>
      <c r="PN67" s="126">
        <f t="shared" si="279"/>
        <v>0</v>
      </c>
      <c r="PO67" s="126">
        <f t="shared" si="235"/>
        <v>0</v>
      </c>
      <c r="PP67" s="126">
        <f t="shared" si="236"/>
        <v>0</v>
      </c>
      <c r="PQ67" s="126">
        <f t="shared" si="237"/>
        <v>0</v>
      </c>
      <c r="PR67" s="126">
        <f t="shared" si="238"/>
        <v>0</v>
      </c>
      <c r="PS67" s="126">
        <f t="shared" si="239"/>
        <v>0</v>
      </c>
      <c r="PT67" s="126">
        <f t="shared" si="240"/>
        <v>60</v>
      </c>
      <c r="PU67" s="126">
        <f t="shared" si="241"/>
        <v>0</v>
      </c>
      <c r="PV67" s="126">
        <f t="shared" si="242"/>
        <v>0</v>
      </c>
      <c r="PW67" s="126">
        <f t="shared" si="243"/>
        <v>60</v>
      </c>
      <c r="PX67" s="126">
        <f t="shared" si="244"/>
        <v>0</v>
      </c>
      <c r="PY67" s="126">
        <f t="shared" si="245"/>
        <v>0</v>
      </c>
      <c r="PZ67" s="126">
        <f t="shared" si="246"/>
        <v>0</v>
      </c>
      <c r="QA67" s="126">
        <f t="shared" si="247"/>
        <v>0</v>
      </c>
      <c r="QB67" s="126">
        <f t="shared" si="248"/>
        <v>0</v>
      </c>
      <c r="QC67" s="126">
        <f t="shared" si="249"/>
        <v>0</v>
      </c>
      <c r="QD67" s="126">
        <f t="shared" si="250"/>
        <v>0</v>
      </c>
      <c r="QE67" s="126">
        <f t="shared" si="251"/>
        <v>0</v>
      </c>
      <c r="QF67" s="126">
        <f t="shared" si="252"/>
        <v>0</v>
      </c>
      <c r="QG67" s="126">
        <f t="shared" si="253"/>
        <v>0</v>
      </c>
      <c r="QH67" s="126">
        <f t="shared" si="254"/>
        <v>0</v>
      </c>
      <c r="QI67" s="53">
        <v>59</v>
      </c>
      <c r="QJ67" s="34" t="str">
        <f t="shared" si="204"/>
        <v/>
      </c>
      <c r="QK67" s="34" t="str">
        <f t="shared" si="280"/>
        <v/>
      </c>
      <c r="QL67" s="34" t="str">
        <f t="shared" si="281"/>
        <v/>
      </c>
      <c r="QM67" s="34" t="str">
        <f t="shared" si="282"/>
        <v/>
      </c>
      <c r="QN67" s="34" t="str">
        <f t="shared" si="283"/>
        <v/>
      </c>
      <c r="QO67" s="34" t="str">
        <f t="shared" si="284"/>
        <v/>
      </c>
      <c r="QP67" s="34" t="str">
        <f t="shared" si="255"/>
        <v/>
      </c>
      <c r="QQ67" s="34" t="str">
        <f t="shared" si="256"/>
        <v/>
      </c>
      <c r="QR67" s="34" t="str">
        <f t="shared" si="257"/>
        <v/>
      </c>
      <c r="QS67" s="34" t="str">
        <f t="shared" si="258"/>
        <v/>
      </c>
      <c r="QT67" s="34" t="str">
        <f t="shared" si="259"/>
        <v/>
      </c>
      <c r="QU67" s="34">
        <f t="shared" si="260"/>
        <v>98.658639853299618</v>
      </c>
      <c r="QV67" s="34" t="str">
        <f t="shared" si="261"/>
        <v/>
      </c>
      <c r="QW67" s="34" t="str">
        <f t="shared" si="262"/>
        <v/>
      </c>
      <c r="QX67" s="34">
        <f t="shared" si="263"/>
        <v>96.909566338974102</v>
      </c>
      <c r="QY67" s="34" t="str">
        <f t="shared" si="264"/>
        <v/>
      </c>
      <c r="QZ67" s="34" t="str">
        <f t="shared" si="265"/>
        <v/>
      </c>
      <c r="RA67" s="34" t="str">
        <f t="shared" si="266"/>
        <v/>
      </c>
      <c r="RB67" s="34" t="str">
        <f t="shared" si="267"/>
        <v/>
      </c>
      <c r="RC67" s="34" t="str">
        <f t="shared" si="268"/>
        <v/>
      </c>
      <c r="RD67" s="34" t="str">
        <f t="shared" si="269"/>
        <v/>
      </c>
      <c r="RE67" s="34" t="str">
        <f t="shared" si="270"/>
        <v/>
      </c>
      <c r="RF67" s="34" t="str">
        <f t="shared" si="271"/>
        <v/>
      </c>
      <c r="RG67" s="34" t="str">
        <f t="shared" si="272"/>
        <v/>
      </c>
      <c r="RH67" s="34" t="str">
        <f t="shared" si="273"/>
        <v/>
      </c>
      <c r="RI67" s="34" t="str">
        <f t="shared" si="274"/>
        <v/>
      </c>
      <c r="RJ67" s="132">
        <f t="shared" si="205"/>
        <v>98.658639853299618</v>
      </c>
      <c r="RK67" s="35" t="str">
        <f t="shared" si="471"/>
        <v/>
      </c>
      <c r="RL67" s="35" t="str">
        <f t="shared" si="472"/>
        <v>12. DIDACLIBROS LTDA NIT 800036678-0</v>
      </c>
      <c r="RM67" s="35" t="str">
        <f t="shared" si="473"/>
        <v/>
      </c>
      <c r="RN67" s="35" t="str">
        <f t="shared" si="234"/>
        <v/>
      </c>
      <c r="RO67" s="133" t="str">
        <f t="shared" si="207"/>
        <v>12. DIDACLIBROS LTDA NIT 800036678-0</v>
      </c>
      <c r="RP67" s="133" t="str">
        <f>IF($RJ67=QJ67,QJ$8,IF($RJ67=QK67,QK$8,IF($RJ67=QL67,QL$8,IF($RJ67=QM67,QM$8,IF($RJ67=QN67,QN$8,IF($RJ67=QO67,QO$8,IF($RJ67=QP67,QP$8,IF($RJ67=QQ67,QQ$8,IF($RJ67=QR67,QR$8,IF($RJ67=QS67,QS$8,IF($RJ67=QT67,QT$8,IF($RJ67=QU67,QU$8,IF($RJ67=QV67,QV$8,IF($RJ67=QW67,QW$8,IF($RJ67=QX67,QX$8,IF($RJ67=QY67,QY$8,IF($RJ67=QZ67,QZ$8,IF($RJ67=RA67,RA$8,IF($RJ67=RB67,RB$8,IF($RJ67=RC67,RC$8,IF($RJ67=RD67,RD$8,IF($RJ67=RE67,RE$8,IF($RJ67=RF67,RF$8,IF($RJ67=RG67,RG$8,IF($RJ67=RH67,RH$8,IF($RJ67=RI67,RI$8,IF($RJ67=#REF!,#REF!,IF($RJ67=#REF!,#REF!,""))))))))))))))))))))))))))))</f>
        <v>12. DIDACLIBROS LTDA NIT 800036678-0</v>
      </c>
      <c r="RQ67" s="36" t="str">
        <f t="shared" si="474"/>
        <v/>
      </c>
      <c r="RR67" s="36">
        <f t="shared" si="475"/>
        <v>1636250</v>
      </c>
      <c r="RS67" s="36" t="str">
        <f t="shared" si="476"/>
        <v/>
      </c>
      <c r="RT67" s="36" t="e">
        <f>IF($RP67=$AD$8,$AD67,IF($RP67=$AE$8,$AE67,IF($RP67=$AF$8,$AF67,IF($RP67=$AG$8,$AG67,IF($RP67=$AH$8,$AH67,IF($RP67=#REF!,#REF!,IF($RP67=#REF!,#REF!,"")))))))</f>
        <v>#REF!</v>
      </c>
      <c r="RU67" s="129">
        <f t="shared" si="477"/>
        <v>1636250</v>
      </c>
      <c r="RV67" s="36" t="e">
        <f t="shared" si="206"/>
        <v>#REF!</v>
      </c>
      <c r="RW67" s="53">
        <v>59</v>
      </c>
      <c r="RX67" s="129">
        <f t="shared" si="478"/>
        <v>23800</v>
      </c>
      <c r="RY67" s="129" t="str">
        <f t="shared" si="479"/>
        <v>ADJUDICADO</v>
      </c>
    </row>
    <row r="68" spans="2:493" s="38" customFormat="1" ht="26">
      <c r="B68" s="67" t="s">
        <v>124</v>
      </c>
      <c r="C68" s="68" t="s">
        <v>125</v>
      </c>
      <c r="D68" s="67" t="s">
        <v>126</v>
      </c>
      <c r="E68" s="88" t="s">
        <v>164</v>
      </c>
      <c r="F68" s="70">
        <v>1</v>
      </c>
      <c r="G68" s="24">
        <v>10698100</v>
      </c>
      <c r="H68" s="54">
        <v>60</v>
      </c>
      <c r="I68" s="104" t="s">
        <v>37</v>
      </c>
      <c r="J68" s="104" t="s">
        <v>37</v>
      </c>
      <c r="K68" s="104" t="s">
        <v>37</v>
      </c>
      <c r="L68" s="104" t="s">
        <v>37</v>
      </c>
      <c r="M68" s="104" t="s">
        <v>37</v>
      </c>
      <c r="N68" s="104" t="s">
        <v>37</v>
      </c>
      <c r="O68" s="104" t="s">
        <v>37</v>
      </c>
      <c r="P68" s="104" t="s">
        <v>37</v>
      </c>
      <c r="Q68" s="104" t="s">
        <v>37</v>
      </c>
      <c r="R68" s="104" t="s">
        <v>37</v>
      </c>
      <c r="S68" s="104" t="s">
        <v>37</v>
      </c>
      <c r="T68" s="113">
        <v>10537450</v>
      </c>
      <c r="U68" s="104" t="s">
        <v>37</v>
      </c>
      <c r="V68" s="104" t="s">
        <v>37</v>
      </c>
      <c r="W68" s="113">
        <v>9414328</v>
      </c>
      <c r="X68" s="104" t="s">
        <v>37</v>
      </c>
      <c r="Y68" s="104" t="s">
        <v>37</v>
      </c>
      <c r="Z68" s="104" t="s">
        <v>37</v>
      </c>
      <c r="AA68" s="104" t="s">
        <v>37</v>
      </c>
      <c r="AB68" s="104" t="s">
        <v>37</v>
      </c>
      <c r="AC68" s="104" t="s">
        <v>37</v>
      </c>
      <c r="AD68" s="104" t="s">
        <v>37</v>
      </c>
      <c r="AE68" s="104" t="s">
        <v>37</v>
      </c>
      <c r="AF68" s="104" t="s">
        <v>37</v>
      </c>
      <c r="AG68" s="104" t="s">
        <v>37</v>
      </c>
      <c r="AH68" s="104" t="s">
        <v>37</v>
      </c>
      <c r="AI68" s="37"/>
      <c r="AJ68" s="25" t="str">
        <f t="shared" si="286"/>
        <v>NC</v>
      </c>
      <c r="AK68" s="25" t="str">
        <f t="shared" si="287"/>
        <v>NC</v>
      </c>
      <c r="AL68" s="25" t="str">
        <f t="shared" si="288"/>
        <v>NC</v>
      </c>
      <c r="AM68" s="25" t="str">
        <f t="shared" si="289"/>
        <v>NC</v>
      </c>
      <c r="AN68" s="25" t="str">
        <f t="shared" si="290"/>
        <v>NC</v>
      </c>
      <c r="AO68" s="25" t="str">
        <f t="shared" si="291"/>
        <v>NC</v>
      </c>
      <c r="AP68" s="25" t="str">
        <f t="shared" si="292"/>
        <v>NC</v>
      </c>
      <c r="AQ68" s="25" t="str">
        <f t="shared" si="293"/>
        <v>NC</v>
      </c>
      <c r="AR68" s="25" t="str">
        <f t="shared" si="294"/>
        <v>NC</v>
      </c>
      <c r="AS68" s="25" t="str">
        <f t="shared" si="295"/>
        <v>NC</v>
      </c>
      <c r="AT68" s="25" t="str">
        <f t="shared" si="296"/>
        <v>NC</v>
      </c>
      <c r="AU68" s="25">
        <f t="shared" si="297"/>
        <v>10537450</v>
      </c>
      <c r="AV68" s="25" t="str">
        <f t="shared" si="298"/>
        <v>NC</v>
      </c>
      <c r="AW68" s="25" t="str">
        <f t="shared" si="299"/>
        <v>NC</v>
      </c>
      <c r="AX68" s="25">
        <f t="shared" si="300"/>
        <v>9414328</v>
      </c>
      <c r="AY68" s="25" t="str">
        <f t="shared" si="301"/>
        <v>NC</v>
      </c>
      <c r="AZ68" s="25" t="str">
        <f t="shared" si="302"/>
        <v>NC</v>
      </c>
      <c r="BA68" s="25" t="str">
        <f t="shared" si="303"/>
        <v>NC</v>
      </c>
      <c r="BB68" s="25" t="str">
        <f t="shared" si="304"/>
        <v>NC</v>
      </c>
      <c r="BC68" s="25" t="str">
        <f t="shared" si="305"/>
        <v>NC</v>
      </c>
      <c r="BD68" s="25" t="str">
        <f t="shared" si="306"/>
        <v>NC</v>
      </c>
      <c r="BE68" s="25" t="str">
        <f t="shared" si="307"/>
        <v>NC</v>
      </c>
      <c r="BF68" s="25" t="str">
        <f t="shared" si="308"/>
        <v>NC</v>
      </c>
      <c r="BG68" s="25" t="str">
        <f t="shared" si="309"/>
        <v>NC</v>
      </c>
      <c r="BH68" s="25" t="str">
        <f t="shared" si="310"/>
        <v>NC</v>
      </c>
      <c r="BI68" s="25" t="str">
        <f t="shared" si="311"/>
        <v>NC</v>
      </c>
      <c r="BJ68" s="53">
        <v>60</v>
      </c>
      <c r="BK68" s="122" t="s">
        <v>38</v>
      </c>
      <c r="BL68" s="122" t="s">
        <v>38</v>
      </c>
      <c r="BM68" s="122" t="s">
        <v>38</v>
      </c>
      <c r="BN68" s="122" t="s">
        <v>38</v>
      </c>
      <c r="BO68" s="122" t="s">
        <v>38</v>
      </c>
      <c r="BP68" s="122" t="s">
        <v>38</v>
      </c>
      <c r="BQ68" s="122" t="s">
        <v>38</v>
      </c>
      <c r="BR68" s="122" t="s">
        <v>38</v>
      </c>
      <c r="BS68" s="122" t="s">
        <v>38</v>
      </c>
      <c r="BT68" s="122" t="s">
        <v>38</v>
      </c>
      <c r="BU68" s="122" t="s">
        <v>38</v>
      </c>
      <c r="BV68" s="124" t="s">
        <v>39</v>
      </c>
      <c r="BW68" s="122" t="s">
        <v>38</v>
      </c>
      <c r="BX68" s="122" t="s">
        <v>38</v>
      </c>
      <c r="BY68" s="124" t="s">
        <v>39</v>
      </c>
      <c r="BZ68" s="122" t="s">
        <v>38</v>
      </c>
      <c r="CA68" s="122" t="s">
        <v>38</v>
      </c>
      <c r="CB68" s="122" t="s">
        <v>38</v>
      </c>
      <c r="CC68" s="122" t="s">
        <v>38</v>
      </c>
      <c r="CD68" s="122" t="s">
        <v>38</v>
      </c>
      <c r="CE68" s="122" t="s">
        <v>38</v>
      </c>
      <c r="CF68" s="122" t="s">
        <v>38</v>
      </c>
      <c r="CG68" s="122" t="s">
        <v>38</v>
      </c>
      <c r="CH68" s="122" t="s">
        <v>38</v>
      </c>
      <c r="CI68" s="122" t="s">
        <v>38</v>
      </c>
      <c r="CJ68" s="122" t="s">
        <v>38</v>
      </c>
      <c r="CK68" s="53">
        <v>60</v>
      </c>
      <c r="CL68" s="122" t="s">
        <v>39</v>
      </c>
      <c r="CM68" s="122" t="s">
        <v>38</v>
      </c>
      <c r="CN68" s="122" t="s">
        <v>39</v>
      </c>
      <c r="CO68" s="122" t="s">
        <v>39</v>
      </c>
      <c r="CP68" s="122" t="s">
        <v>39</v>
      </c>
      <c r="CQ68" s="122" t="s">
        <v>39</v>
      </c>
      <c r="CR68" s="122" t="s">
        <v>39</v>
      </c>
      <c r="CS68" s="122" t="s">
        <v>39</v>
      </c>
      <c r="CT68" s="122" t="s">
        <v>39</v>
      </c>
      <c r="CU68" s="122" t="s">
        <v>39</v>
      </c>
      <c r="CV68" s="122" t="s">
        <v>39</v>
      </c>
      <c r="CW68" s="131" t="s">
        <v>39</v>
      </c>
      <c r="CX68" s="122" t="s">
        <v>39</v>
      </c>
      <c r="CY68" s="122" t="s">
        <v>39</v>
      </c>
      <c r="CZ68" s="131" t="s">
        <v>39</v>
      </c>
      <c r="DA68" s="122" t="s">
        <v>39</v>
      </c>
      <c r="DB68" s="122" t="s">
        <v>39</v>
      </c>
      <c r="DC68" s="122" t="s">
        <v>39</v>
      </c>
      <c r="DD68" s="122" t="s">
        <v>39</v>
      </c>
      <c r="DE68" s="122" t="s">
        <v>39</v>
      </c>
      <c r="DF68" s="122" t="s">
        <v>39</v>
      </c>
      <c r="DG68" s="122" t="s">
        <v>39</v>
      </c>
      <c r="DH68" s="122" t="s">
        <v>38</v>
      </c>
      <c r="DI68" s="122" t="s">
        <v>38</v>
      </c>
      <c r="DJ68" s="122" t="s">
        <v>38</v>
      </c>
      <c r="DK68" s="122" t="s">
        <v>39</v>
      </c>
      <c r="DL68" s="53">
        <v>60</v>
      </c>
      <c r="DM68" s="122" t="s">
        <v>39</v>
      </c>
      <c r="DN68" s="122" t="s">
        <v>38</v>
      </c>
      <c r="DO68" s="122" t="s">
        <v>39</v>
      </c>
      <c r="DP68" s="122" t="s">
        <v>39</v>
      </c>
      <c r="DQ68" s="122" t="s">
        <v>39</v>
      </c>
      <c r="DR68" s="122" t="s">
        <v>39</v>
      </c>
      <c r="DS68" s="122" t="s">
        <v>39</v>
      </c>
      <c r="DT68" s="122" t="s">
        <v>39</v>
      </c>
      <c r="DU68" s="122" t="s">
        <v>39</v>
      </c>
      <c r="DV68" s="122" t="s">
        <v>39</v>
      </c>
      <c r="DW68" s="122" t="s">
        <v>39</v>
      </c>
      <c r="DX68" s="117" t="s">
        <v>39</v>
      </c>
      <c r="DY68" s="122" t="s">
        <v>39</v>
      </c>
      <c r="DZ68" s="122" t="s">
        <v>39</v>
      </c>
      <c r="EA68" s="117" t="s">
        <v>39</v>
      </c>
      <c r="EB68" s="122" t="s">
        <v>39</v>
      </c>
      <c r="EC68" s="122" t="s">
        <v>39</v>
      </c>
      <c r="ED68" s="122" t="s">
        <v>39</v>
      </c>
      <c r="EE68" s="122" t="s">
        <v>39</v>
      </c>
      <c r="EF68" s="122" t="s">
        <v>39</v>
      </c>
      <c r="EG68" s="122" t="s">
        <v>39</v>
      </c>
      <c r="EH68" s="122" t="s">
        <v>39</v>
      </c>
      <c r="EI68" s="122" t="s">
        <v>38</v>
      </c>
      <c r="EJ68" s="122" t="s">
        <v>38</v>
      </c>
      <c r="EK68" s="122" t="s">
        <v>39</v>
      </c>
      <c r="EL68" s="122" t="s">
        <v>39</v>
      </c>
      <c r="EM68" s="53">
        <v>60</v>
      </c>
      <c r="EN68" s="26" t="str">
        <f t="shared" si="312"/>
        <v>NO CUMPLE</v>
      </c>
      <c r="EO68" s="26" t="str">
        <f t="shared" si="313"/>
        <v>NO CUMPLE</v>
      </c>
      <c r="EP68" s="26" t="str">
        <f t="shared" si="314"/>
        <v>NO CUMPLE</v>
      </c>
      <c r="EQ68" s="26" t="str">
        <f t="shared" si="315"/>
        <v>NO CUMPLE</v>
      </c>
      <c r="ER68" s="26" t="str">
        <f t="shared" si="316"/>
        <v>NO CUMPLE</v>
      </c>
      <c r="ES68" s="26" t="str">
        <f t="shared" si="317"/>
        <v>NO CUMPLE</v>
      </c>
      <c r="ET68" s="26" t="str">
        <f t="shared" si="318"/>
        <v>NO CUMPLE</v>
      </c>
      <c r="EU68" s="26" t="str">
        <f t="shared" si="319"/>
        <v>NO CUMPLE</v>
      </c>
      <c r="EV68" s="26" t="str">
        <f t="shared" si="320"/>
        <v>NO CUMPLE</v>
      </c>
      <c r="EW68" s="26" t="str">
        <f t="shared" si="321"/>
        <v>NO CUMPLE</v>
      </c>
      <c r="EX68" s="26" t="str">
        <f t="shared" si="322"/>
        <v>NO CUMPLE</v>
      </c>
      <c r="EY68" s="26" t="str">
        <f t="shared" si="323"/>
        <v>CUMPLE</v>
      </c>
      <c r="EZ68" s="26" t="str">
        <f t="shared" si="324"/>
        <v>NO CUMPLE</v>
      </c>
      <c r="FA68" s="26" t="str">
        <f t="shared" si="325"/>
        <v>NO CUMPLE</v>
      </c>
      <c r="FB68" s="26" t="str">
        <f t="shared" si="326"/>
        <v>CUMPLE</v>
      </c>
      <c r="FC68" s="26" t="str">
        <f t="shared" si="327"/>
        <v>NO CUMPLE</v>
      </c>
      <c r="FD68" s="26" t="str">
        <f t="shared" si="328"/>
        <v>NO CUMPLE</v>
      </c>
      <c r="FE68" s="26" t="str">
        <f t="shared" si="329"/>
        <v>NO CUMPLE</v>
      </c>
      <c r="FF68" s="26" t="str">
        <f t="shared" si="330"/>
        <v>NO CUMPLE</v>
      </c>
      <c r="FG68" s="26" t="str">
        <f t="shared" si="331"/>
        <v>NO CUMPLE</v>
      </c>
      <c r="FH68" s="26" t="str">
        <f t="shared" si="332"/>
        <v>NO CUMPLE</v>
      </c>
      <c r="FI68" s="26" t="str">
        <f t="shared" si="333"/>
        <v>NO CUMPLE</v>
      </c>
      <c r="FJ68" s="26" t="str">
        <f t="shared" si="334"/>
        <v>NO CUMPLE</v>
      </c>
      <c r="FK68" s="26" t="str">
        <f t="shared" si="335"/>
        <v>NO CUMPLE</v>
      </c>
      <c r="FL68" s="26" t="str">
        <f t="shared" si="336"/>
        <v>NO CUMPLE</v>
      </c>
      <c r="FM68" s="26" t="str">
        <f t="shared" si="337"/>
        <v>NO CUMPLE</v>
      </c>
      <c r="FN68" s="53">
        <v>60</v>
      </c>
      <c r="FO68" s="116" t="s">
        <v>37</v>
      </c>
      <c r="FP68" s="116" t="s">
        <v>37</v>
      </c>
      <c r="FQ68" s="116" t="s">
        <v>37</v>
      </c>
      <c r="FR68" s="116" t="s">
        <v>37</v>
      </c>
      <c r="FS68" s="116" t="s">
        <v>37</v>
      </c>
      <c r="FT68" s="116" t="s">
        <v>37</v>
      </c>
      <c r="FU68" s="116" t="s">
        <v>37</v>
      </c>
      <c r="FV68" s="116" t="s">
        <v>37</v>
      </c>
      <c r="FW68" s="116" t="s">
        <v>37</v>
      </c>
      <c r="FX68" s="116" t="s">
        <v>37</v>
      </c>
      <c r="FY68" s="116" t="s">
        <v>37</v>
      </c>
      <c r="FZ68" s="124" t="s">
        <v>39</v>
      </c>
      <c r="GA68" s="116" t="s">
        <v>37</v>
      </c>
      <c r="GB68" s="116" t="s">
        <v>37</v>
      </c>
      <c r="GC68" s="120" t="s">
        <v>39</v>
      </c>
      <c r="GD68" s="116" t="s">
        <v>37</v>
      </c>
      <c r="GE68" s="116" t="s">
        <v>37</v>
      </c>
      <c r="GF68" s="116" t="s">
        <v>37</v>
      </c>
      <c r="GG68" s="116" t="s">
        <v>37</v>
      </c>
      <c r="GH68" s="116" t="s">
        <v>37</v>
      </c>
      <c r="GI68" s="116" t="s">
        <v>37</v>
      </c>
      <c r="GJ68" s="116" t="s">
        <v>37</v>
      </c>
      <c r="GK68" s="116" t="s">
        <v>37</v>
      </c>
      <c r="GL68" s="116" t="s">
        <v>37</v>
      </c>
      <c r="GM68" s="116" t="s">
        <v>37</v>
      </c>
      <c r="GN68" s="116" t="s">
        <v>37</v>
      </c>
      <c r="GO68" s="53">
        <v>60</v>
      </c>
      <c r="GP68" s="116" t="s">
        <v>37</v>
      </c>
      <c r="GQ68" s="116" t="s">
        <v>37</v>
      </c>
      <c r="GR68" s="116" t="s">
        <v>37</v>
      </c>
      <c r="GS68" s="116" t="s">
        <v>37</v>
      </c>
      <c r="GT68" s="116" t="s">
        <v>37</v>
      </c>
      <c r="GU68" s="116" t="s">
        <v>37</v>
      </c>
      <c r="GV68" s="116" t="s">
        <v>37</v>
      </c>
      <c r="GW68" s="116" t="s">
        <v>37</v>
      </c>
      <c r="GX68" s="116" t="s">
        <v>37</v>
      </c>
      <c r="GY68" s="116" t="s">
        <v>37</v>
      </c>
      <c r="GZ68" s="116" t="s">
        <v>37</v>
      </c>
      <c r="HA68" s="131" t="s">
        <v>39</v>
      </c>
      <c r="HB68" s="116" t="s">
        <v>37</v>
      </c>
      <c r="HC68" s="116" t="s">
        <v>37</v>
      </c>
      <c r="HD68" s="131" t="s">
        <v>39</v>
      </c>
      <c r="HE68" s="116" t="s">
        <v>37</v>
      </c>
      <c r="HF68" s="116" t="s">
        <v>37</v>
      </c>
      <c r="HG68" s="116" t="s">
        <v>37</v>
      </c>
      <c r="HH68" s="116" t="s">
        <v>37</v>
      </c>
      <c r="HI68" s="116" t="s">
        <v>37</v>
      </c>
      <c r="HJ68" s="116" t="s">
        <v>37</v>
      </c>
      <c r="HK68" s="116" t="s">
        <v>37</v>
      </c>
      <c r="HL68" s="116" t="s">
        <v>37</v>
      </c>
      <c r="HM68" s="116" t="s">
        <v>37</v>
      </c>
      <c r="HN68" s="116" t="s">
        <v>37</v>
      </c>
      <c r="HO68" s="116" t="s">
        <v>37</v>
      </c>
      <c r="HP68" s="53">
        <v>60</v>
      </c>
      <c r="HQ68" s="25" t="str">
        <f t="shared" si="338"/>
        <v/>
      </c>
      <c r="HR68" s="25" t="str">
        <f t="shared" si="339"/>
        <v/>
      </c>
      <c r="HS68" s="25" t="str">
        <f t="shared" si="340"/>
        <v/>
      </c>
      <c r="HT68" s="25" t="str">
        <f t="shared" si="341"/>
        <v/>
      </c>
      <c r="HU68" s="25" t="str">
        <f t="shared" si="342"/>
        <v/>
      </c>
      <c r="HV68" s="25" t="str">
        <f t="shared" si="343"/>
        <v/>
      </c>
      <c r="HW68" s="25" t="str">
        <f t="shared" si="344"/>
        <v/>
      </c>
      <c r="HX68" s="25" t="str">
        <f t="shared" si="345"/>
        <v/>
      </c>
      <c r="HY68" s="25" t="str">
        <f t="shared" si="346"/>
        <v/>
      </c>
      <c r="HZ68" s="25" t="str">
        <f t="shared" si="347"/>
        <v/>
      </c>
      <c r="IA68" s="25" t="str">
        <f t="shared" si="348"/>
        <v/>
      </c>
      <c r="IB68" s="25">
        <f t="shared" si="349"/>
        <v>10537450</v>
      </c>
      <c r="IC68" s="25" t="str">
        <f t="shared" si="350"/>
        <v/>
      </c>
      <c r="ID68" s="25" t="str">
        <f t="shared" si="351"/>
        <v/>
      </c>
      <c r="IE68" s="25">
        <f t="shared" si="352"/>
        <v>9414328</v>
      </c>
      <c r="IF68" s="25" t="str">
        <f t="shared" si="353"/>
        <v/>
      </c>
      <c r="IG68" s="25" t="str">
        <f t="shared" si="354"/>
        <v/>
      </c>
      <c r="IH68" s="25" t="str">
        <f t="shared" si="355"/>
        <v/>
      </c>
      <c r="II68" s="25" t="str">
        <f t="shared" si="356"/>
        <v/>
      </c>
      <c r="IJ68" s="25" t="str">
        <f t="shared" si="357"/>
        <v/>
      </c>
      <c r="IK68" s="25" t="str">
        <f t="shared" si="358"/>
        <v/>
      </c>
      <c r="IL68" s="25" t="str">
        <f t="shared" si="359"/>
        <v/>
      </c>
      <c r="IM68" s="25" t="str">
        <f t="shared" si="360"/>
        <v/>
      </c>
      <c r="IN68" s="25" t="str">
        <f t="shared" si="361"/>
        <v/>
      </c>
      <c r="IO68" s="25" t="str">
        <f t="shared" si="362"/>
        <v/>
      </c>
      <c r="IP68" s="25" t="str">
        <f t="shared" si="363"/>
        <v/>
      </c>
      <c r="IQ68" s="25">
        <v>10698100</v>
      </c>
      <c r="IR68" s="25">
        <v>10698100</v>
      </c>
      <c r="IS68" s="27">
        <f t="shared" si="364"/>
        <v>2</v>
      </c>
      <c r="IT68" s="27">
        <f t="shared" si="200"/>
        <v>1</v>
      </c>
      <c r="IU68" s="27">
        <f t="array" ref="IU68">IF(IT68=0,"",PRODUCT(IF(ISNUMBER(HQ68:IP68),HQ68:IP68,1)))</f>
        <v>99203010583600</v>
      </c>
      <c r="IV68" s="27">
        <f t="shared" si="201"/>
        <v>1.0612837275244112E+21</v>
      </c>
      <c r="IW68" s="28">
        <f t="shared" si="208"/>
        <v>10200242.617336854</v>
      </c>
      <c r="IX68" s="29">
        <f t="shared" si="285"/>
        <v>38250.909815013205</v>
      </c>
      <c r="IY68" s="53">
        <v>60</v>
      </c>
      <c r="IZ68" s="30" t="str">
        <f t="shared" si="365"/>
        <v/>
      </c>
      <c r="JA68" s="30" t="str">
        <f t="shared" si="366"/>
        <v/>
      </c>
      <c r="JB68" s="30" t="str">
        <f t="shared" si="367"/>
        <v/>
      </c>
      <c r="JC68" s="30" t="str">
        <f t="shared" si="368"/>
        <v/>
      </c>
      <c r="JD68" s="30" t="str">
        <f t="shared" si="369"/>
        <v/>
      </c>
      <c r="JE68" s="30" t="str">
        <f t="shared" si="370"/>
        <v/>
      </c>
      <c r="JF68" s="30" t="str">
        <f t="shared" si="371"/>
        <v/>
      </c>
      <c r="JG68" s="30" t="str">
        <f t="shared" si="372"/>
        <v/>
      </c>
      <c r="JH68" s="30" t="str">
        <f t="shared" si="373"/>
        <v/>
      </c>
      <c r="JI68" s="30" t="str">
        <f t="shared" si="374"/>
        <v/>
      </c>
      <c r="JJ68" s="30" t="str">
        <f t="shared" si="375"/>
        <v/>
      </c>
      <c r="JK68" s="30">
        <f t="shared" si="376"/>
        <v>27548.233626234236</v>
      </c>
      <c r="JL68" s="30" t="str">
        <f t="shared" si="377"/>
        <v/>
      </c>
      <c r="JM68" s="30" t="str">
        <f t="shared" si="378"/>
        <v/>
      </c>
      <c r="JN68" s="30">
        <f t="shared" si="379"/>
        <v>24612.036799984675</v>
      </c>
      <c r="JO68" s="30" t="str">
        <f t="shared" si="380"/>
        <v/>
      </c>
      <c r="JP68" s="30" t="str">
        <f t="shared" si="381"/>
        <v/>
      </c>
      <c r="JQ68" s="30" t="str">
        <f t="shared" si="382"/>
        <v/>
      </c>
      <c r="JR68" s="30" t="str">
        <f t="shared" si="383"/>
        <v/>
      </c>
      <c r="JS68" s="30" t="str">
        <f t="shared" si="384"/>
        <v/>
      </c>
      <c r="JT68" s="30" t="str">
        <f t="shared" si="385"/>
        <v/>
      </c>
      <c r="JU68" s="30" t="str">
        <f t="shared" si="386"/>
        <v/>
      </c>
      <c r="JV68" s="30" t="str">
        <f t="shared" si="387"/>
        <v/>
      </c>
      <c r="JW68" s="30" t="str">
        <f t="shared" si="388"/>
        <v/>
      </c>
      <c r="JX68" s="30" t="str">
        <f t="shared" si="389"/>
        <v/>
      </c>
      <c r="JY68" s="30" t="str">
        <f t="shared" si="390"/>
        <v/>
      </c>
      <c r="JZ68" s="53">
        <v>60</v>
      </c>
      <c r="KA68" s="31" t="str">
        <f t="shared" si="391"/>
        <v/>
      </c>
      <c r="KB68" s="31" t="str">
        <f t="shared" si="392"/>
        <v/>
      </c>
      <c r="KC68" s="31" t="str">
        <f t="shared" si="393"/>
        <v/>
      </c>
      <c r="KD68" s="31" t="str">
        <f t="shared" si="394"/>
        <v/>
      </c>
      <c r="KE68" s="31" t="str">
        <f t="shared" si="395"/>
        <v/>
      </c>
      <c r="KF68" s="31" t="str">
        <f t="shared" si="396"/>
        <v/>
      </c>
      <c r="KG68" s="31" t="str">
        <f t="shared" si="397"/>
        <v/>
      </c>
      <c r="KH68" s="31" t="str">
        <f t="shared" si="398"/>
        <v/>
      </c>
      <c r="KI68" s="31" t="str">
        <f t="shared" si="399"/>
        <v/>
      </c>
      <c r="KJ68" s="31" t="str">
        <f t="shared" si="400"/>
        <v/>
      </c>
      <c r="KK68" s="31" t="str">
        <f t="shared" si="401"/>
        <v/>
      </c>
      <c r="KL68" s="31">
        <f t="shared" si="402"/>
        <v>337207.38266314566</v>
      </c>
      <c r="KM68" s="31" t="str">
        <f t="shared" si="403"/>
        <v/>
      </c>
      <c r="KN68" s="31" t="str">
        <f t="shared" si="404"/>
        <v/>
      </c>
      <c r="KO68" s="31">
        <f t="shared" si="405"/>
        <v>785914.61733685434</v>
      </c>
      <c r="KP68" s="31" t="str">
        <f t="shared" si="406"/>
        <v/>
      </c>
      <c r="KQ68" s="31" t="str">
        <f t="shared" si="407"/>
        <v/>
      </c>
      <c r="KR68" s="31" t="str">
        <f t="shared" si="408"/>
        <v/>
      </c>
      <c r="KS68" s="31" t="str">
        <f t="shared" si="409"/>
        <v/>
      </c>
      <c r="KT68" s="31" t="str">
        <f t="shared" si="410"/>
        <v/>
      </c>
      <c r="KU68" s="31" t="str">
        <f t="shared" si="411"/>
        <v/>
      </c>
      <c r="KV68" s="31" t="str">
        <f t="shared" si="412"/>
        <v/>
      </c>
      <c r="KW68" s="31" t="str">
        <f t="shared" si="413"/>
        <v/>
      </c>
      <c r="KX68" s="31" t="str">
        <f t="shared" si="414"/>
        <v/>
      </c>
      <c r="KY68" s="31" t="str">
        <f t="shared" si="415"/>
        <v/>
      </c>
      <c r="KZ68" s="31" t="str">
        <f t="shared" si="416"/>
        <v/>
      </c>
      <c r="LA68" s="53">
        <v>60</v>
      </c>
      <c r="LB68" s="32" t="str">
        <f t="shared" si="417"/>
        <v/>
      </c>
      <c r="LC68" s="32" t="str">
        <f t="shared" si="418"/>
        <v/>
      </c>
      <c r="LD68" s="32" t="str">
        <f t="shared" si="419"/>
        <v/>
      </c>
      <c r="LE68" s="32" t="str">
        <f t="shared" si="420"/>
        <v/>
      </c>
      <c r="LF68" s="32" t="str">
        <f t="shared" si="421"/>
        <v/>
      </c>
      <c r="LG68" s="32" t="str">
        <f t="shared" si="422"/>
        <v/>
      </c>
      <c r="LH68" s="32" t="str">
        <f t="shared" si="423"/>
        <v/>
      </c>
      <c r="LI68" s="32" t="str">
        <f t="shared" si="424"/>
        <v/>
      </c>
      <c r="LJ68" s="32" t="str">
        <f t="shared" si="425"/>
        <v/>
      </c>
      <c r="LK68" s="32" t="str">
        <f t="shared" si="426"/>
        <v/>
      </c>
      <c r="LL68" s="32" t="str">
        <f t="shared" si="427"/>
        <v/>
      </c>
      <c r="LM68" s="32">
        <f t="shared" si="428"/>
        <v>881.56695956757142</v>
      </c>
      <c r="LN68" s="32" t="str">
        <f t="shared" si="429"/>
        <v/>
      </c>
      <c r="LO68" s="32" t="str">
        <f t="shared" si="430"/>
        <v/>
      </c>
      <c r="LP68" s="32">
        <f t="shared" si="431"/>
        <v>2054.6298666819907</v>
      </c>
      <c r="LQ68" s="32" t="str">
        <f t="shared" si="432"/>
        <v/>
      </c>
      <c r="LR68" s="32" t="str">
        <f t="shared" si="433"/>
        <v/>
      </c>
      <c r="LS68" s="32" t="str">
        <f t="shared" si="434"/>
        <v/>
      </c>
      <c r="LT68" s="32" t="str">
        <f t="shared" si="435"/>
        <v/>
      </c>
      <c r="LU68" s="32" t="str">
        <f t="shared" si="436"/>
        <v/>
      </c>
      <c r="LV68" s="32" t="str">
        <f t="shared" si="437"/>
        <v/>
      </c>
      <c r="LW68" s="32" t="str">
        <f t="shared" si="438"/>
        <v/>
      </c>
      <c r="LX68" s="32" t="str">
        <f t="shared" si="439"/>
        <v/>
      </c>
      <c r="LY68" s="32" t="str">
        <f t="shared" si="440"/>
        <v/>
      </c>
      <c r="LZ68" s="32" t="str">
        <f t="shared" si="441"/>
        <v/>
      </c>
      <c r="MA68" s="32" t="str">
        <f t="shared" si="442"/>
        <v/>
      </c>
      <c r="MB68" s="50">
        <f t="shared" si="443"/>
        <v>881.56695956757142</v>
      </c>
      <c r="MC68" s="53">
        <v>60</v>
      </c>
      <c r="MD68" s="140" t="str">
        <f t="shared" si="444"/>
        <v/>
      </c>
      <c r="ME68" s="140" t="str">
        <f t="shared" si="445"/>
        <v/>
      </c>
      <c r="MF68" s="140" t="str">
        <f t="shared" si="446"/>
        <v/>
      </c>
      <c r="MG68" s="140" t="str">
        <f t="shared" si="447"/>
        <v/>
      </c>
      <c r="MH68" s="140" t="str">
        <f t="shared" si="448"/>
        <v/>
      </c>
      <c r="MI68" s="140" t="str">
        <f t="shared" si="449"/>
        <v/>
      </c>
      <c r="MJ68" s="140" t="str">
        <f t="shared" si="450"/>
        <v/>
      </c>
      <c r="MK68" s="140" t="str">
        <f t="shared" si="451"/>
        <v/>
      </c>
      <c r="ML68" s="140" t="str">
        <f t="shared" si="452"/>
        <v/>
      </c>
      <c r="MM68" s="140" t="str">
        <f t="shared" si="453"/>
        <v/>
      </c>
      <c r="MN68" s="140" t="str">
        <f t="shared" si="454"/>
        <v/>
      </c>
      <c r="MO68" s="140">
        <f t="shared" si="455"/>
        <v>38.677649560648646</v>
      </c>
      <c r="MP68" s="140" t="str">
        <f t="shared" si="456"/>
        <v/>
      </c>
      <c r="MQ68" s="140" t="str">
        <f t="shared" si="457"/>
        <v/>
      </c>
      <c r="MR68" s="140">
        <f t="shared" si="458"/>
        <v>36.918055199977012</v>
      </c>
      <c r="MS68" s="140" t="str">
        <f t="shared" si="459"/>
        <v/>
      </c>
      <c r="MT68" s="140" t="str">
        <f t="shared" si="460"/>
        <v/>
      </c>
      <c r="MU68" s="140" t="str">
        <f t="shared" si="461"/>
        <v/>
      </c>
      <c r="MV68" s="140" t="str">
        <f t="shared" si="462"/>
        <v/>
      </c>
      <c r="MW68" s="140" t="str">
        <f t="shared" si="463"/>
        <v/>
      </c>
      <c r="MX68" s="140" t="str">
        <f t="shared" si="464"/>
        <v/>
      </c>
      <c r="MY68" s="140" t="str">
        <f t="shared" si="465"/>
        <v/>
      </c>
      <c r="MZ68" s="140" t="str">
        <f t="shared" si="466"/>
        <v/>
      </c>
      <c r="NA68" s="140" t="str">
        <f t="shared" si="467"/>
        <v/>
      </c>
      <c r="NB68" s="140" t="str">
        <f t="shared" si="468"/>
        <v/>
      </c>
      <c r="NC68" s="140" t="str">
        <f t="shared" si="469"/>
        <v/>
      </c>
      <c r="ND68" s="53">
        <v>60</v>
      </c>
      <c r="NE68" s="33" t="str">
        <f t="shared" si="470"/>
        <v/>
      </c>
      <c r="NF68" s="33" t="str">
        <f t="shared" si="504"/>
        <v/>
      </c>
      <c r="NG68" s="33" t="str">
        <f t="shared" si="480"/>
        <v/>
      </c>
      <c r="NH68" s="33" t="str">
        <f t="shared" si="481"/>
        <v/>
      </c>
      <c r="NI68" s="33" t="str">
        <f t="shared" si="482"/>
        <v/>
      </c>
      <c r="NJ68" s="33" t="str">
        <f t="shared" si="483"/>
        <v/>
      </c>
      <c r="NK68" s="33" t="str">
        <f t="shared" si="484"/>
        <v/>
      </c>
      <c r="NL68" s="33" t="str">
        <f t="shared" si="485"/>
        <v/>
      </c>
      <c r="NM68" s="33" t="str">
        <f t="shared" si="486"/>
        <v/>
      </c>
      <c r="NN68" s="33" t="str">
        <f t="shared" si="487"/>
        <v/>
      </c>
      <c r="NO68" s="33" t="str">
        <f t="shared" si="488"/>
        <v/>
      </c>
      <c r="NP68" s="33">
        <f t="shared" si="489"/>
        <v>40</v>
      </c>
      <c r="NQ68" s="33" t="str">
        <f t="shared" si="490"/>
        <v/>
      </c>
      <c r="NR68" s="33" t="str">
        <f t="shared" si="491"/>
        <v/>
      </c>
      <c r="NS68" s="33">
        <f t="shared" si="492"/>
        <v>17.162545407581533</v>
      </c>
      <c r="NT68" s="33" t="str">
        <f t="shared" si="493"/>
        <v/>
      </c>
      <c r="NU68" s="33" t="str">
        <f t="shared" si="494"/>
        <v/>
      </c>
      <c r="NV68" s="33" t="str">
        <f t="shared" si="495"/>
        <v/>
      </c>
      <c r="NW68" s="33" t="str">
        <f t="shared" si="496"/>
        <v/>
      </c>
      <c r="NX68" s="33" t="str">
        <f t="shared" si="497"/>
        <v/>
      </c>
      <c r="NY68" s="33" t="str">
        <f t="shared" si="498"/>
        <v/>
      </c>
      <c r="NZ68" s="33" t="str">
        <f t="shared" si="499"/>
        <v/>
      </c>
      <c r="OA68" s="33" t="str">
        <f t="shared" si="500"/>
        <v/>
      </c>
      <c r="OB68" s="33" t="str">
        <f t="shared" si="501"/>
        <v/>
      </c>
      <c r="OC68" s="33" t="str">
        <f t="shared" si="502"/>
        <v/>
      </c>
      <c r="OD68" s="33" t="str">
        <f t="shared" si="503"/>
        <v/>
      </c>
      <c r="OE68" s="33" t="e">
        <f>IF(#REF!="","",IF(#REF!=$MB68,40,(($MB68/#REF!)*40)))</f>
        <v>#REF!</v>
      </c>
      <c r="OF68" s="33" t="e">
        <f>IF(#REF!="","",IF(#REF!=$MB68,40,(($MB68/#REF!)*40)))</f>
        <v>#REF!</v>
      </c>
      <c r="OG68" s="53">
        <v>60</v>
      </c>
      <c r="OH68" s="116"/>
      <c r="OI68" s="116"/>
      <c r="OJ68" s="116"/>
      <c r="OK68" s="116"/>
      <c r="OL68" s="116"/>
      <c r="OM68" s="116"/>
      <c r="ON68" s="116"/>
      <c r="OO68" s="116"/>
      <c r="OP68" s="116"/>
      <c r="OQ68" s="116"/>
      <c r="OR68" s="116"/>
      <c r="OS68" s="124">
        <v>72</v>
      </c>
      <c r="OT68" s="116"/>
      <c r="OU68" s="116"/>
      <c r="OV68" s="124">
        <v>72</v>
      </c>
      <c r="OW68" s="116"/>
      <c r="OX68" s="116"/>
      <c r="OY68" s="116"/>
      <c r="OZ68" s="116"/>
      <c r="PA68" s="116"/>
      <c r="PB68" s="116"/>
      <c r="PC68" s="116"/>
      <c r="PD68" s="116"/>
      <c r="PE68" s="116"/>
      <c r="PF68" s="116"/>
      <c r="PG68" s="116"/>
      <c r="PH68" s="53">
        <v>60</v>
      </c>
      <c r="PI68" s="126">
        <f t="shared" si="203"/>
        <v>0</v>
      </c>
      <c r="PJ68" s="126">
        <f t="shared" si="275"/>
        <v>0</v>
      </c>
      <c r="PK68" s="126">
        <f t="shared" si="276"/>
        <v>0</v>
      </c>
      <c r="PL68" s="126">
        <f t="shared" si="277"/>
        <v>0</v>
      </c>
      <c r="PM68" s="126">
        <f t="shared" si="278"/>
        <v>0</v>
      </c>
      <c r="PN68" s="126">
        <f t="shared" si="279"/>
        <v>0</v>
      </c>
      <c r="PO68" s="126">
        <f t="shared" si="235"/>
        <v>0</v>
      </c>
      <c r="PP68" s="126">
        <f t="shared" si="236"/>
        <v>0</v>
      </c>
      <c r="PQ68" s="126">
        <f t="shared" si="237"/>
        <v>0</v>
      </c>
      <c r="PR68" s="126">
        <f t="shared" si="238"/>
        <v>0</v>
      </c>
      <c r="PS68" s="126">
        <f t="shared" si="239"/>
        <v>0</v>
      </c>
      <c r="PT68" s="126">
        <f t="shared" si="240"/>
        <v>60</v>
      </c>
      <c r="PU68" s="126">
        <f t="shared" si="241"/>
        <v>0</v>
      </c>
      <c r="PV68" s="126">
        <f t="shared" si="242"/>
        <v>0</v>
      </c>
      <c r="PW68" s="126">
        <f t="shared" si="243"/>
        <v>60</v>
      </c>
      <c r="PX68" s="126">
        <f t="shared" si="244"/>
        <v>0</v>
      </c>
      <c r="PY68" s="126">
        <f t="shared" si="245"/>
        <v>0</v>
      </c>
      <c r="PZ68" s="126">
        <f t="shared" si="246"/>
        <v>0</v>
      </c>
      <c r="QA68" s="126">
        <f t="shared" si="247"/>
        <v>0</v>
      </c>
      <c r="QB68" s="126">
        <f t="shared" si="248"/>
        <v>0</v>
      </c>
      <c r="QC68" s="126">
        <f t="shared" si="249"/>
        <v>0</v>
      </c>
      <c r="QD68" s="126">
        <f t="shared" si="250"/>
        <v>0</v>
      </c>
      <c r="QE68" s="126">
        <f t="shared" si="251"/>
        <v>0</v>
      </c>
      <c r="QF68" s="126">
        <f t="shared" si="252"/>
        <v>0</v>
      </c>
      <c r="QG68" s="126">
        <f t="shared" si="253"/>
        <v>0</v>
      </c>
      <c r="QH68" s="126">
        <f t="shared" si="254"/>
        <v>0</v>
      </c>
      <c r="QI68" s="53">
        <v>60</v>
      </c>
      <c r="QJ68" s="34" t="str">
        <f t="shared" si="204"/>
        <v/>
      </c>
      <c r="QK68" s="34" t="str">
        <f t="shared" si="280"/>
        <v/>
      </c>
      <c r="QL68" s="34" t="str">
        <f t="shared" si="281"/>
        <v/>
      </c>
      <c r="QM68" s="34" t="str">
        <f t="shared" si="282"/>
        <v/>
      </c>
      <c r="QN68" s="34" t="str">
        <f t="shared" si="283"/>
        <v/>
      </c>
      <c r="QO68" s="34" t="str">
        <f t="shared" si="284"/>
        <v/>
      </c>
      <c r="QP68" s="34" t="str">
        <f t="shared" si="255"/>
        <v/>
      </c>
      <c r="QQ68" s="34" t="str">
        <f t="shared" si="256"/>
        <v/>
      </c>
      <c r="QR68" s="34" t="str">
        <f t="shared" si="257"/>
        <v/>
      </c>
      <c r="QS68" s="34" t="str">
        <f t="shared" si="258"/>
        <v/>
      </c>
      <c r="QT68" s="34" t="str">
        <f t="shared" si="259"/>
        <v/>
      </c>
      <c r="QU68" s="34">
        <f t="shared" si="260"/>
        <v>98.677649560648646</v>
      </c>
      <c r="QV68" s="34" t="str">
        <f t="shared" si="261"/>
        <v/>
      </c>
      <c r="QW68" s="34" t="str">
        <f t="shared" si="262"/>
        <v/>
      </c>
      <c r="QX68" s="34">
        <f t="shared" si="263"/>
        <v>96.918055199977005</v>
      </c>
      <c r="QY68" s="34" t="str">
        <f t="shared" si="264"/>
        <v/>
      </c>
      <c r="QZ68" s="34" t="str">
        <f t="shared" si="265"/>
        <v/>
      </c>
      <c r="RA68" s="34" t="str">
        <f t="shared" si="266"/>
        <v/>
      </c>
      <c r="RB68" s="34" t="str">
        <f t="shared" si="267"/>
        <v/>
      </c>
      <c r="RC68" s="34" t="str">
        <f t="shared" si="268"/>
        <v/>
      </c>
      <c r="RD68" s="34" t="str">
        <f t="shared" si="269"/>
        <v/>
      </c>
      <c r="RE68" s="34" t="str">
        <f t="shared" si="270"/>
        <v/>
      </c>
      <c r="RF68" s="34" t="str">
        <f t="shared" si="271"/>
        <v/>
      </c>
      <c r="RG68" s="34" t="str">
        <f t="shared" si="272"/>
        <v/>
      </c>
      <c r="RH68" s="34" t="str">
        <f t="shared" si="273"/>
        <v/>
      </c>
      <c r="RI68" s="34" t="str">
        <f t="shared" si="274"/>
        <v/>
      </c>
      <c r="RJ68" s="132">
        <f t="shared" si="205"/>
        <v>98.677649560648646</v>
      </c>
      <c r="RK68" s="35" t="str">
        <f t="shared" si="471"/>
        <v/>
      </c>
      <c r="RL68" s="35" t="str">
        <f t="shared" si="472"/>
        <v>12. DIDACLIBROS LTDA NIT 800036678-0</v>
      </c>
      <c r="RM68" s="35" t="str">
        <f t="shared" si="473"/>
        <v/>
      </c>
      <c r="RN68" s="35" t="str">
        <f t="shared" si="234"/>
        <v/>
      </c>
      <c r="RO68" s="133" t="str">
        <f t="shared" si="207"/>
        <v>12. DIDACLIBROS LTDA NIT 800036678-0</v>
      </c>
      <c r="RP68" s="133" t="str">
        <f>IF($RJ68=QJ68,QJ$8,IF($RJ68=QK68,QK$8,IF($RJ68=QL68,QL$8,IF($RJ68=QM68,QM$8,IF($RJ68=QN68,QN$8,IF($RJ68=QO68,QO$8,IF($RJ68=QP68,QP$8,IF($RJ68=QQ68,QQ$8,IF($RJ68=QR68,QR$8,IF($RJ68=QS68,QS$8,IF($RJ68=QT68,QT$8,IF($RJ68=QU68,QU$8,IF($RJ68=QV68,QV$8,IF($RJ68=QW68,QW$8,IF($RJ68=QX68,QX$8,IF($RJ68=QY68,QY$8,IF($RJ68=QZ68,QZ$8,IF($RJ68=RA68,RA$8,IF($RJ68=RB68,RB$8,IF($RJ68=RC68,RC$8,IF($RJ68=RD68,RD$8,IF($RJ68=RE68,RE$8,IF($RJ68=RF68,RF$8,IF($RJ68=RG68,RG$8,IF($RJ68=RH68,RH$8,IF($RJ68=RI68,RI$8,IF($RJ68=#REF!,#REF!,IF($RJ68=#REF!,#REF!,""))))))))))))))))))))))))))))</f>
        <v>12. DIDACLIBROS LTDA NIT 800036678-0</v>
      </c>
      <c r="RQ68" s="36" t="str">
        <f t="shared" si="474"/>
        <v/>
      </c>
      <c r="RR68" s="36">
        <f t="shared" si="475"/>
        <v>10537450</v>
      </c>
      <c r="RS68" s="36" t="str">
        <f t="shared" si="476"/>
        <v/>
      </c>
      <c r="RT68" s="36" t="e">
        <f>IF($RP68=$AD$8,$AD68,IF($RP68=$AE$8,$AE68,IF($RP68=$AF$8,$AF68,IF($RP68=$AG$8,$AG68,IF($RP68=$AH$8,$AH68,IF($RP68=#REF!,#REF!,IF($RP68=#REF!,#REF!,"")))))))</f>
        <v>#REF!</v>
      </c>
      <c r="RU68" s="129">
        <f t="shared" si="477"/>
        <v>10537450</v>
      </c>
      <c r="RV68" s="36" t="e">
        <f t="shared" si="206"/>
        <v>#REF!</v>
      </c>
      <c r="RW68" s="53">
        <v>60</v>
      </c>
      <c r="RX68" s="129">
        <f t="shared" si="478"/>
        <v>160650</v>
      </c>
      <c r="RY68" s="129" t="str">
        <f t="shared" si="479"/>
        <v>ADJUDICADO</v>
      </c>
    </row>
    <row r="69" spans="2:493" s="38" customFormat="1" ht="26">
      <c r="B69" s="67" t="s">
        <v>124</v>
      </c>
      <c r="C69" s="68" t="s">
        <v>125</v>
      </c>
      <c r="D69" s="67" t="s">
        <v>126</v>
      </c>
      <c r="E69" s="88" t="s">
        <v>165</v>
      </c>
      <c r="F69" s="70">
        <v>1</v>
      </c>
      <c r="G69" s="24">
        <v>228575200</v>
      </c>
      <c r="H69" s="53">
        <v>61</v>
      </c>
      <c r="I69" s="104" t="s">
        <v>37</v>
      </c>
      <c r="J69" s="104" t="s">
        <v>37</v>
      </c>
      <c r="K69" s="104" t="s">
        <v>37</v>
      </c>
      <c r="L69" s="104" t="s">
        <v>37</v>
      </c>
      <c r="M69" s="104" t="s">
        <v>37</v>
      </c>
      <c r="N69" s="104" t="s">
        <v>37</v>
      </c>
      <c r="O69" s="104" t="s">
        <v>37</v>
      </c>
      <c r="P69" s="104" t="s">
        <v>37</v>
      </c>
      <c r="Q69" s="104" t="s">
        <v>37</v>
      </c>
      <c r="R69" s="104" t="s">
        <v>37</v>
      </c>
      <c r="S69" s="104" t="s">
        <v>37</v>
      </c>
      <c r="T69" s="113">
        <v>225142050</v>
      </c>
      <c r="U69" s="104" t="s">
        <v>37</v>
      </c>
      <c r="V69" s="104" t="s">
        <v>37</v>
      </c>
      <c r="W69" s="104" t="s">
        <v>37</v>
      </c>
      <c r="X69" s="104" t="s">
        <v>37</v>
      </c>
      <c r="Y69" s="104" t="s">
        <v>37</v>
      </c>
      <c r="Z69" s="104" t="s">
        <v>37</v>
      </c>
      <c r="AA69" s="104" t="s">
        <v>37</v>
      </c>
      <c r="AB69" s="104" t="s">
        <v>37</v>
      </c>
      <c r="AC69" s="104" t="s">
        <v>37</v>
      </c>
      <c r="AD69" s="104" t="s">
        <v>37</v>
      </c>
      <c r="AE69" s="104" t="s">
        <v>37</v>
      </c>
      <c r="AF69" s="104" t="s">
        <v>37</v>
      </c>
      <c r="AG69" s="104" t="s">
        <v>37</v>
      </c>
      <c r="AH69" s="106">
        <v>222625200</v>
      </c>
      <c r="AI69" s="37"/>
      <c r="AJ69" s="25" t="str">
        <f t="shared" si="286"/>
        <v>NC</v>
      </c>
      <c r="AK69" s="25" t="str">
        <f t="shared" si="287"/>
        <v>NC</v>
      </c>
      <c r="AL69" s="25" t="str">
        <f t="shared" si="288"/>
        <v>NC</v>
      </c>
      <c r="AM69" s="25" t="str">
        <f t="shared" si="289"/>
        <v>NC</v>
      </c>
      <c r="AN69" s="25" t="str">
        <f t="shared" si="290"/>
        <v>NC</v>
      </c>
      <c r="AO69" s="25" t="str">
        <f t="shared" si="291"/>
        <v>NC</v>
      </c>
      <c r="AP69" s="25" t="str">
        <f t="shared" si="292"/>
        <v>NC</v>
      </c>
      <c r="AQ69" s="25" t="str">
        <f t="shared" si="293"/>
        <v>NC</v>
      </c>
      <c r="AR69" s="25" t="str">
        <f t="shared" si="294"/>
        <v>NC</v>
      </c>
      <c r="AS69" s="25" t="str">
        <f t="shared" si="295"/>
        <v>NC</v>
      </c>
      <c r="AT69" s="25" t="str">
        <f t="shared" si="296"/>
        <v>NC</v>
      </c>
      <c r="AU69" s="25">
        <f t="shared" si="297"/>
        <v>225142050</v>
      </c>
      <c r="AV69" s="25" t="str">
        <f t="shared" si="298"/>
        <v>NC</v>
      </c>
      <c r="AW69" s="25" t="str">
        <f t="shared" si="299"/>
        <v>NC</v>
      </c>
      <c r="AX69" s="25" t="str">
        <f t="shared" si="300"/>
        <v>NC</v>
      </c>
      <c r="AY69" s="25" t="str">
        <f t="shared" si="301"/>
        <v>NC</v>
      </c>
      <c r="AZ69" s="25" t="str">
        <f t="shared" si="302"/>
        <v>NC</v>
      </c>
      <c r="BA69" s="25" t="str">
        <f t="shared" si="303"/>
        <v>NC</v>
      </c>
      <c r="BB69" s="25" t="str">
        <f t="shared" si="304"/>
        <v>NC</v>
      </c>
      <c r="BC69" s="25" t="str">
        <f t="shared" si="305"/>
        <v>NC</v>
      </c>
      <c r="BD69" s="25" t="str">
        <f t="shared" si="306"/>
        <v>NC</v>
      </c>
      <c r="BE69" s="25" t="str">
        <f t="shared" si="307"/>
        <v>NC</v>
      </c>
      <c r="BF69" s="25" t="str">
        <f t="shared" si="308"/>
        <v>NC</v>
      </c>
      <c r="BG69" s="25" t="str">
        <f t="shared" si="309"/>
        <v>NC</v>
      </c>
      <c r="BH69" s="25" t="str">
        <f t="shared" si="310"/>
        <v>NC</v>
      </c>
      <c r="BI69" s="25">
        <f t="shared" si="311"/>
        <v>222625200</v>
      </c>
      <c r="BJ69" s="53">
        <v>61</v>
      </c>
      <c r="BK69" s="122" t="s">
        <v>38</v>
      </c>
      <c r="BL69" s="122" t="s">
        <v>38</v>
      </c>
      <c r="BM69" s="122" t="s">
        <v>38</v>
      </c>
      <c r="BN69" s="122" t="s">
        <v>38</v>
      </c>
      <c r="BO69" s="122" t="s">
        <v>38</v>
      </c>
      <c r="BP69" s="122" t="s">
        <v>38</v>
      </c>
      <c r="BQ69" s="122" t="s">
        <v>38</v>
      </c>
      <c r="BR69" s="122" t="s">
        <v>38</v>
      </c>
      <c r="BS69" s="122" t="s">
        <v>38</v>
      </c>
      <c r="BT69" s="122" t="s">
        <v>38</v>
      </c>
      <c r="BU69" s="122" t="s">
        <v>38</v>
      </c>
      <c r="BV69" s="124" t="s">
        <v>39</v>
      </c>
      <c r="BW69" s="122" t="s">
        <v>38</v>
      </c>
      <c r="BX69" s="122" t="s">
        <v>38</v>
      </c>
      <c r="BY69" s="122" t="s">
        <v>38</v>
      </c>
      <c r="BZ69" s="122" t="s">
        <v>38</v>
      </c>
      <c r="CA69" s="122" t="s">
        <v>38</v>
      </c>
      <c r="CB69" s="122" t="s">
        <v>38</v>
      </c>
      <c r="CC69" s="122" t="s">
        <v>38</v>
      </c>
      <c r="CD69" s="122" t="s">
        <v>38</v>
      </c>
      <c r="CE69" s="122" t="s">
        <v>38</v>
      </c>
      <c r="CF69" s="122" t="s">
        <v>38</v>
      </c>
      <c r="CG69" s="122" t="s">
        <v>38</v>
      </c>
      <c r="CH69" s="122" t="s">
        <v>38</v>
      </c>
      <c r="CI69" s="122" t="s">
        <v>38</v>
      </c>
      <c r="CJ69" s="124" t="s">
        <v>39</v>
      </c>
      <c r="CK69" s="53">
        <v>61</v>
      </c>
      <c r="CL69" s="122" t="s">
        <v>39</v>
      </c>
      <c r="CM69" s="122" t="s">
        <v>38</v>
      </c>
      <c r="CN69" s="122" t="s">
        <v>39</v>
      </c>
      <c r="CO69" s="122" t="s">
        <v>39</v>
      </c>
      <c r="CP69" s="122" t="s">
        <v>39</v>
      </c>
      <c r="CQ69" s="122" t="s">
        <v>39</v>
      </c>
      <c r="CR69" s="122" t="s">
        <v>39</v>
      </c>
      <c r="CS69" s="122" t="s">
        <v>39</v>
      </c>
      <c r="CT69" s="122" t="s">
        <v>39</v>
      </c>
      <c r="CU69" s="122" t="s">
        <v>39</v>
      </c>
      <c r="CV69" s="122" t="s">
        <v>39</v>
      </c>
      <c r="CW69" s="131" t="s">
        <v>39</v>
      </c>
      <c r="CX69" s="122" t="s">
        <v>39</v>
      </c>
      <c r="CY69" s="122" t="s">
        <v>39</v>
      </c>
      <c r="CZ69" s="122" t="s">
        <v>39</v>
      </c>
      <c r="DA69" s="122" t="s">
        <v>39</v>
      </c>
      <c r="DB69" s="122" t="s">
        <v>39</v>
      </c>
      <c r="DC69" s="122" t="s">
        <v>39</v>
      </c>
      <c r="DD69" s="122" t="s">
        <v>39</v>
      </c>
      <c r="DE69" s="122" t="s">
        <v>39</v>
      </c>
      <c r="DF69" s="122" t="s">
        <v>39</v>
      </c>
      <c r="DG69" s="122" t="s">
        <v>39</v>
      </c>
      <c r="DH69" s="122" t="s">
        <v>38</v>
      </c>
      <c r="DI69" s="122" t="s">
        <v>38</v>
      </c>
      <c r="DJ69" s="122" t="s">
        <v>38</v>
      </c>
      <c r="DK69" s="124" t="s">
        <v>39</v>
      </c>
      <c r="DL69" s="53">
        <v>61</v>
      </c>
      <c r="DM69" s="122" t="s">
        <v>39</v>
      </c>
      <c r="DN69" s="122" t="s">
        <v>38</v>
      </c>
      <c r="DO69" s="122" t="s">
        <v>39</v>
      </c>
      <c r="DP69" s="122" t="s">
        <v>39</v>
      </c>
      <c r="DQ69" s="122" t="s">
        <v>39</v>
      </c>
      <c r="DR69" s="122" t="s">
        <v>39</v>
      </c>
      <c r="DS69" s="122" t="s">
        <v>39</v>
      </c>
      <c r="DT69" s="122" t="s">
        <v>39</v>
      </c>
      <c r="DU69" s="122" t="s">
        <v>39</v>
      </c>
      <c r="DV69" s="122" t="s">
        <v>39</v>
      </c>
      <c r="DW69" s="122" t="s">
        <v>39</v>
      </c>
      <c r="DX69" s="117" t="s">
        <v>39</v>
      </c>
      <c r="DY69" s="122" t="s">
        <v>39</v>
      </c>
      <c r="DZ69" s="122" t="s">
        <v>39</v>
      </c>
      <c r="EA69" s="122" t="s">
        <v>39</v>
      </c>
      <c r="EB69" s="122" t="s">
        <v>39</v>
      </c>
      <c r="EC69" s="122" t="s">
        <v>39</v>
      </c>
      <c r="ED69" s="122" t="s">
        <v>39</v>
      </c>
      <c r="EE69" s="122" t="s">
        <v>39</v>
      </c>
      <c r="EF69" s="122" t="s">
        <v>39</v>
      </c>
      <c r="EG69" s="122" t="s">
        <v>39</v>
      </c>
      <c r="EH69" s="122" t="s">
        <v>39</v>
      </c>
      <c r="EI69" s="122" t="s">
        <v>38</v>
      </c>
      <c r="EJ69" s="122" t="s">
        <v>38</v>
      </c>
      <c r="EK69" s="122" t="s">
        <v>39</v>
      </c>
      <c r="EL69" s="118" t="s">
        <v>39</v>
      </c>
      <c r="EM69" s="53">
        <v>61</v>
      </c>
      <c r="EN69" s="26" t="str">
        <f t="shared" si="312"/>
        <v>NO CUMPLE</v>
      </c>
      <c r="EO69" s="26" t="str">
        <f t="shared" si="313"/>
        <v>NO CUMPLE</v>
      </c>
      <c r="EP69" s="26" t="str">
        <f t="shared" si="314"/>
        <v>NO CUMPLE</v>
      </c>
      <c r="EQ69" s="26" t="str">
        <f t="shared" si="315"/>
        <v>NO CUMPLE</v>
      </c>
      <c r="ER69" s="26" t="str">
        <f t="shared" si="316"/>
        <v>NO CUMPLE</v>
      </c>
      <c r="ES69" s="26" t="str">
        <f t="shared" si="317"/>
        <v>NO CUMPLE</v>
      </c>
      <c r="ET69" s="26" t="str">
        <f t="shared" si="318"/>
        <v>NO CUMPLE</v>
      </c>
      <c r="EU69" s="26" t="str">
        <f t="shared" si="319"/>
        <v>NO CUMPLE</v>
      </c>
      <c r="EV69" s="26" t="str">
        <f t="shared" si="320"/>
        <v>NO CUMPLE</v>
      </c>
      <c r="EW69" s="26" t="str">
        <f t="shared" si="321"/>
        <v>NO CUMPLE</v>
      </c>
      <c r="EX69" s="26" t="str">
        <f t="shared" si="322"/>
        <v>NO CUMPLE</v>
      </c>
      <c r="EY69" s="26" t="str">
        <f t="shared" si="323"/>
        <v>CUMPLE</v>
      </c>
      <c r="EZ69" s="26" t="str">
        <f t="shared" si="324"/>
        <v>NO CUMPLE</v>
      </c>
      <c r="FA69" s="26" t="str">
        <f t="shared" si="325"/>
        <v>NO CUMPLE</v>
      </c>
      <c r="FB69" s="26" t="str">
        <f t="shared" si="326"/>
        <v>NO CUMPLE</v>
      </c>
      <c r="FC69" s="26" t="str">
        <f t="shared" si="327"/>
        <v>NO CUMPLE</v>
      </c>
      <c r="FD69" s="26" t="str">
        <f t="shared" si="328"/>
        <v>NO CUMPLE</v>
      </c>
      <c r="FE69" s="26" t="str">
        <f t="shared" si="329"/>
        <v>NO CUMPLE</v>
      </c>
      <c r="FF69" s="26" t="str">
        <f t="shared" si="330"/>
        <v>NO CUMPLE</v>
      </c>
      <c r="FG69" s="26" t="str">
        <f t="shared" si="331"/>
        <v>NO CUMPLE</v>
      </c>
      <c r="FH69" s="26" t="str">
        <f t="shared" si="332"/>
        <v>NO CUMPLE</v>
      </c>
      <c r="FI69" s="26" t="str">
        <f t="shared" si="333"/>
        <v>NO CUMPLE</v>
      </c>
      <c r="FJ69" s="26" t="str">
        <f t="shared" si="334"/>
        <v>NO CUMPLE</v>
      </c>
      <c r="FK69" s="26" t="str">
        <f t="shared" si="335"/>
        <v>NO CUMPLE</v>
      </c>
      <c r="FL69" s="26" t="str">
        <f t="shared" si="336"/>
        <v>NO CUMPLE</v>
      </c>
      <c r="FM69" s="26" t="str">
        <f t="shared" si="337"/>
        <v>CUMPLE</v>
      </c>
      <c r="FN69" s="53">
        <v>61</v>
      </c>
      <c r="FO69" s="116" t="s">
        <v>37</v>
      </c>
      <c r="FP69" s="116" t="s">
        <v>37</v>
      </c>
      <c r="FQ69" s="116" t="s">
        <v>37</v>
      </c>
      <c r="FR69" s="116" t="s">
        <v>37</v>
      </c>
      <c r="FS69" s="116" t="s">
        <v>37</v>
      </c>
      <c r="FT69" s="116" t="s">
        <v>37</v>
      </c>
      <c r="FU69" s="116" t="s">
        <v>37</v>
      </c>
      <c r="FV69" s="116" t="s">
        <v>37</v>
      </c>
      <c r="FW69" s="116" t="s">
        <v>37</v>
      </c>
      <c r="FX69" s="116" t="s">
        <v>37</v>
      </c>
      <c r="FY69" s="116" t="s">
        <v>37</v>
      </c>
      <c r="FZ69" s="124" t="s">
        <v>39</v>
      </c>
      <c r="GA69" s="116" t="s">
        <v>37</v>
      </c>
      <c r="GB69" s="116" t="s">
        <v>37</v>
      </c>
      <c r="GC69" s="116" t="s">
        <v>37</v>
      </c>
      <c r="GD69" s="116" t="s">
        <v>37</v>
      </c>
      <c r="GE69" s="116" t="s">
        <v>37</v>
      </c>
      <c r="GF69" s="116" t="s">
        <v>37</v>
      </c>
      <c r="GG69" s="116" t="s">
        <v>37</v>
      </c>
      <c r="GH69" s="116" t="s">
        <v>37</v>
      </c>
      <c r="GI69" s="116" t="s">
        <v>37</v>
      </c>
      <c r="GJ69" s="116" t="s">
        <v>37</v>
      </c>
      <c r="GK69" s="116" t="s">
        <v>37</v>
      </c>
      <c r="GL69" s="116" t="s">
        <v>37</v>
      </c>
      <c r="GM69" s="116" t="s">
        <v>37</v>
      </c>
      <c r="GN69" s="124" t="s">
        <v>39</v>
      </c>
      <c r="GO69" s="53">
        <v>61</v>
      </c>
      <c r="GP69" s="116" t="s">
        <v>37</v>
      </c>
      <c r="GQ69" s="116" t="s">
        <v>37</v>
      </c>
      <c r="GR69" s="116" t="s">
        <v>37</v>
      </c>
      <c r="GS69" s="116" t="s">
        <v>37</v>
      </c>
      <c r="GT69" s="116" t="s">
        <v>37</v>
      </c>
      <c r="GU69" s="116" t="s">
        <v>37</v>
      </c>
      <c r="GV69" s="116" t="s">
        <v>37</v>
      </c>
      <c r="GW69" s="116" t="s">
        <v>37</v>
      </c>
      <c r="GX69" s="116" t="s">
        <v>37</v>
      </c>
      <c r="GY69" s="116" t="s">
        <v>37</v>
      </c>
      <c r="GZ69" s="116" t="s">
        <v>37</v>
      </c>
      <c r="HA69" s="131" t="s">
        <v>39</v>
      </c>
      <c r="HB69" s="116" t="s">
        <v>37</v>
      </c>
      <c r="HC69" s="116" t="s">
        <v>37</v>
      </c>
      <c r="HD69" s="116" t="s">
        <v>37</v>
      </c>
      <c r="HE69" s="116" t="s">
        <v>37</v>
      </c>
      <c r="HF69" s="116" t="s">
        <v>37</v>
      </c>
      <c r="HG69" s="116" t="s">
        <v>37</v>
      </c>
      <c r="HH69" s="116" t="s">
        <v>37</v>
      </c>
      <c r="HI69" s="116" t="s">
        <v>37</v>
      </c>
      <c r="HJ69" s="116" t="s">
        <v>37</v>
      </c>
      <c r="HK69" s="116" t="s">
        <v>37</v>
      </c>
      <c r="HL69" s="116" t="s">
        <v>37</v>
      </c>
      <c r="HM69" s="116" t="s">
        <v>37</v>
      </c>
      <c r="HN69" s="116" t="s">
        <v>37</v>
      </c>
      <c r="HO69" s="124" t="s">
        <v>39</v>
      </c>
      <c r="HP69" s="53">
        <v>61</v>
      </c>
      <c r="HQ69" s="25" t="str">
        <f t="shared" si="338"/>
        <v/>
      </c>
      <c r="HR69" s="25" t="str">
        <f t="shared" si="339"/>
        <v/>
      </c>
      <c r="HS69" s="25" t="str">
        <f t="shared" si="340"/>
        <v/>
      </c>
      <c r="HT69" s="25" t="str">
        <f t="shared" si="341"/>
        <v/>
      </c>
      <c r="HU69" s="25" t="str">
        <f t="shared" si="342"/>
        <v/>
      </c>
      <c r="HV69" s="25" t="str">
        <f t="shared" si="343"/>
        <v/>
      </c>
      <c r="HW69" s="25" t="str">
        <f t="shared" si="344"/>
        <v/>
      </c>
      <c r="HX69" s="25" t="str">
        <f t="shared" si="345"/>
        <v/>
      </c>
      <c r="HY69" s="25" t="str">
        <f t="shared" si="346"/>
        <v/>
      </c>
      <c r="HZ69" s="25" t="str">
        <f t="shared" si="347"/>
        <v/>
      </c>
      <c r="IA69" s="25" t="str">
        <f t="shared" si="348"/>
        <v/>
      </c>
      <c r="IB69" s="25">
        <f t="shared" si="349"/>
        <v>225142050</v>
      </c>
      <c r="IC69" s="25" t="str">
        <f t="shared" si="350"/>
        <v/>
      </c>
      <c r="ID69" s="25" t="str">
        <f t="shared" si="351"/>
        <v/>
      </c>
      <c r="IE69" s="25" t="str">
        <f t="shared" si="352"/>
        <v/>
      </c>
      <c r="IF69" s="25" t="str">
        <f t="shared" si="353"/>
        <v/>
      </c>
      <c r="IG69" s="25" t="str">
        <f t="shared" si="354"/>
        <v/>
      </c>
      <c r="IH69" s="25" t="str">
        <f t="shared" si="355"/>
        <v/>
      </c>
      <c r="II69" s="25" t="str">
        <f t="shared" si="356"/>
        <v/>
      </c>
      <c r="IJ69" s="25" t="str">
        <f t="shared" si="357"/>
        <v/>
      </c>
      <c r="IK69" s="25" t="str">
        <f t="shared" si="358"/>
        <v/>
      </c>
      <c r="IL69" s="25" t="str">
        <f t="shared" si="359"/>
        <v/>
      </c>
      <c r="IM69" s="25" t="str">
        <f t="shared" si="360"/>
        <v/>
      </c>
      <c r="IN69" s="25" t="str">
        <f t="shared" si="361"/>
        <v/>
      </c>
      <c r="IO69" s="25" t="str">
        <f t="shared" si="362"/>
        <v/>
      </c>
      <c r="IP69" s="25">
        <f t="shared" si="363"/>
        <v>222625200</v>
      </c>
      <c r="IQ69" s="25">
        <v>228575200</v>
      </c>
      <c r="IR69" s="25">
        <v>228575200</v>
      </c>
      <c r="IS69" s="27">
        <f t="shared" si="364"/>
        <v>2</v>
      </c>
      <c r="IT69" s="27">
        <f t="shared" si="200"/>
        <v>1</v>
      </c>
      <c r="IU69" s="27">
        <f t="array" ref="IU69">IF(IT69=0,"",PRODUCT(IF(ISNUMBER(HQ69:IP69),HQ69:IP69,1)))</f>
        <v>5.012229390966E+16</v>
      </c>
      <c r="IV69" s="27">
        <f t="shared" si="201"/>
        <v>1.1456713354859315E+25</v>
      </c>
      <c r="IW69" s="28">
        <f t="shared" si="208"/>
        <v>225434310.78507248</v>
      </c>
      <c r="IX69" s="29">
        <f t="shared" si="285"/>
        <v>845378.6654440217</v>
      </c>
      <c r="IY69" s="53">
        <v>61</v>
      </c>
      <c r="IZ69" s="30" t="str">
        <f t="shared" si="365"/>
        <v/>
      </c>
      <c r="JA69" s="30" t="str">
        <f t="shared" si="366"/>
        <v/>
      </c>
      <c r="JB69" s="30" t="str">
        <f t="shared" si="367"/>
        <v/>
      </c>
      <c r="JC69" s="30" t="str">
        <f t="shared" si="368"/>
        <v/>
      </c>
      <c r="JD69" s="30" t="str">
        <f t="shared" si="369"/>
        <v/>
      </c>
      <c r="JE69" s="30" t="str">
        <f t="shared" si="370"/>
        <v/>
      </c>
      <c r="JF69" s="30" t="str">
        <f t="shared" si="371"/>
        <v/>
      </c>
      <c r="JG69" s="30" t="str">
        <f t="shared" si="372"/>
        <v/>
      </c>
      <c r="JH69" s="30" t="str">
        <f t="shared" si="373"/>
        <v/>
      </c>
      <c r="JI69" s="30" t="str">
        <f t="shared" si="374"/>
        <v/>
      </c>
      <c r="JJ69" s="30" t="str">
        <f t="shared" si="375"/>
        <v/>
      </c>
      <c r="JK69" s="30">
        <f t="shared" si="376"/>
        <v>26632.095083893288</v>
      </c>
      <c r="JL69" s="30" t="str">
        <f t="shared" si="377"/>
        <v/>
      </c>
      <c r="JM69" s="30" t="str">
        <f t="shared" si="378"/>
        <v/>
      </c>
      <c r="JN69" s="30" t="str">
        <f t="shared" si="379"/>
        <v/>
      </c>
      <c r="JO69" s="30" t="str">
        <f t="shared" si="380"/>
        <v/>
      </c>
      <c r="JP69" s="30" t="str">
        <f t="shared" si="381"/>
        <v/>
      </c>
      <c r="JQ69" s="30" t="str">
        <f t="shared" si="382"/>
        <v/>
      </c>
      <c r="JR69" s="30" t="str">
        <f t="shared" si="383"/>
        <v/>
      </c>
      <c r="JS69" s="30" t="str">
        <f t="shared" si="384"/>
        <v/>
      </c>
      <c r="JT69" s="30" t="str">
        <f t="shared" si="385"/>
        <v/>
      </c>
      <c r="JU69" s="30" t="str">
        <f t="shared" si="386"/>
        <v/>
      </c>
      <c r="JV69" s="30" t="str">
        <f t="shared" si="387"/>
        <v/>
      </c>
      <c r="JW69" s="30" t="str">
        <f t="shared" si="388"/>
        <v/>
      </c>
      <c r="JX69" s="30" t="str">
        <f t="shared" si="389"/>
        <v/>
      </c>
      <c r="JY69" s="30">
        <f t="shared" si="390"/>
        <v>26334.376427996282</v>
      </c>
      <c r="JZ69" s="53">
        <v>61</v>
      </c>
      <c r="KA69" s="31" t="str">
        <f t="shared" si="391"/>
        <v/>
      </c>
      <c r="KB69" s="31" t="str">
        <f t="shared" si="392"/>
        <v/>
      </c>
      <c r="KC69" s="31" t="str">
        <f t="shared" si="393"/>
        <v/>
      </c>
      <c r="KD69" s="31" t="str">
        <f t="shared" si="394"/>
        <v/>
      </c>
      <c r="KE69" s="31" t="str">
        <f t="shared" si="395"/>
        <v/>
      </c>
      <c r="KF69" s="31" t="str">
        <f t="shared" si="396"/>
        <v/>
      </c>
      <c r="KG69" s="31" t="str">
        <f t="shared" si="397"/>
        <v/>
      </c>
      <c r="KH69" s="31" t="str">
        <f t="shared" si="398"/>
        <v/>
      </c>
      <c r="KI69" s="31" t="str">
        <f t="shared" si="399"/>
        <v/>
      </c>
      <c r="KJ69" s="31" t="str">
        <f t="shared" si="400"/>
        <v/>
      </c>
      <c r="KK69" s="31" t="str">
        <f t="shared" si="401"/>
        <v/>
      </c>
      <c r="KL69" s="31">
        <f t="shared" si="402"/>
        <v>292260.78507247567</v>
      </c>
      <c r="KM69" s="31" t="str">
        <f t="shared" si="403"/>
        <v/>
      </c>
      <c r="KN69" s="31" t="str">
        <f t="shared" si="404"/>
        <v/>
      </c>
      <c r="KO69" s="31" t="str">
        <f t="shared" si="405"/>
        <v/>
      </c>
      <c r="KP69" s="31" t="str">
        <f t="shared" si="406"/>
        <v/>
      </c>
      <c r="KQ69" s="31" t="str">
        <f t="shared" si="407"/>
        <v/>
      </c>
      <c r="KR69" s="31" t="str">
        <f t="shared" si="408"/>
        <v/>
      </c>
      <c r="KS69" s="31" t="str">
        <f t="shared" si="409"/>
        <v/>
      </c>
      <c r="KT69" s="31" t="str">
        <f t="shared" si="410"/>
        <v/>
      </c>
      <c r="KU69" s="31" t="str">
        <f t="shared" si="411"/>
        <v/>
      </c>
      <c r="KV69" s="31" t="str">
        <f t="shared" si="412"/>
        <v/>
      </c>
      <c r="KW69" s="31" t="str">
        <f t="shared" si="413"/>
        <v/>
      </c>
      <c r="KX69" s="31" t="str">
        <f t="shared" si="414"/>
        <v/>
      </c>
      <c r="KY69" s="31" t="str">
        <f t="shared" si="415"/>
        <v/>
      </c>
      <c r="KZ69" s="31">
        <f t="shared" si="416"/>
        <v>2809110.7850724757</v>
      </c>
      <c r="LA69" s="53">
        <v>61</v>
      </c>
      <c r="LB69" s="32" t="str">
        <f t="shared" si="417"/>
        <v/>
      </c>
      <c r="LC69" s="32" t="str">
        <f t="shared" si="418"/>
        <v/>
      </c>
      <c r="LD69" s="32" t="str">
        <f t="shared" si="419"/>
        <v/>
      </c>
      <c r="LE69" s="32" t="str">
        <f t="shared" si="420"/>
        <v/>
      </c>
      <c r="LF69" s="32" t="str">
        <f t="shared" si="421"/>
        <v/>
      </c>
      <c r="LG69" s="32" t="str">
        <f t="shared" si="422"/>
        <v/>
      </c>
      <c r="LH69" s="32" t="str">
        <f t="shared" si="423"/>
        <v/>
      </c>
      <c r="LI69" s="32" t="str">
        <f t="shared" si="424"/>
        <v/>
      </c>
      <c r="LJ69" s="32" t="str">
        <f t="shared" si="425"/>
        <v/>
      </c>
      <c r="LK69" s="32" t="str">
        <f t="shared" si="426"/>
        <v/>
      </c>
      <c r="LL69" s="32" t="str">
        <f t="shared" si="427"/>
        <v/>
      </c>
      <c r="LM69" s="32">
        <f t="shared" si="428"/>
        <v>34.571582773380065</v>
      </c>
      <c r="LN69" s="32" t="str">
        <f t="shared" si="429"/>
        <v/>
      </c>
      <c r="LO69" s="32" t="str">
        <f t="shared" si="430"/>
        <v/>
      </c>
      <c r="LP69" s="32" t="str">
        <f t="shared" si="431"/>
        <v/>
      </c>
      <c r="LQ69" s="32" t="str">
        <f t="shared" si="432"/>
        <v/>
      </c>
      <c r="LR69" s="32" t="str">
        <f t="shared" si="433"/>
        <v/>
      </c>
      <c r="LS69" s="32" t="str">
        <f t="shared" si="434"/>
        <v/>
      </c>
      <c r="LT69" s="32" t="str">
        <f t="shared" si="435"/>
        <v/>
      </c>
      <c r="LU69" s="32" t="str">
        <f t="shared" si="436"/>
        <v/>
      </c>
      <c r="LV69" s="32" t="str">
        <f t="shared" si="437"/>
        <v/>
      </c>
      <c r="LW69" s="32" t="str">
        <f t="shared" si="438"/>
        <v/>
      </c>
      <c r="LX69" s="32" t="str">
        <f t="shared" si="439"/>
        <v/>
      </c>
      <c r="LY69" s="32" t="str">
        <f t="shared" si="440"/>
        <v/>
      </c>
      <c r="LZ69" s="32" t="str">
        <f t="shared" si="441"/>
        <v/>
      </c>
      <c r="MA69" s="32">
        <f t="shared" si="442"/>
        <v>332.2902386703874</v>
      </c>
      <c r="MB69" s="50">
        <f t="shared" si="443"/>
        <v>34.571582773380065</v>
      </c>
      <c r="MC69" s="53">
        <v>61</v>
      </c>
      <c r="MD69" s="140" t="str">
        <f t="shared" si="444"/>
        <v/>
      </c>
      <c r="ME69" s="140" t="str">
        <f t="shared" si="445"/>
        <v/>
      </c>
      <c r="MF69" s="140" t="str">
        <f t="shared" si="446"/>
        <v/>
      </c>
      <c r="MG69" s="140" t="str">
        <f t="shared" si="447"/>
        <v/>
      </c>
      <c r="MH69" s="140" t="str">
        <f t="shared" si="448"/>
        <v/>
      </c>
      <c r="MI69" s="140" t="str">
        <f t="shared" si="449"/>
        <v/>
      </c>
      <c r="MJ69" s="140" t="str">
        <f t="shared" si="450"/>
        <v/>
      </c>
      <c r="MK69" s="140" t="str">
        <f t="shared" si="451"/>
        <v/>
      </c>
      <c r="ML69" s="140" t="str">
        <f t="shared" si="452"/>
        <v/>
      </c>
      <c r="MM69" s="140" t="str">
        <f t="shared" si="453"/>
        <v/>
      </c>
      <c r="MN69" s="140" t="str">
        <f t="shared" si="454"/>
        <v/>
      </c>
      <c r="MO69" s="140">
        <f t="shared" si="455"/>
        <v>39.948142625839928</v>
      </c>
      <c r="MP69" s="140" t="str">
        <f t="shared" si="456"/>
        <v/>
      </c>
      <c r="MQ69" s="140" t="str">
        <f t="shared" si="457"/>
        <v/>
      </c>
      <c r="MR69" s="140" t="str">
        <f t="shared" si="458"/>
        <v/>
      </c>
      <c r="MS69" s="140" t="str">
        <f t="shared" si="459"/>
        <v/>
      </c>
      <c r="MT69" s="140" t="str">
        <f t="shared" si="460"/>
        <v/>
      </c>
      <c r="MU69" s="140" t="str">
        <f t="shared" si="461"/>
        <v/>
      </c>
      <c r="MV69" s="140" t="str">
        <f t="shared" si="462"/>
        <v/>
      </c>
      <c r="MW69" s="140" t="str">
        <f t="shared" si="463"/>
        <v/>
      </c>
      <c r="MX69" s="140" t="str">
        <f t="shared" si="464"/>
        <v/>
      </c>
      <c r="MY69" s="140" t="str">
        <f t="shared" si="465"/>
        <v/>
      </c>
      <c r="MZ69" s="140" t="str">
        <f t="shared" si="466"/>
        <v/>
      </c>
      <c r="NA69" s="140" t="str">
        <f t="shared" si="467"/>
        <v/>
      </c>
      <c r="NB69" s="140" t="str">
        <f t="shared" si="468"/>
        <v/>
      </c>
      <c r="NC69" s="140">
        <f t="shared" si="469"/>
        <v>39.50156464199442</v>
      </c>
      <c r="ND69" s="53">
        <v>61</v>
      </c>
      <c r="NE69" s="33" t="str">
        <f t="shared" si="470"/>
        <v/>
      </c>
      <c r="NF69" s="33" t="str">
        <f t="shared" si="504"/>
        <v/>
      </c>
      <c r="NG69" s="33" t="str">
        <f t="shared" si="480"/>
        <v/>
      </c>
      <c r="NH69" s="33" t="str">
        <f t="shared" si="481"/>
        <v/>
      </c>
      <c r="NI69" s="33" t="str">
        <f t="shared" si="482"/>
        <v/>
      </c>
      <c r="NJ69" s="33" t="str">
        <f t="shared" si="483"/>
        <v/>
      </c>
      <c r="NK69" s="33" t="str">
        <f t="shared" si="484"/>
        <v/>
      </c>
      <c r="NL69" s="33" t="str">
        <f t="shared" si="485"/>
        <v/>
      </c>
      <c r="NM69" s="33" t="str">
        <f t="shared" si="486"/>
        <v/>
      </c>
      <c r="NN69" s="33" t="str">
        <f t="shared" si="487"/>
        <v/>
      </c>
      <c r="NO69" s="33" t="str">
        <f t="shared" si="488"/>
        <v/>
      </c>
      <c r="NP69" s="33">
        <f t="shared" si="489"/>
        <v>40</v>
      </c>
      <c r="NQ69" s="33" t="str">
        <f t="shared" si="490"/>
        <v/>
      </c>
      <c r="NR69" s="33" t="str">
        <f t="shared" si="491"/>
        <v/>
      </c>
      <c r="NS69" s="33" t="str">
        <f t="shared" si="492"/>
        <v/>
      </c>
      <c r="NT69" s="33" t="str">
        <f t="shared" si="493"/>
        <v/>
      </c>
      <c r="NU69" s="33" t="str">
        <f t="shared" si="494"/>
        <v/>
      </c>
      <c r="NV69" s="33" t="str">
        <f t="shared" si="495"/>
        <v/>
      </c>
      <c r="NW69" s="33" t="str">
        <f t="shared" si="496"/>
        <v/>
      </c>
      <c r="NX69" s="33" t="str">
        <f t="shared" si="497"/>
        <v/>
      </c>
      <c r="NY69" s="33" t="str">
        <f t="shared" si="498"/>
        <v/>
      </c>
      <c r="NZ69" s="33" t="str">
        <f t="shared" si="499"/>
        <v/>
      </c>
      <c r="OA69" s="33" t="str">
        <f t="shared" si="500"/>
        <v/>
      </c>
      <c r="OB69" s="33" t="str">
        <f t="shared" si="501"/>
        <v/>
      </c>
      <c r="OC69" s="33" t="str">
        <f t="shared" si="502"/>
        <v/>
      </c>
      <c r="OD69" s="33">
        <f t="shared" si="503"/>
        <v>4.16161280111187</v>
      </c>
      <c r="OE69" s="33" t="e">
        <f>IF(#REF!="","",IF(#REF!=$MB69,40,(($MB69/#REF!)*40)))</f>
        <v>#REF!</v>
      </c>
      <c r="OF69" s="33" t="e">
        <f>IF(#REF!="","",IF(#REF!=$MB69,40,(($MB69/#REF!)*40)))</f>
        <v>#REF!</v>
      </c>
      <c r="OG69" s="53">
        <v>61</v>
      </c>
      <c r="OH69" s="116"/>
      <c r="OI69" s="116"/>
      <c r="OJ69" s="116"/>
      <c r="OK69" s="116"/>
      <c r="OL69" s="116"/>
      <c r="OM69" s="116"/>
      <c r="ON69" s="116"/>
      <c r="OO69" s="116"/>
      <c r="OP69" s="116"/>
      <c r="OQ69" s="116"/>
      <c r="OR69" s="116"/>
      <c r="OS69" s="124">
        <v>24</v>
      </c>
      <c r="OT69" s="116"/>
      <c r="OU69" s="116"/>
      <c r="OV69" s="116"/>
      <c r="OW69" s="116"/>
      <c r="OX69" s="116"/>
      <c r="OY69" s="116"/>
      <c r="OZ69" s="116"/>
      <c r="PA69" s="116"/>
      <c r="PB69" s="116"/>
      <c r="PC69" s="116"/>
      <c r="PD69" s="116"/>
      <c r="PE69" s="116"/>
      <c r="PF69" s="116"/>
      <c r="PG69" s="118">
        <v>72</v>
      </c>
      <c r="PH69" s="53">
        <v>61</v>
      </c>
      <c r="PI69" s="126">
        <f t="shared" si="203"/>
        <v>0</v>
      </c>
      <c r="PJ69" s="126">
        <f t="shared" si="275"/>
        <v>0</v>
      </c>
      <c r="PK69" s="126">
        <f t="shared" si="276"/>
        <v>0</v>
      </c>
      <c r="PL69" s="126">
        <f t="shared" si="277"/>
        <v>0</v>
      </c>
      <c r="PM69" s="126">
        <f t="shared" si="278"/>
        <v>0</v>
      </c>
      <c r="PN69" s="126">
        <f t="shared" si="279"/>
        <v>0</v>
      </c>
      <c r="PO69" s="126">
        <f t="shared" si="235"/>
        <v>0</v>
      </c>
      <c r="PP69" s="126">
        <f t="shared" si="236"/>
        <v>0</v>
      </c>
      <c r="PQ69" s="126">
        <f t="shared" si="237"/>
        <v>0</v>
      </c>
      <c r="PR69" s="126">
        <f t="shared" si="238"/>
        <v>0</v>
      </c>
      <c r="PS69" s="126">
        <f t="shared" si="239"/>
        <v>0</v>
      </c>
      <c r="PT69" s="126">
        <f t="shared" si="240"/>
        <v>0</v>
      </c>
      <c r="PU69" s="126">
        <f t="shared" si="241"/>
        <v>0</v>
      </c>
      <c r="PV69" s="126">
        <f t="shared" si="242"/>
        <v>0</v>
      </c>
      <c r="PW69" s="126">
        <f t="shared" si="243"/>
        <v>0</v>
      </c>
      <c r="PX69" s="126">
        <f t="shared" si="244"/>
        <v>0</v>
      </c>
      <c r="PY69" s="126">
        <f t="shared" si="245"/>
        <v>0</v>
      </c>
      <c r="PZ69" s="126">
        <f t="shared" si="246"/>
        <v>0</v>
      </c>
      <c r="QA69" s="126">
        <f t="shared" si="247"/>
        <v>0</v>
      </c>
      <c r="QB69" s="126">
        <f t="shared" si="248"/>
        <v>0</v>
      </c>
      <c r="QC69" s="126">
        <f t="shared" si="249"/>
        <v>0</v>
      </c>
      <c r="QD69" s="126">
        <f t="shared" si="250"/>
        <v>0</v>
      </c>
      <c r="QE69" s="126">
        <f t="shared" si="251"/>
        <v>0</v>
      </c>
      <c r="QF69" s="126">
        <f t="shared" si="252"/>
        <v>0</v>
      </c>
      <c r="QG69" s="126">
        <f t="shared" si="253"/>
        <v>0</v>
      </c>
      <c r="QH69" s="126">
        <f t="shared" si="254"/>
        <v>60</v>
      </c>
      <c r="QI69" s="53">
        <v>61</v>
      </c>
      <c r="QJ69" s="34" t="str">
        <f t="shared" si="204"/>
        <v/>
      </c>
      <c r="QK69" s="34" t="str">
        <f t="shared" si="280"/>
        <v/>
      </c>
      <c r="QL69" s="34" t="str">
        <f t="shared" si="281"/>
        <v/>
      </c>
      <c r="QM69" s="34" t="str">
        <f t="shared" si="282"/>
        <v/>
      </c>
      <c r="QN69" s="34" t="str">
        <f t="shared" si="283"/>
        <v/>
      </c>
      <c r="QO69" s="34" t="str">
        <f t="shared" si="284"/>
        <v/>
      </c>
      <c r="QP69" s="34" t="str">
        <f t="shared" si="255"/>
        <v/>
      </c>
      <c r="QQ69" s="34" t="str">
        <f t="shared" si="256"/>
        <v/>
      </c>
      <c r="QR69" s="34" t="str">
        <f t="shared" si="257"/>
        <v/>
      </c>
      <c r="QS69" s="34" t="str">
        <f t="shared" si="258"/>
        <v/>
      </c>
      <c r="QT69" s="34" t="str">
        <f t="shared" si="259"/>
        <v/>
      </c>
      <c r="QU69" s="34">
        <f t="shared" si="260"/>
        <v>39.948142625839928</v>
      </c>
      <c r="QV69" s="34" t="str">
        <f t="shared" si="261"/>
        <v/>
      </c>
      <c r="QW69" s="34" t="str">
        <f t="shared" si="262"/>
        <v/>
      </c>
      <c r="QX69" s="34" t="str">
        <f t="shared" si="263"/>
        <v/>
      </c>
      <c r="QY69" s="34" t="str">
        <f t="shared" si="264"/>
        <v/>
      </c>
      <c r="QZ69" s="34" t="str">
        <f t="shared" si="265"/>
        <v/>
      </c>
      <c r="RA69" s="34" t="str">
        <f t="shared" si="266"/>
        <v/>
      </c>
      <c r="RB69" s="34" t="str">
        <f t="shared" si="267"/>
        <v/>
      </c>
      <c r="RC69" s="34" t="str">
        <f t="shared" si="268"/>
        <v/>
      </c>
      <c r="RD69" s="34" t="str">
        <f t="shared" si="269"/>
        <v/>
      </c>
      <c r="RE69" s="34" t="str">
        <f t="shared" si="270"/>
        <v/>
      </c>
      <c r="RF69" s="34" t="str">
        <f t="shared" si="271"/>
        <v/>
      </c>
      <c r="RG69" s="34" t="str">
        <f t="shared" si="272"/>
        <v/>
      </c>
      <c r="RH69" s="34" t="str">
        <f t="shared" si="273"/>
        <v/>
      </c>
      <c r="RI69" s="34">
        <f t="shared" si="274"/>
        <v>99.50156464199442</v>
      </c>
      <c r="RJ69" s="132">
        <f t="shared" si="205"/>
        <v>99.50156464199442</v>
      </c>
      <c r="RK69" s="35" t="str">
        <f t="shared" si="471"/>
        <v/>
      </c>
      <c r="RL69" s="35" t="str">
        <f t="shared" si="472"/>
        <v/>
      </c>
      <c r="RM69" s="35" t="str">
        <f t="shared" si="473"/>
        <v/>
      </c>
      <c r="RN69" s="35" t="str">
        <f t="shared" si="234"/>
        <v>26. ANDINA DE TECNOLOGIAS S.A.S NIT 800240039-8</v>
      </c>
      <c r="RO69" s="133" t="str">
        <f t="shared" si="207"/>
        <v>26. ANDINA DE TECNOLOGIAS S.A.S NIT 800240039-8</v>
      </c>
      <c r="RP69" s="133" t="str">
        <f>IF($RJ69=QJ69,QJ$8,IF($RJ69=QK69,QK$8,IF($RJ69=QL69,QL$8,IF($RJ69=QM69,QM$8,IF($RJ69=QN69,QN$8,IF($RJ69=QO69,QO$8,IF($RJ69=QP69,QP$8,IF($RJ69=QQ69,QQ$8,IF($RJ69=QR69,QR$8,IF($RJ69=QS69,QS$8,IF($RJ69=QT69,QT$8,IF($RJ69=QU69,QU$8,IF($RJ69=QV69,QV$8,IF($RJ69=QW69,QW$8,IF($RJ69=QX69,QX$8,IF($RJ69=QY69,QY$8,IF($RJ69=QZ69,QZ$8,IF($RJ69=RA69,RA$8,IF($RJ69=RB69,RB$8,IF($RJ69=RC69,RC$8,IF($RJ69=RD69,RD$8,IF($RJ69=RE69,RE$8,IF($RJ69=RF69,RF$8,IF($RJ69=RG69,RG$8,IF($RJ69=RH69,RH$8,IF($RJ69=RI69,RI$8,IF($RJ69=#REF!,#REF!,IF($RJ69=#REF!,#REF!,""))))))))))))))))))))))))))))</f>
        <v>26. ANDINA DE TECNOLOGIAS S.A.S NIT 800240039-8</v>
      </c>
      <c r="RQ69" s="36" t="str">
        <f t="shared" si="474"/>
        <v/>
      </c>
      <c r="RR69" s="36" t="str">
        <f t="shared" si="475"/>
        <v/>
      </c>
      <c r="RS69" s="36" t="str">
        <f t="shared" si="476"/>
        <v/>
      </c>
      <c r="RT69" s="36">
        <f>IF($RP69=$AD$8,$AD69,IF($RP69=$AE$8,$AE69,IF($RP69=$AF$8,$AF69,IF($RP69=$AG$8,$AG69,IF($RP69=$AH$8,$AH69,IF($RP69=#REF!,#REF!,IF($RP69=#REF!,#REF!,"")))))))</f>
        <v>222625200</v>
      </c>
      <c r="RU69" s="129">
        <f t="shared" si="477"/>
        <v>222625200</v>
      </c>
      <c r="RV69" s="36">
        <f t="shared" si="206"/>
        <v>222625200</v>
      </c>
      <c r="RW69" s="53">
        <v>61</v>
      </c>
      <c r="RX69" s="129">
        <f t="shared" si="478"/>
        <v>5950000</v>
      </c>
      <c r="RY69" s="129" t="str">
        <f t="shared" si="479"/>
        <v>ADJUDICADO</v>
      </c>
    </row>
    <row r="70" spans="2:493" s="38" customFormat="1" ht="24">
      <c r="B70" s="90" t="s">
        <v>166</v>
      </c>
      <c r="C70" s="91" t="s">
        <v>167</v>
      </c>
      <c r="D70" s="92" t="s">
        <v>168</v>
      </c>
      <c r="E70" s="93" t="s">
        <v>169</v>
      </c>
      <c r="F70" s="94">
        <v>1</v>
      </c>
      <c r="G70" s="24">
        <v>61523307.019999996</v>
      </c>
      <c r="H70" s="54">
        <v>62</v>
      </c>
      <c r="I70" s="104" t="s">
        <v>37</v>
      </c>
      <c r="J70" s="104" t="s">
        <v>37</v>
      </c>
      <c r="K70" s="104" t="s">
        <v>37</v>
      </c>
      <c r="L70" s="104" t="s">
        <v>37</v>
      </c>
      <c r="M70" s="104" t="s">
        <v>37</v>
      </c>
      <c r="N70" s="104" t="s">
        <v>37</v>
      </c>
      <c r="O70" s="104" t="s">
        <v>37</v>
      </c>
      <c r="P70" s="104" t="s">
        <v>37</v>
      </c>
      <c r="Q70" s="104" t="s">
        <v>37</v>
      </c>
      <c r="R70" s="104" t="s">
        <v>37</v>
      </c>
      <c r="S70" s="104" t="s">
        <v>37</v>
      </c>
      <c r="T70" s="104" t="s">
        <v>37</v>
      </c>
      <c r="U70" s="104" t="s">
        <v>37</v>
      </c>
      <c r="V70" s="104" t="s">
        <v>37</v>
      </c>
      <c r="W70" s="113">
        <v>54140501.799999997</v>
      </c>
      <c r="X70" s="104" t="s">
        <v>37</v>
      </c>
      <c r="Y70" s="104" t="s">
        <v>37</v>
      </c>
      <c r="Z70" s="104" t="s">
        <v>37</v>
      </c>
      <c r="AA70" s="104" t="s">
        <v>37</v>
      </c>
      <c r="AB70" s="106">
        <v>61523000</v>
      </c>
      <c r="AC70" s="104" t="s">
        <v>37</v>
      </c>
      <c r="AD70" s="104" t="s">
        <v>37</v>
      </c>
      <c r="AE70" s="104" t="s">
        <v>37</v>
      </c>
      <c r="AF70" s="104" t="s">
        <v>37</v>
      </c>
      <c r="AG70" s="104" t="s">
        <v>37</v>
      </c>
      <c r="AH70" s="104" t="s">
        <v>37</v>
      </c>
      <c r="AI70" s="37"/>
      <c r="AJ70" s="25" t="str">
        <f t="shared" si="286"/>
        <v>NC</v>
      </c>
      <c r="AK70" s="25" t="str">
        <f t="shared" si="287"/>
        <v>NC</v>
      </c>
      <c r="AL70" s="25" t="str">
        <f t="shared" si="288"/>
        <v>NC</v>
      </c>
      <c r="AM70" s="25" t="str">
        <f t="shared" si="289"/>
        <v>NC</v>
      </c>
      <c r="AN70" s="25" t="str">
        <f t="shared" si="290"/>
        <v>NC</v>
      </c>
      <c r="AO70" s="25" t="str">
        <f t="shared" si="291"/>
        <v>NC</v>
      </c>
      <c r="AP70" s="25" t="str">
        <f t="shared" si="292"/>
        <v>NC</v>
      </c>
      <c r="AQ70" s="25" t="str">
        <f t="shared" si="293"/>
        <v>NC</v>
      </c>
      <c r="AR70" s="25" t="str">
        <f t="shared" si="294"/>
        <v>NC</v>
      </c>
      <c r="AS70" s="25" t="str">
        <f t="shared" si="295"/>
        <v>NC</v>
      </c>
      <c r="AT70" s="25" t="str">
        <f t="shared" si="296"/>
        <v>NC</v>
      </c>
      <c r="AU70" s="25" t="str">
        <f t="shared" si="297"/>
        <v>NC</v>
      </c>
      <c r="AV70" s="25" t="str">
        <f t="shared" si="298"/>
        <v>NC</v>
      </c>
      <c r="AW70" s="25" t="str">
        <f t="shared" si="299"/>
        <v>NC</v>
      </c>
      <c r="AX70" s="25">
        <f t="shared" si="300"/>
        <v>54140501.799999997</v>
      </c>
      <c r="AY70" s="25" t="str">
        <f t="shared" si="301"/>
        <v>NC</v>
      </c>
      <c r="AZ70" s="25" t="str">
        <f t="shared" si="302"/>
        <v>NC</v>
      </c>
      <c r="BA70" s="25" t="str">
        <f t="shared" si="303"/>
        <v>NC</v>
      </c>
      <c r="BB70" s="25" t="str">
        <f t="shared" si="304"/>
        <v>NC</v>
      </c>
      <c r="BC70" s="25">
        <f t="shared" si="305"/>
        <v>61523000</v>
      </c>
      <c r="BD70" s="25" t="str">
        <f t="shared" si="306"/>
        <v>NC</v>
      </c>
      <c r="BE70" s="25" t="str">
        <f t="shared" si="307"/>
        <v>NC</v>
      </c>
      <c r="BF70" s="25" t="str">
        <f t="shared" si="308"/>
        <v>NC</v>
      </c>
      <c r="BG70" s="25" t="str">
        <f t="shared" si="309"/>
        <v>NC</v>
      </c>
      <c r="BH70" s="25" t="str">
        <f t="shared" si="310"/>
        <v>NC</v>
      </c>
      <c r="BI70" s="25" t="str">
        <f t="shared" si="311"/>
        <v>NC</v>
      </c>
      <c r="BJ70" s="53">
        <v>62</v>
      </c>
      <c r="BK70" s="122" t="s">
        <v>38</v>
      </c>
      <c r="BL70" s="122" t="s">
        <v>38</v>
      </c>
      <c r="BM70" s="122" t="s">
        <v>38</v>
      </c>
      <c r="BN70" s="122" t="s">
        <v>38</v>
      </c>
      <c r="BO70" s="122" t="s">
        <v>38</v>
      </c>
      <c r="BP70" s="122" t="s">
        <v>38</v>
      </c>
      <c r="BQ70" s="122" t="s">
        <v>38</v>
      </c>
      <c r="BR70" s="122" t="s">
        <v>38</v>
      </c>
      <c r="BS70" s="122" t="s">
        <v>38</v>
      </c>
      <c r="BT70" s="122" t="s">
        <v>38</v>
      </c>
      <c r="BU70" s="122" t="s">
        <v>38</v>
      </c>
      <c r="BV70" s="122" t="s">
        <v>38</v>
      </c>
      <c r="BW70" s="122" t="s">
        <v>38</v>
      </c>
      <c r="BX70" s="122" t="s">
        <v>38</v>
      </c>
      <c r="BY70" s="124" t="s">
        <v>39</v>
      </c>
      <c r="BZ70" s="122" t="s">
        <v>38</v>
      </c>
      <c r="CA70" s="122" t="s">
        <v>38</v>
      </c>
      <c r="CB70" s="122" t="s">
        <v>38</v>
      </c>
      <c r="CC70" s="122" t="s">
        <v>38</v>
      </c>
      <c r="CD70" s="124" t="s">
        <v>38</v>
      </c>
      <c r="CE70" s="122" t="s">
        <v>38</v>
      </c>
      <c r="CF70" s="122" t="s">
        <v>38</v>
      </c>
      <c r="CG70" s="122" t="s">
        <v>38</v>
      </c>
      <c r="CH70" s="122" t="s">
        <v>38</v>
      </c>
      <c r="CI70" s="122" t="s">
        <v>38</v>
      </c>
      <c r="CJ70" s="122" t="s">
        <v>38</v>
      </c>
      <c r="CK70" s="53">
        <v>62</v>
      </c>
      <c r="CL70" s="122" t="s">
        <v>39</v>
      </c>
      <c r="CM70" s="122" t="s">
        <v>38</v>
      </c>
      <c r="CN70" s="122" t="s">
        <v>39</v>
      </c>
      <c r="CO70" s="122" t="s">
        <v>39</v>
      </c>
      <c r="CP70" s="122" t="s">
        <v>39</v>
      </c>
      <c r="CQ70" s="122" t="s">
        <v>39</v>
      </c>
      <c r="CR70" s="122" t="s">
        <v>39</v>
      </c>
      <c r="CS70" s="122" t="s">
        <v>39</v>
      </c>
      <c r="CT70" s="122" t="s">
        <v>39</v>
      </c>
      <c r="CU70" s="122" t="s">
        <v>39</v>
      </c>
      <c r="CV70" s="122" t="s">
        <v>39</v>
      </c>
      <c r="CW70" s="122" t="s">
        <v>39</v>
      </c>
      <c r="CX70" s="122" t="s">
        <v>39</v>
      </c>
      <c r="CY70" s="122" t="s">
        <v>39</v>
      </c>
      <c r="CZ70" s="131" t="s">
        <v>39</v>
      </c>
      <c r="DA70" s="122" t="s">
        <v>39</v>
      </c>
      <c r="DB70" s="122" t="s">
        <v>39</v>
      </c>
      <c r="DC70" s="122" t="s">
        <v>39</v>
      </c>
      <c r="DD70" s="122" t="s">
        <v>39</v>
      </c>
      <c r="DE70" s="124" t="s">
        <v>39</v>
      </c>
      <c r="DF70" s="122" t="s">
        <v>39</v>
      </c>
      <c r="DG70" s="122" t="s">
        <v>39</v>
      </c>
      <c r="DH70" s="122" t="s">
        <v>38</v>
      </c>
      <c r="DI70" s="122" t="s">
        <v>38</v>
      </c>
      <c r="DJ70" s="122" t="s">
        <v>38</v>
      </c>
      <c r="DK70" s="122" t="s">
        <v>39</v>
      </c>
      <c r="DL70" s="53">
        <v>62</v>
      </c>
      <c r="DM70" s="122" t="s">
        <v>39</v>
      </c>
      <c r="DN70" s="122" t="s">
        <v>38</v>
      </c>
      <c r="DO70" s="122" t="s">
        <v>39</v>
      </c>
      <c r="DP70" s="122" t="s">
        <v>39</v>
      </c>
      <c r="DQ70" s="122" t="s">
        <v>39</v>
      </c>
      <c r="DR70" s="122" t="s">
        <v>39</v>
      </c>
      <c r="DS70" s="122" t="s">
        <v>39</v>
      </c>
      <c r="DT70" s="122" t="s">
        <v>39</v>
      </c>
      <c r="DU70" s="122" t="s">
        <v>39</v>
      </c>
      <c r="DV70" s="122" t="s">
        <v>39</v>
      </c>
      <c r="DW70" s="122" t="s">
        <v>39</v>
      </c>
      <c r="DX70" s="122" t="s">
        <v>39</v>
      </c>
      <c r="DY70" s="122" t="s">
        <v>39</v>
      </c>
      <c r="DZ70" s="122" t="s">
        <v>39</v>
      </c>
      <c r="EA70" s="117" t="s">
        <v>39</v>
      </c>
      <c r="EB70" s="122" t="s">
        <v>39</v>
      </c>
      <c r="EC70" s="122" t="s">
        <v>39</v>
      </c>
      <c r="ED70" s="122" t="s">
        <v>39</v>
      </c>
      <c r="EE70" s="122" t="s">
        <v>39</v>
      </c>
      <c r="EF70" s="118" t="s">
        <v>39</v>
      </c>
      <c r="EG70" s="122" t="s">
        <v>39</v>
      </c>
      <c r="EH70" s="122" t="s">
        <v>39</v>
      </c>
      <c r="EI70" s="122" t="s">
        <v>38</v>
      </c>
      <c r="EJ70" s="122" t="s">
        <v>38</v>
      </c>
      <c r="EK70" s="122" t="s">
        <v>39</v>
      </c>
      <c r="EL70" s="122" t="s">
        <v>39</v>
      </c>
      <c r="EM70" s="53">
        <v>62</v>
      </c>
      <c r="EN70" s="26" t="str">
        <f t="shared" si="312"/>
        <v>NO CUMPLE</v>
      </c>
      <c r="EO70" s="26" t="str">
        <f t="shared" si="313"/>
        <v>NO CUMPLE</v>
      </c>
      <c r="EP70" s="26" t="str">
        <f t="shared" si="314"/>
        <v>NO CUMPLE</v>
      </c>
      <c r="EQ70" s="26" t="str">
        <f t="shared" si="315"/>
        <v>NO CUMPLE</v>
      </c>
      <c r="ER70" s="26" t="str">
        <f t="shared" si="316"/>
        <v>NO CUMPLE</v>
      </c>
      <c r="ES70" s="26" t="str">
        <f t="shared" si="317"/>
        <v>NO CUMPLE</v>
      </c>
      <c r="ET70" s="26" t="str">
        <f t="shared" si="318"/>
        <v>NO CUMPLE</v>
      </c>
      <c r="EU70" s="26" t="str">
        <f t="shared" si="319"/>
        <v>NO CUMPLE</v>
      </c>
      <c r="EV70" s="26" t="str">
        <f t="shared" si="320"/>
        <v>NO CUMPLE</v>
      </c>
      <c r="EW70" s="26" t="str">
        <f t="shared" si="321"/>
        <v>NO CUMPLE</v>
      </c>
      <c r="EX70" s="26" t="str">
        <f t="shared" si="322"/>
        <v>NO CUMPLE</v>
      </c>
      <c r="EY70" s="26" t="str">
        <f t="shared" si="323"/>
        <v>NO CUMPLE</v>
      </c>
      <c r="EZ70" s="26" t="str">
        <f t="shared" si="324"/>
        <v>NO CUMPLE</v>
      </c>
      <c r="FA70" s="26" t="str">
        <f t="shared" si="325"/>
        <v>NO CUMPLE</v>
      </c>
      <c r="FB70" s="26" t="str">
        <f t="shared" si="326"/>
        <v>CUMPLE</v>
      </c>
      <c r="FC70" s="26" t="str">
        <f t="shared" si="327"/>
        <v>NO CUMPLE</v>
      </c>
      <c r="FD70" s="26" t="str">
        <f t="shared" si="328"/>
        <v>NO CUMPLE</v>
      </c>
      <c r="FE70" s="26" t="str">
        <f t="shared" si="329"/>
        <v>NO CUMPLE</v>
      </c>
      <c r="FF70" s="26" t="str">
        <f t="shared" si="330"/>
        <v>NO CUMPLE</v>
      </c>
      <c r="FG70" s="26" t="str">
        <f t="shared" si="331"/>
        <v>NO CUMPLE</v>
      </c>
      <c r="FH70" s="26" t="str">
        <f t="shared" si="332"/>
        <v>NO CUMPLE</v>
      </c>
      <c r="FI70" s="26" t="str">
        <f t="shared" si="333"/>
        <v>NO CUMPLE</v>
      </c>
      <c r="FJ70" s="26" t="str">
        <f t="shared" si="334"/>
        <v>NO CUMPLE</v>
      </c>
      <c r="FK70" s="26" t="str">
        <f t="shared" si="335"/>
        <v>NO CUMPLE</v>
      </c>
      <c r="FL70" s="26" t="str">
        <f t="shared" si="336"/>
        <v>NO CUMPLE</v>
      </c>
      <c r="FM70" s="26" t="str">
        <f t="shared" si="337"/>
        <v>NO CUMPLE</v>
      </c>
      <c r="FN70" s="53">
        <v>62</v>
      </c>
      <c r="FO70" s="116" t="s">
        <v>37</v>
      </c>
      <c r="FP70" s="116" t="s">
        <v>37</v>
      </c>
      <c r="FQ70" s="116" t="s">
        <v>37</v>
      </c>
      <c r="FR70" s="116" t="s">
        <v>37</v>
      </c>
      <c r="FS70" s="116" t="s">
        <v>37</v>
      </c>
      <c r="FT70" s="116" t="s">
        <v>37</v>
      </c>
      <c r="FU70" s="116" t="s">
        <v>37</v>
      </c>
      <c r="FV70" s="116" t="s">
        <v>37</v>
      </c>
      <c r="FW70" s="116" t="s">
        <v>37</v>
      </c>
      <c r="FX70" s="116" t="s">
        <v>37</v>
      </c>
      <c r="FY70" s="116" t="s">
        <v>37</v>
      </c>
      <c r="FZ70" s="116" t="s">
        <v>37</v>
      </c>
      <c r="GA70" s="116" t="s">
        <v>37</v>
      </c>
      <c r="GB70" s="116" t="s">
        <v>37</v>
      </c>
      <c r="GC70" s="120" t="s">
        <v>39</v>
      </c>
      <c r="GD70" s="116" t="s">
        <v>37</v>
      </c>
      <c r="GE70" s="116" t="s">
        <v>37</v>
      </c>
      <c r="GF70" s="116" t="s">
        <v>37</v>
      </c>
      <c r="GG70" s="116" t="s">
        <v>37</v>
      </c>
      <c r="GH70" s="124" t="s">
        <v>39</v>
      </c>
      <c r="GI70" s="116" t="s">
        <v>37</v>
      </c>
      <c r="GJ70" s="116" t="s">
        <v>37</v>
      </c>
      <c r="GK70" s="116" t="s">
        <v>37</v>
      </c>
      <c r="GL70" s="116" t="s">
        <v>37</v>
      </c>
      <c r="GM70" s="116" t="s">
        <v>37</v>
      </c>
      <c r="GN70" s="116" t="s">
        <v>37</v>
      </c>
      <c r="GO70" s="53">
        <v>62</v>
      </c>
      <c r="GP70" s="116" t="s">
        <v>37</v>
      </c>
      <c r="GQ70" s="116" t="s">
        <v>37</v>
      </c>
      <c r="GR70" s="116" t="s">
        <v>37</v>
      </c>
      <c r="GS70" s="116" t="s">
        <v>37</v>
      </c>
      <c r="GT70" s="116" t="s">
        <v>37</v>
      </c>
      <c r="GU70" s="116" t="s">
        <v>37</v>
      </c>
      <c r="GV70" s="116" t="s">
        <v>37</v>
      </c>
      <c r="GW70" s="116" t="s">
        <v>37</v>
      </c>
      <c r="GX70" s="116" t="s">
        <v>37</v>
      </c>
      <c r="GY70" s="116" t="s">
        <v>37</v>
      </c>
      <c r="GZ70" s="116" t="s">
        <v>37</v>
      </c>
      <c r="HA70" s="116" t="s">
        <v>37</v>
      </c>
      <c r="HB70" s="116" t="s">
        <v>37</v>
      </c>
      <c r="HC70" s="116" t="s">
        <v>37</v>
      </c>
      <c r="HD70" s="131" t="s">
        <v>39</v>
      </c>
      <c r="HE70" s="116" t="s">
        <v>37</v>
      </c>
      <c r="HF70" s="116" t="s">
        <v>37</v>
      </c>
      <c r="HG70" s="116" t="s">
        <v>37</v>
      </c>
      <c r="HH70" s="116" t="s">
        <v>37</v>
      </c>
      <c r="HI70" s="131" t="s">
        <v>39</v>
      </c>
      <c r="HJ70" s="116" t="s">
        <v>37</v>
      </c>
      <c r="HK70" s="116" t="s">
        <v>37</v>
      </c>
      <c r="HL70" s="116" t="s">
        <v>37</v>
      </c>
      <c r="HM70" s="116" t="s">
        <v>37</v>
      </c>
      <c r="HN70" s="116" t="s">
        <v>37</v>
      </c>
      <c r="HO70" s="116" t="s">
        <v>37</v>
      </c>
      <c r="HP70" s="53">
        <v>62</v>
      </c>
      <c r="HQ70" s="25" t="str">
        <f t="shared" si="338"/>
        <v/>
      </c>
      <c r="HR70" s="25" t="str">
        <f t="shared" si="339"/>
        <v/>
      </c>
      <c r="HS70" s="25" t="str">
        <f t="shared" si="340"/>
        <v/>
      </c>
      <c r="HT70" s="25" t="str">
        <f t="shared" si="341"/>
        <v/>
      </c>
      <c r="HU70" s="25" t="str">
        <f t="shared" si="342"/>
        <v/>
      </c>
      <c r="HV70" s="25" t="str">
        <f t="shared" si="343"/>
        <v/>
      </c>
      <c r="HW70" s="25" t="str">
        <f t="shared" si="344"/>
        <v/>
      </c>
      <c r="HX70" s="25" t="str">
        <f t="shared" si="345"/>
        <v/>
      </c>
      <c r="HY70" s="25" t="str">
        <f t="shared" si="346"/>
        <v/>
      </c>
      <c r="HZ70" s="25" t="str">
        <f t="shared" si="347"/>
        <v/>
      </c>
      <c r="IA70" s="25" t="str">
        <f t="shared" si="348"/>
        <v/>
      </c>
      <c r="IB70" s="25" t="str">
        <f t="shared" si="349"/>
        <v/>
      </c>
      <c r="IC70" s="25" t="str">
        <f t="shared" si="350"/>
        <v/>
      </c>
      <c r="ID70" s="25" t="str">
        <f t="shared" si="351"/>
        <v/>
      </c>
      <c r="IE70" s="25">
        <f t="shared" si="352"/>
        <v>54140501.799999997</v>
      </c>
      <c r="IF70" s="25" t="str">
        <f t="shared" si="353"/>
        <v/>
      </c>
      <c r="IG70" s="25" t="str">
        <f t="shared" si="354"/>
        <v/>
      </c>
      <c r="IH70" s="25" t="str">
        <f t="shared" si="355"/>
        <v/>
      </c>
      <c r="II70" s="25" t="str">
        <f t="shared" si="356"/>
        <v/>
      </c>
      <c r="IJ70" s="25" t="str">
        <f t="shared" si="357"/>
        <v/>
      </c>
      <c r="IK70" s="25" t="str">
        <f t="shared" si="358"/>
        <v/>
      </c>
      <c r="IL70" s="25" t="str">
        <f t="shared" si="359"/>
        <v/>
      </c>
      <c r="IM70" s="25" t="str">
        <f t="shared" si="360"/>
        <v/>
      </c>
      <c r="IN70" s="25" t="str">
        <f t="shared" si="361"/>
        <v/>
      </c>
      <c r="IO70" s="25" t="str">
        <f t="shared" si="362"/>
        <v/>
      </c>
      <c r="IP70" s="25" t="str">
        <f t="shared" si="363"/>
        <v/>
      </c>
      <c r="IQ70" s="25">
        <v>61523307.019999996</v>
      </c>
      <c r="IR70" s="25">
        <v>61523307.019999996</v>
      </c>
      <c r="IS70" s="27">
        <f t="shared" si="364"/>
        <v>1</v>
      </c>
      <c r="IT70" s="27">
        <f t="shared" si="200"/>
        <v>1</v>
      </c>
      <c r="IU70" s="27">
        <f t="array" ref="IU70">IF(IT70=0,"",PRODUCT(IF(ISNUMBER(HQ70:IP70),HQ70:IP70,1)))</f>
        <v>54140501.799999997</v>
      </c>
      <c r="IV70" s="27">
        <f t="shared" si="201"/>
        <v>3330902714458262</v>
      </c>
      <c r="IW70" s="28">
        <f t="shared" si="208"/>
        <v>57713973.303336702</v>
      </c>
      <c r="IX70" s="29">
        <f t="shared" si="285"/>
        <v>216427.39988751261</v>
      </c>
      <c r="IY70" s="53">
        <v>62</v>
      </c>
      <c r="IZ70" s="30" t="str">
        <f t="shared" si="365"/>
        <v/>
      </c>
      <c r="JA70" s="30" t="str">
        <f t="shared" si="366"/>
        <v/>
      </c>
      <c r="JB70" s="30" t="str">
        <f t="shared" si="367"/>
        <v/>
      </c>
      <c r="JC70" s="30" t="str">
        <f t="shared" si="368"/>
        <v/>
      </c>
      <c r="JD70" s="30" t="str">
        <f t="shared" si="369"/>
        <v/>
      </c>
      <c r="JE70" s="30" t="str">
        <f t="shared" si="370"/>
        <v/>
      </c>
      <c r="JF70" s="30" t="str">
        <f t="shared" si="371"/>
        <v/>
      </c>
      <c r="JG70" s="30" t="str">
        <f t="shared" si="372"/>
        <v/>
      </c>
      <c r="JH70" s="30" t="str">
        <f t="shared" si="373"/>
        <v/>
      </c>
      <c r="JI70" s="30" t="str">
        <f t="shared" si="374"/>
        <v/>
      </c>
      <c r="JJ70" s="30" t="str">
        <f t="shared" si="375"/>
        <v/>
      </c>
      <c r="JK70" s="30" t="str">
        <f t="shared" si="376"/>
        <v/>
      </c>
      <c r="JL70" s="30" t="str">
        <f t="shared" si="377"/>
        <v/>
      </c>
      <c r="JM70" s="30" t="str">
        <f t="shared" si="378"/>
        <v/>
      </c>
      <c r="JN70" s="30">
        <f t="shared" si="379"/>
        <v>25015.548783628754</v>
      </c>
      <c r="JO70" s="30" t="str">
        <f t="shared" si="380"/>
        <v/>
      </c>
      <c r="JP70" s="30" t="str">
        <f t="shared" si="381"/>
        <v/>
      </c>
      <c r="JQ70" s="30" t="str">
        <f t="shared" si="382"/>
        <v/>
      </c>
      <c r="JR70" s="30" t="str">
        <f t="shared" si="383"/>
        <v/>
      </c>
      <c r="JS70" s="30" t="str">
        <f t="shared" si="384"/>
        <v/>
      </c>
      <c r="JT70" s="30" t="str">
        <f t="shared" si="385"/>
        <v/>
      </c>
      <c r="JU70" s="30" t="str">
        <f t="shared" si="386"/>
        <v/>
      </c>
      <c r="JV70" s="30" t="str">
        <f t="shared" si="387"/>
        <v/>
      </c>
      <c r="JW70" s="30" t="str">
        <f t="shared" si="388"/>
        <v/>
      </c>
      <c r="JX70" s="30" t="str">
        <f t="shared" si="389"/>
        <v/>
      </c>
      <c r="JY70" s="30" t="str">
        <f t="shared" si="390"/>
        <v/>
      </c>
      <c r="JZ70" s="53">
        <v>62</v>
      </c>
      <c r="KA70" s="31" t="str">
        <f t="shared" si="391"/>
        <v/>
      </c>
      <c r="KB70" s="31" t="str">
        <f t="shared" si="392"/>
        <v/>
      </c>
      <c r="KC70" s="31" t="str">
        <f t="shared" si="393"/>
        <v/>
      </c>
      <c r="KD70" s="31" t="str">
        <f t="shared" si="394"/>
        <v/>
      </c>
      <c r="KE70" s="31" t="str">
        <f t="shared" si="395"/>
        <v/>
      </c>
      <c r="KF70" s="31" t="str">
        <f t="shared" si="396"/>
        <v/>
      </c>
      <c r="KG70" s="31" t="str">
        <f t="shared" si="397"/>
        <v/>
      </c>
      <c r="KH70" s="31" t="str">
        <f t="shared" si="398"/>
        <v/>
      </c>
      <c r="KI70" s="31" t="str">
        <f t="shared" si="399"/>
        <v/>
      </c>
      <c r="KJ70" s="31" t="str">
        <f t="shared" si="400"/>
        <v/>
      </c>
      <c r="KK70" s="31" t="str">
        <f t="shared" si="401"/>
        <v/>
      </c>
      <c r="KL70" s="31" t="str">
        <f t="shared" si="402"/>
        <v/>
      </c>
      <c r="KM70" s="31" t="str">
        <f t="shared" si="403"/>
        <v/>
      </c>
      <c r="KN70" s="31" t="str">
        <f t="shared" si="404"/>
        <v/>
      </c>
      <c r="KO70" s="31">
        <f t="shared" si="405"/>
        <v>3573471.5033367053</v>
      </c>
      <c r="KP70" s="31" t="str">
        <f t="shared" si="406"/>
        <v/>
      </c>
      <c r="KQ70" s="31" t="str">
        <f t="shared" si="407"/>
        <v/>
      </c>
      <c r="KR70" s="31" t="str">
        <f t="shared" si="408"/>
        <v/>
      </c>
      <c r="KS70" s="31" t="str">
        <f t="shared" si="409"/>
        <v/>
      </c>
      <c r="KT70" s="31" t="str">
        <f t="shared" si="410"/>
        <v/>
      </c>
      <c r="KU70" s="31" t="str">
        <f t="shared" si="411"/>
        <v/>
      </c>
      <c r="KV70" s="31" t="str">
        <f t="shared" si="412"/>
        <v/>
      </c>
      <c r="KW70" s="31" t="str">
        <f t="shared" si="413"/>
        <v/>
      </c>
      <c r="KX70" s="31" t="str">
        <f t="shared" si="414"/>
        <v/>
      </c>
      <c r="KY70" s="31" t="str">
        <f t="shared" si="415"/>
        <v/>
      </c>
      <c r="KZ70" s="31" t="str">
        <f t="shared" si="416"/>
        <v/>
      </c>
      <c r="LA70" s="53">
        <v>62</v>
      </c>
      <c r="LB70" s="32" t="str">
        <f t="shared" si="417"/>
        <v/>
      </c>
      <c r="LC70" s="32" t="str">
        <f t="shared" si="418"/>
        <v/>
      </c>
      <c r="LD70" s="32" t="str">
        <f t="shared" si="419"/>
        <v/>
      </c>
      <c r="LE70" s="32" t="str">
        <f t="shared" si="420"/>
        <v/>
      </c>
      <c r="LF70" s="32" t="str">
        <f t="shared" si="421"/>
        <v/>
      </c>
      <c r="LG70" s="32" t="str">
        <f t="shared" si="422"/>
        <v/>
      </c>
      <c r="LH70" s="32" t="str">
        <f t="shared" si="423"/>
        <v/>
      </c>
      <c r="LI70" s="32" t="str">
        <f t="shared" si="424"/>
        <v/>
      </c>
      <c r="LJ70" s="32" t="str">
        <f t="shared" si="425"/>
        <v/>
      </c>
      <c r="LK70" s="32" t="str">
        <f t="shared" si="426"/>
        <v/>
      </c>
      <c r="LL70" s="32" t="str">
        <f t="shared" si="427"/>
        <v/>
      </c>
      <c r="LM70" s="32" t="str">
        <f t="shared" si="428"/>
        <v/>
      </c>
      <c r="LN70" s="32" t="str">
        <f t="shared" si="429"/>
        <v/>
      </c>
      <c r="LO70" s="32" t="str">
        <f t="shared" si="430"/>
        <v/>
      </c>
      <c r="LP70" s="32">
        <f t="shared" si="431"/>
        <v>1651.1178830379167</v>
      </c>
      <c r="LQ70" s="32" t="str">
        <f t="shared" si="432"/>
        <v/>
      </c>
      <c r="LR70" s="32" t="str">
        <f t="shared" si="433"/>
        <v/>
      </c>
      <c r="LS70" s="32" t="str">
        <f t="shared" si="434"/>
        <v/>
      </c>
      <c r="LT70" s="32" t="str">
        <f t="shared" si="435"/>
        <v/>
      </c>
      <c r="LU70" s="32" t="str">
        <f t="shared" si="436"/>
        <v/>
      </c>
      <c r="LV70" s="32" t="str">
        <f t="shared" si="437"/>
        <v/>
      </c>
      <c r="LW70" s="32" t="str">
        <f t="shared" si="438"/>
        <v/>
      </c>
      <c r="LX70" s="32" t="str">
        <f t="shared" si="439"/>
        <v/>
      </c>
      <c r="LY70" s="32" t="str">
        <f t="shared" si="440"/>
        <v/>
      </c>
      <c r="LZ70" s="32" t="str">
        <f t="shared" si="441"/>
        <v/>
      </c>
      <c r="MA70" s="32" t="str">
        <f t="shared" si="442"/>
        <v/>
      </c>
      <c r="MB70" s="50">
        <f t="shared" si="443"/>
        <v>1651.1178830379167</v>
      </c>
      <c r="MC70" s="53">
        <v>62</v>
      </c>
      <c r="MD70" s="140" t="str">
        <f t="shared" si="444"/>
        <v/>
      </c>
      <c r="ME70" s="140" t="str">
        <f t="shared" si="445"/>
        <v/>
      </c>
      <c r="MF70" s="140" t="str">
        <f t="shared" si="446"/>
        <v/>
      </c>
      <c r="MG70" s="140" t="str">
        <f t="shared" si="447"/>
        <v/>
      </c>
      <c r="MH70" s="140" t="str">
        <f t="shared" si="448"/>
        <v/>
      </c>
      <c r="MI70" s="140" t="str">
        <f t="shared" si="449"/>
        <v/>
      </c>
      <c r="MJ70" s="140" t="str">
        <f t="shared" si="450"/>
        <v/>
      </c>
      <c r="MK70" s="140" t="str">
        <f t="shared" si="451"/>
        <v/>
      </c>
      <c r="ML70" s="140" t="str">
        <f t="shared" si="452"/>
        <v/>
      </c>
      <c r="MM70" s="140" t="str">
        <f t="shared" si="453"/>
        <v/>
      </c>
      <c r="MN70" s="140" t="str">
        <f t="shared" si="454"/>
        <v/>
      </c>
      <c r="MO70" s="140" t="str">
        <f t="shared" si="455"/>
        <v/>
      </c>
      <c r="MP70" s="140" t="str">
        <f t="shared" si="456"/>
        <v/>
      </c>
      <c r="MQ70" s="140" t="str">
        <f t="shared" si="457"/>
        <v/>
      </c>
      <c r="MR70" s="140">
        <f t="shared" si="458"/>
        <v>37.523323175443124</v>
      </c>
      <c r="MS70" s="140" t="str">
        <f t="shared" si="459"/>
        <v/>
      </c>
      <c r="MT70" s="140" t="str">
        <f t="shared" si="460"/>
        <v/>
      </c>
      <c r="MU70" s="140" t="str">
        <f t="shared" si="461"/>
        <v/>
      </c>
      <c r="MV70" s="140" t="str">
        <f t="shared" si="462"/>
        <v/>
      </c>
      <c r="MW70" s="140" t="str">
        <f t="shared" si="463"/>
        <v/>
      </c>
      <c r="MX70" s="140" t="str">
        <f t="shared" si="464"/>
        <v/>
      </c>
      <c r="MY70" s="140" t="str">
        <f t="shared" si="465"/>
        <v/>
      </c>
      <c r="MZ70" s="140" t="str">
        <f t="shared" si="466"/>
        <v/>
      </c>
      <c r="NA70" s="140" t="str">
        <f t="shared" si="467"/>
        <v/>
      </c>
      <c r="NB70" s="140" t="str">
        <f t="shared" si="468"/>
        <v/>
      </c>
      <c r="NC70" s="140" t="str">
        <f t="shared" si="469"/>
        <v/>
      </c>
      <c r="ND70" s="53">
        <v>62</v>
      </c>
      <c r="NE70" s="33" t="str">
        <f t="shared" si="470"/>
        <v/>
      </c>
      <c r="NF70" s="33" t="str">
        <f t="shared" si="504"/>
        <v/>
      </c>
      <c r="NG70" s="33" t="str">
        <f t="shared" si="480"/>
        <v/>
      </c>
      <c r="NH70" s="33" t="str">
        <f t="shared" si="481"/>
        <v/>
      </c>
      <c r="NI70" s="33" t="str">
        <f t="shared" si="482"/>
        <v/>
      </c>
      <c r="NJ70" s="33" t="str">
        <f t="shared" si="483"/>
        <v/>
      </c>
      <c r="NK70" s="33" t="str">
        <f t="shared" si="484"/>
        <v/>
      </c>
      <c r="NL70" s="33" t="str">
        <f t="shared" si="485"/>
        <v/>
      </c>
      <c r="NM70" s="33" t="str">
        <f t="shared" si="486"/>
        <v/>
      </c>
      <c r="NN70" s="33" t="str">
        <f t="shared" si="487"/>
        <v/>
      </c>
      <c r="NO70" s="33" t="str">
        <f t="shared" si="488"/>
        <v/>
      </c>
      <c r="NP70" s="33" t="str">
        <f t="shared" si="489"/>
        <v/>
      </c>
      <c r="NQ70" s="33" t="str">
        <f t="shared" si="490"/>
        <v/>
      </c>
      <c r="NR70" s="33" t="str">
        <f t="shared" si="491"/>
        <v/>
      </c>
      <c r="NS70" s="33">
        <f t="shared" si="492"/>
        <v>40</v>
      </c>
      <c r="NT70" s="33" t="str">
        <f t="shared" si="493"/>
        <v/>
      </c>
      <c r="NU70" s="33" t="str">
        <f t="shared" si="494"/>
        <v/>
      </c>
      <c r="NV70" s="33" t="str">
        <f t="shared" si="495"/>
        <v/>
      </c>
      <c r="NW70" s="33" t="str">
        <f t="shared" si="496"/>
        <v/>
      </c>
      <c r="NX70" s="33" t="str">
        <f t="shared" si="497"/>
        <v/>
      </c>
      <c r="NY70" s="33" t="str">
        <f t="shared" si="498"/>
        <v/>
      </c>
      <c r="NZ70" s="33" t="str">
        <f t="shared" si="499"/>
        <v/>
      </c>
      <c r="OA70" s="33" t="str">
        <f t="shared" si="500"/>
        <v/>
      </c>
      <c r="OB70" s="33" t="str">
        <f t="shared" si="501"/>
        <v/>
      </c>
      <c r="OC70" s="33" t="str">
        <f t="shared" si="502"/>
        <v/>
      </c>
      <c r="OD70" s="33" t="str">
        <f t="shared" si="503"/>
        <v/>
      </c>
      <c r="OE70" s="33" t="e">
        <f>IF(#REF!="","",IF(#REF!=$MB70,40,(($MB70/#REF!)*40)))</f>
        <v>#REF!</v>
      </c>
      <c r="OF70" s="33" t="e">
        <f>IF(#REF!="","",IF(#REF!=$MB70,40,(($MB70/#REF!)*40)))</f>
        <v>#REF!</v>
      </c>
      <c r="OG70" s="53">
        <v>62</v>
      </c>
      <c r="OH70" s="116"/>
      <c r="OI70" s="116"/>
      <c r="OJ70" s="116"/>
      <c r="OK70" s="116"/>
      <c r="OL70" s="116"/>
      <c r="OM70" s="116"/>
      <c r="ON70" s="116"/>
      <c r="OO70" s="116"/>
      <c r="OP70" s="116"/>
      <c r="OQ70" s="116"/>
      <c r="OR70" s="116"/>
      <c r="OS70" s="116"/>
      <c r="OT70" s="116"/>
      <c r="OU70" s="116"/>
      <c r="OV70" s="124">
        <v>72</v>
      </c>
      <c r="OW70" s="116"/>
      <c r="OX70" s="116"/>
      <c r="OY70" s="116"/>
      <c r="OZ70" s="116"/>
      <c r="PA70" s="118">
        <v>36</v>
      </c>
      <c r="PB70" s="116"/>
      <c r="PC70" s="116"/>
      <c r="PD70" s="116"/>
      <c r="PE70" s="116"/>
      <c r="PF70" s="116"/>
      <c r="PG70" s="116"/>
      <c r="PH70" s="53">
        <v>62</v>
      </c>
      <c r="PI70" s="126">
        <f t="shared" si="203"/>
        <v>0</v>
      </c>
      <c r="PJ70" s="126">
        <f t="shared" si="275"/>
        <v>0</v>
      </c>
      <c r="PK70" s="126">
        <f t="shared" si="276"/>
        <v>0</v>
      </c>
      <c r="PL70" s="126">
        <f t="shared" si="277"/>
        <v>0</v>
      </c>
      <c r="PM70" s="126">
        <f t="shared" si="278"/>
        <v>0</v>
      </c>
      <c r="PN70" s="126">
        <f t="shared" si="279"/>
        <v>0</v>
      </c>
      <c r="PO70" s="126">
        <f t="shared" si="235"/>
        <v>0</v>
      </c>
      <c r="PP70" s="126">
        <f t="shared" si="236"/>
        <v>0</v>
      </c>
      <c r="PQ70" s="126">
        <f t="shared" si="237"/>
        <v>0</v>
      </c>
      <c r="PR70" s="126">
        <f t="shared" si="238"/>
        <v>0</v>
      </c>
      <c r="PS70" s="126">
        <f t="shared" si="239"/>
        <v>0</v>
      </c>
      <c r="PT70" s="126">
        <f t="shared" si="240"/>
        <v>0</v>
      </c>
      <c r="PU70" s="126">
        <f t="shared" si="241"/>
        <v>0</v>
      </c>
      <c r="PV70" s="126">
        <f t="shared" si="242"/>
        <v>0</v>
      </c>
      <c r="PW70" s="126">
        <f t="shared" si="243"/>
        <v>60</v>
      </c>
      <c r="PX70" s="126">
        <f t="shared" si="244"/>
        <v>0</v>
      </c>
      <c r="PY70" s="126">
        <f t="shared" si="245"/>
        <v>0</v>
      </c>
      <c r="PZ70" s="126">
        <f t="shared" si="246"/>
        <v>0</v>
      </c>
      <c r="QA70" s="126">
        <f t="shared" si="247"/>
        <v>0</v>
      </c>
      <c r="QB70" s="126">
        <f t="shared" si="248"/>
        <v>10</v>
      </c>
      <c r="QC70" s="126">
        <f t="shared" si="249"/>
        <v>0</v>
      </c>
      <c r="QD70" s="126">
        <f t="shared" si="250"/>
        <v>0</v>
      </c>
      <c r="QE70" s="126">
        <f t="shared" si="251"/>
        <v>0</v>
      </c>
      <c r="QF70" s="126">
        <f t="shared" si="252"/>
        <v>0</v>
      </c>
      <c r="QG70" s="126">
        <f t="shared" si="253"/>
        <v>0</v>
      </c>
      <c r="QH70" s="126">
        <f t="shared" si="254"/>
        <v>0</v>
      </c>
      <c r="QI70" s="53">
        <v>62</v>
      </c>
      <c r="QJ70" s="34" t="str">
        <f t="shared" si="204"/>
        <v/>
      </c>
      <c r="QK70" s="34" t="str">
        <f t="shared" si="280"/>
        <v/>
      </c>
      <c r="QL70" s="34" t="str">
        <f t="shared" si="281"/>
        <v/>
      </c>
      <c r="QM70" s="34" t="str">
        <f t="shared" si="282"/>
        <v/>
      </c>
      <c r="QN70" s="34" t="str">
        <f t="shared" si="283"/>
        <v/>
      </c>
      <c r="QO70" s="34" t="str">
        <f t="shared" si="284"/>
        <v/>
      </c>
      <c r="QP70" s="34" t="str">
        <f t="shared" si="255"/>
        <v/>
      </c>
      <c r="QQ70" s="34" t="str">
        <f t="shared" si="256"/>
        <v/>
      </c>
      <c r="QR70" s="34" t="str">
        <f t="shared" si="257"/>
        <v/>
      </c>
      <c r="QS70" s="34" t="str">
        <f t="shared" si="258"/>
        <v/>
      </c>
      <c r="QT70" s="34" t="str">
        <f t="shared" si="259"/>
        <v/>
      </c>
      <c r="QU70" s="34" t="str">
        <f t="shared" si="260"/>
        <v/>
      </c>
      <c r="QV70" s="34" t="str">
        <f t="shared" si="261"/>
        <v/>
      </c>
      <c r="QW70" s="34" t="str">
        <f t="shared" si="262"/>
        <v/>
      </c>
      <c r="QX70" s="34">
        <f t="shared" si="263"/>
        <v>97.523323175443124</v>
      </c>
      <c r="QY70" s="34" t="str">
        <f t="shared" si="264"/>
        <v/>
      </c>
      <c r="QZ70" s="34" t="str">
        <f t="shared" si="265"/>
        <v/>
      </c>
      <c r="RA70" s="34" t="str">
        <f t="shared" si="266"/>
        <v/>
      </c>
      <c r="RB70" s="34" t="str">
        <f t="shared" si="267"/>
        <v/>
      </c>
      <c r="RC70" s="34" t="str">
        <f t="shared" si="268"/>
        <v/>
      </c>
      <c r="RD70" s="34" t="str">
        <f t="shared" si="269"/>
        <v/>
      </c>
      <c r="RE70" s="34" t="str">
        <f t="shared" si="270"/>
        <v/>
      </c>
      <c r="RF70" s="34" t="str">
        <f t="shared" si="271"/>
        <v/>
      </c>
      <c r="RG70" s="34" t="str">
        <f t="shared" si="272"/>
        <v/>
      </c>
      <c r="RH70" s="34" t="str">
        <f t="shared" si="273"/>
        <v/>
      </c>
      <c r="RI70" s="34" t="str">
        <f t="shared" si="274"/>
        <v/>
      </c>
      <c r="RJ70" s="132">
        <f t="shared" si="205"/>
        <v>97.523323175443124</v>
      </c>
      <c r="RK70" s="35" t="str">
        <f t="shared" si="471"/>
        <v/>
      </c>
      <c r="RL70" s="35" t="str">
        <f t="shared" si="472"/>
        <v/>
      </c>
      <c r="RM70" s="35" t="str">
        <f t="shared" si="473"/>
        <v>15. ICL DIDACTICA SAS NIT 830007414-9</v>
      </c>
      <c r="RN70" s="35" t="str">
        <f t="shared" si="234"/>
        <v/>
      </c>
      <c r="RO70" s="133" t="str">
        <f t="shared" si="207"/>
        <v>15. ICL DIDACTICA SAS NIT 830007414-9</v>
      </c>
      <c r="RP70" s="133" t="str">
        <f>IF($RJ70=QJ70,QJ$8,IF($RJ70=QK70,QK$8,IF($RJ70=QL70,QL$8,IF($RJ70=QM70,QM$8,IF($RJ70=QN70,QN$8,IF($RJ70=QO70,QO$8,IF($RJ70=QP70,QP$8,IF($RJ70=QQ70,QQ$8,IF($RJ70=QR70,QR$8,IF($RJ70=QS70,QS$8,IF($RJ70=QT70,QT$8,IF($RJ70=QU70,QU$8,IF($RJ70=QV70,QV$8,IF($RJ70=QW70,QW$8,IF($RJ70=QX70,QX$8,IF($RJ70=QY70,QY$8,IF($RJ70=QZ70,QZ$8,IF($RJ70=RA70,RA$8,IF($RJ70=RB70,RB$8,IF($RJ70=RC70,RC$8,IF($RJ70=RD70,RD$8,IF($RJ70=RE70,RE$8,IF($RJ70=RF70,RF$8,IF($RJ70=RG70,RG$8,IF($RJ70=RH70,RH$8,IF($RJ70=RI70,RI$8,IF($RJ70=#REF!,#REF!,IF($RJ70=#REF!,#REF!,""))))))))))))))))))))))))))))</f>
        <v>15. ICL DIDACTICA SAS NIT 830007414-9</v>
      </c>
      <c r="RQ70" s="36" t="str">
        <f t="shared" si="474"/>
        <v/>
      </c>
      <c r="RR70" s="36" t="str">
        <f t="shared" si="475"/>
        <v/>
      </c>
      <c r="RS70" s="36">
        <f t="shared" si="476"/>
        <v>54140501.799999997</v>
      </c>
      <c r="RT70" s="36" t="e">
        <f>IF($RP70=$AD$8,$AD70,IF($RP70=$AE$8,$AE70,IF($RP70=$AF$8,$AF70,IF($RP70=$AG$8,$AG70,IF($RP70=$AH$8,$AH70,IF($RP70=#REF!,#REF!,IF($RP70=#REF!,#REF!,"")))))))</f>
        <v>#REF!</v>
      </c>
      <c r="RU70" s="129">
        <f t="shared" si="477"/>
        <v>54140501.799999997</v>
      </c>
      <c r="RV70" s="36" t="e">
        <f t="shared" si="206"/>
        <v>#REF!</v>
      </c>
      <c r="RW70" s="53">
        <v>62</v>
      </c>
      <c r="RX70" s="129">
        <f t="shared" si="478"/>
        <v>7382805.2199999988</v>
      </c>
      <c r="RY70" s="129" t="str">
        <f t="shared" si="479"/>
        <v>ADJUDICADO</v>
      </c>
    </row>
    <row r="71" spans="2:493" s="38" customFormat="1" ht="24">
      <c r="B71" s="67" t="s">
        <v>166</v>
      </c>
      <c r="C71" s="94" t="s">
        <v>167</v>
      </c>
      <c r="D71" s="95" t="s">
        <v>170</v>
      </c>
      <c r="E71" s="88" t="s">
        <v>171</v>
      </c>
      <c r="F71" s="94">
        <v>9</v>
      </c>
      <c r="G71" s="24">
        <v>83021335.319999993</v>
      </c>
      <c r="H71" s="54">
        <v>63</v>
      </c>
      <c r="I71" s="104" t="s">
        <v>37</v>
      </c>
      <c r="J71" s="104" t="s">
        <v>37</v>
      </c>
      <c r="K71" s="104" t="s">
        <v>37</v>
      </c>
      <c r="L71" s="104" t="s">
        <v>37</v>
      </c>
      <c r="M71" s="104" t="s">
        <v>37</v>
      </c>
      <c r="N71" s="104" t="s">
        <v>37</v>
      </c>
      <c r="O71" s="104" t="s">
        <v>37</v>
      </c>
      <c r="P71" s="104" t="s">
        <v>37</v>
      </c>
      <c r="Q71" s="104" t="s">
        <v>37</v>
      </c>
      <c r="R71" s="104" t="s">
        <v>37</v>
      </c>
      <c r="S71" s="104" t="s">
        <v>37</v>
      </c>
      <c r="T71" s="104" t="s">
        <v>37</v>
      </c>
      <c r="U71" s="104" t="s">
        <v>37</v>
      </c>
      <c r="V71" s="104" t="s">
        <v>37</v>
      </c>
      <c r="W71" s="113">
        <v>73058693.400000006</v>
      </c>
      <c r="X71" s="104" t="s">
        <v>37</v>
      </c>
      <c r="Y71" s="104" t="s">
        <v>37</v>
      </c>
      <c r="Z71" s="104" t="s">
        <v>37</v>
      </c>
      <c r="AA71" s="104" t="s">
        <v>37</v>
      </c>
      <c r="AB71" s="113">
        <v>76865670</v>
      </c>
      <c r="AC71" s="104" t="s">
        <v>37</v>
      </c>
      <c r="AD71" s="104" t="s">
        <v>37</v>
      </c>
      <c r="AE71" s="104" t="s">
        <v>37</v>
      </c>
      <c r="AF71" s="104" t="s">
        <v>37</v>
      </c>
      <c r="AG71" s="104" t="s">
        <v>37</v>
      </c>
      <c r="AH71" s="104" t="s">
        <v>37</v>
      </c>
      <c r="AI71" s="37"/>
      <c r="AJ71" s="25" t="str">
        <f t="shared" si="286"/>
        <v>NC</v>
      </c>
      <c r="AK71" s="25" t="str">
        <f t="shared" si="287"/>
        <v>NC</v>
      </c>
      <c r="AL71" s="25" t="str">
        <f t="shared" si="288"/>
        <v>NC</v>
      </c>
      <c r="AM71" s="25" t="str">
        <f t="shared" si="289"/>
        <v>NC</v>
      </c>
      <c r="AN71" s="25" t="str">
        <f t="shared" si="290"/>
        <v>NC</v>
      </c>
      <c r="AO71" s="25" t="str">
        <f t="shared" si="291"/>
        <v>NC</v>
      </c>
      <c r="AP71" s="25" t="str">
        <f t="shared" si="292"/>
        <v>NC</v>
      </c>
      <c r="AQ71" s="25" t="str">
        <f t="shared" si="293"/>
        <v>NC</v>
      </c>
      <c r="AR71" s="25" t="str">
        <f t="shared" si="294"/>
        <v>NC</v>
      </c>
      <c r="AS71" s="25" t="str">
        <f t="shared" si="295"/>
        <v>NC</v>
      </c>
      <c r="AT71" s="25" t="str">
        <f t="shared" si="296"/>
        <v>NC</v>
      </c>
      <c r="AU71" s="25" t="str">
        <f t="shared" si="297"/>
        <v>NC</v>
      </c>
      <c r="AV71" s="25" t="str">
        <f t="shared" si="298"/>
        <v>NC</v>
      </c>
      <c r="AW71" s="25" t="str">
        <f t="shared" si="299"/>
        <v>NC</v>
      </c>
      <c r="AX71" s="25">
        <f t="shared" si="300"/>
        <v>73058693.400000006</v>
      </c>
      <c r="AY71" s="25" t="str">
        <f t="shared" si="301"/>
        <v>NC</v>
      </c>
      <c r="AZ71" s="25" t="str">
        <f t="shared" si="302"/>
        <v>NC</v>
      </c>
      <c r="BA71" s="25" t="str">
        <f t="shared" si="303"/>
        <v>NC</v>
      </c>
      <c r="BB71" s="25" t="str">
        <f t="shared" si="304"/>
        <v>NC</v>
      </c>
      <c r="BC71" s="25">
        <f t="shared" si="305"/>
        <v>76865670</v>
      </c>
      <c r="BD71" s="25" t="str">
        <f t="shared" si="306"/>
        <v>NC</v>
      </c>
      <c r="BE71" s="25" t="str">
        <f t="shared" si="307"/>
        <v>NC</v>
      </c>
      <c r="BF71" s="25" t="str">
        <f t="shared" si="308"/>
        <v>NC</v>
      </c>
      <c r="BG71" s="25" t="str">
        <f t="shared" si="309"/>
        <v>NC</v>
      </c>
      <c r="BH71" s="25" t="str">
        <f t="shared" si="310"/>
        <v>NC</v>
      </c>
      <c r="BI71" s="25" t="str">
        <f t="shared" si="311"/>
        <v>NC</v>
      </c>
      <c r="BJ71" s="53">
        <v>63</v>
      </c>
      <c r="BK71" s="122" t="s">
        <v>38</v>
      </c>
      <c r="BL71" s="122" t="s">
        <v>38</v>
      </c>
      <c r="BM71" s="122" t="s">
        <v>38</v>
      </c>
      <c r="BN71" s="122" t="s">
        <v>38</v>
      </c>
      <c r="BO71" s="122" t="s">
        <v>38</v>
      </c>
      <c r="BP71" s="122" t="s">
        <v>38</v>
      </c>
      <c r="BQ71" s="122" t="s">
        <v>38</v>
      </c>
      <c r="BR71" s="122" t="s">
        <v>38</v>
      </c>
      <c r="BS71" s="122" t="s">
        <v>38</v>
      </c>
      <c r="BT71" s="122" t="s">
        <v>38</v>
      </c>
      <c r="BU71" s="122" t="s">
        <v>38</v>
      </c>
      <c r="BV71" s="122" t="s">
        <v>38</v>
      </c>
      <c r="BW71" s="122" t="s">
        <v>38</v>
      </c>
      <c r="BX71" s="122" t="s">
        <v>38</v>
      </c>
      <c r="BY71" s="124" t="s">
        <v>39</v>
      </c>
      <c r="BZ71" s="122" t="s">
        <v>38</v>
      </c>
      <c r="CA71" s="122" t="s">
        <v>38</v>
      </c>
      <c r="CB71" s="122" t="s">
        <v>38</v>
      </c>
      <c r="CC71" s="122" t="s">
        <v>38</v>
      </c>
      <c r="CD71" s="124" t="s">
        <v>38</v>
      </c>
      <c r="CE71" s="122" t="s">
        <v>38</v>
      </c>
      <c r="CF71" s="122" t="s">
        <v>38</v>
      </c>
      <c r="CG71" s="122" t="s">
        <v>38</v>
      </c>
      <c r="CH71" s="122" t="s">
        <v>38</v>
      </c>
      <c r="CI71" s="122" t="s">
        <v>38</v>
      </c>
      <c r="CJ71" s="122" t="s">
        <v>38</v>
      </c>
      <c r="CK71" s="53">
        <v>63</v>
      </c>
      <c r="CL71" s="122" t="s">
        <v>39</v>
      </c>
      <c r="CM71" s="122" t="s">
        <v>38</v>
      </c>
      <c r="CN71" s="122" t="s">
        <v>39</v>
      </c>
      <c r="CO71" s="122" t="s">
        <v>39</v>
      </c>
      <c r="CP71" s="122" t="s">
        <v>39</v>
      </c>
      <c r="CQ71" s="122" t="s">
        <v>39</v>
      </c>
      <c r="CR71" s="122" t="s">
        <v>39</v>
      </c>
      <c r="CS71" s="122" t="s">
        <v>39</v>
      </c>
      <c r="CT71" s="122" t="s">
        <v>39</v>
      </c>
      <c r="CU71" s="122" t="s">
        <v>39</v>
      </c>
      <c r="CV71" s="122" t="s">
        <v>39</v>
      </c>
      <c r="CW71" s="122" t="s">
        <v>39</v>
      </c>
      <c r="CX71" s="122" t="s">
        <v>39</v>
      </c>
      <c r="CY71" s="122" t="s">
        <v>39</v>
      </c>
      <c r="CZ71" s="131" t="s">
        <v>39</v>
      </c>
      <c r="DA71" s="122" t="s">
        <v>39</v>
      </c>
      <c r="DB71" s="122" t="s">
        <v>39</v>
      </c>
      <c r="DC71" s="122" t="s">
        <v>39</v>
      </c>
      <c r="DD71" s="122" t="s">
        <v>39</v>
      </c>
      <c r="DE71" s="131" t="s">
        <v>39</v>
      </c>
      <c r="DF71" s="122" t="s">
        <v>39</v>
      </c>
      <c r="DG71" s="122" t="s">
        <v>39</v>
      </c>
      <c r="DH71" s="122" t="s">
        <v>38</v>
      </c>
      <c r="DI71" s="122" t="s">
        <v>38</v>
      </c>
      <c r="DJ71" s="122" t="s">
        <v>38</v>
      </c>
      <c r="DK71" s="122" t="s">
        <v>39</v>
      </c>
      <c r="DL71" s="53">
        <v>63</v>
      </c>
      <c r="DM71" s="122" t="s">
        <v>39</v>
      </c>
      <c r="DN71" s="122" t="s">
        <v>38</v>
      </c>
      <c r="DO71" s="122" t="s">
        <v>39</v>
      </c>
      <c r="DP71" s="122" t="s">
        <v>39</v>
      </c>
      <c r="DQ71" s="122" t="s">
        <v>39</v>
      </c>
      <c r="DR71" s="122" t="s">
        <v>39</v>
      </c>
      <c r="DS71" s="122" t="s">
        <v>39</v>
      </c>
      <c r="DT71" s="122" t="s">
        <v>39</v>
      </c>
      <c r="DU71" s="122" t="s">
        <v>39</v>
      </c>
      <c r="DV71" s="122" t="s">
        <v>39</v>
      </c>
      <c r="DW71" s="122" t="s">
        <v>39</v>
      </c>
      <c r="DX71" s="122" t="s">
        <v>39</v>
      </c>
      <c r="DY71" s="122" t="s">
        <v>39</v>
      </c>
      <c r="DZ71" s="122" t="s">
        <v>39</v>
      </c>
      <c r="EA71" s="117" t="s">
        <v>39</v>
      </c>
      <c r="EB71" s="122" t="s">
        <v>39</v>
      </c>
      <c r="EC71" s="122" t="s">
        <v>39</v>
      </c>
      <c r="ED71" s="122" t="s">
        <v>39</v>
      </c>
      <c r="EE71" s="122" t="s">
        <v>39</v>
      </c>
      <c r="EF71" s="117" t="s">
        <v>39</v>
      </c>
      <c r="EG71" s="122" t="s">
        <v>39</v>
      </c>
      <c r="EH71" s="122" t="s">
        <v>39</v>
      </c>
      <c r="EI71" s="122" t="s">
        <v>38</v>
      </c>
      <c r="EJ71" s="122" t="s">
        <v>38</v>
      </c>
      <c r="EK71" s="122" t="s">
        <v>39</v>
      </c>
      <c r="EL71" s="122" t="s">
        <v>39</v>
      </c>
      <c r="EM71" s="53">
        <v>63</v>
      </c>
      <c r="EN71" s="26" t="str">
        <f t="shared" si="312"/>
        <v>NO CUMPLE</v>
      </c>
      <c r="EO71" s="26" t="str">
        <f t="shared" si="313"/>
        <v>NO CUMPLE</v>
      </c>
      <c r="EP71" s="26" t="str">
        <f t="shared" si="314"/>
        <v>NO CUMPLE</v>
      </c>
      <c r="EQ71" s="26" t="str">
        <f t="shared" si="315"/>
        <v>NO CUMPLE</v>
      </c>
      <c r="ER71" s="26" t="str">
        <f t="shared" si="316"/>
        <v>NO CUMPLE</v>
      </c>
      <c r="ES71" s="26" t="str">
        <f t="shared" si="317"/>
        <v>NO CUMPLE</v>
      </c>
      <c r="ET71" s="26" t="str">
        <f t="shared" si="318"/>
        <v>NO CUMPLE</v>
      </c>
      <c r="EU71" s="26" t="str">
        <f t="shared" si="319"/>
        <v>NO CUMPLE</v>
      </c>
      <c r="EV71" s="26" t="str">
        <f t="shared" si="320"/>
        <v>NO CUMPLE</v>
      </c>
      <c r="EW71" s="26" t="str">
        <f t="shared" si="321"/>
        <v>NO CUMPLE</v>
      </c>
      <c r="EX71" s="26" t="str">
        <f t="shared" si="322"/>
        <v>NO CUMPLE</v>
      </c>
      <c r="EY71" s="26" t="str">
        <f t="shared" si="323"/>
        <v>NO CUMPLE</v>
      </c>
      <c r="EZ71" s="26" t="str">
        <f t="shared" si="324"/>
        <v>NO CUMPLE</v>
      </c>
      <c r="FA71" s="26" t="str">
        <f t="shared" si="325"/>
        <v>NO CUMPLE</v>
      </c>
      <c r="FB71" s="26" t="str">
        <f t="shared" si="326"/>
        <v>CUMPLE</v>
      </c>
      <c r="FC71" s="26" t="str">
        <f t="shared" si="327"/>
        <v>NO CUMPLE</v>
      </c>
      <c r="FD71" s="26" t="str">
        <f t="shared" si="328"/>
        <v>NO CUMPLE</v>
      </c>
      <c r="FE71" s="26" t="str">
        <f t="shared" si="329"/>
        <v>NO CUMPLE</v>
      </c>
      <c r="FF71" s="26" t="str">
        <f t="shared" si="330"/>
        <v>NO CUMPLE</v>
      </c>
      <c r="FG71" s="26" t="str">
        <f t="shared" si="331"/>
        <v>NO CUMPLE</v>
      </c>
      <c r="FH71" s="26" t="str">
        <f t="shared" si="332"/>
        <v>NO CUMPLE</v>
      </c>
      <c r="FI71" s="26" t="str">
        <f t="shared" si="333"/>
        <v>NO CUMPLE</v>
      </c>
      <c r="FJ71" s="26" t="str">
        <f t="shared" si="334"/>
        <v>NO CUMPLE</v>
      </c>
      <c r="FK71" s="26" t="str">
        <f t="shared" si="335"/>
        <v>NO CUMPLE</v>
      </c>
      <c r="FL71" s="26" t="str">
        <f t="shared" si="336"/>
        <v>NO CUMPLE</v>
      </c>
      <c r="FM71" s="26" t="str">
        <f t="shared" si="337"/>
        <v>NO CUMPLE</v>
      </c>
      <c r="FN71" s="53">
        <v>63</v>
      </c>
      <c r="FO71" s="116" t="s">
        <v>37</v>
      </c>
      <c r="FP71" s="116" t="s">
        <v>37</v>
      </c>
      <c r="FQ71" s="116" t="s">
        <v>37</v>
      </c>
      <c r="FR71" s="116" t="s">
        <v>37</v>
      </c>
      <c r="FS71" s="116" t="s">
        <v>37</v>
      </c>
      <c r="FT71" s="116" t="s">
        <v>37</v>
      </c>
      <c r="FU71" s="116" t="s">
        <v>37</v>
      </c>
      <c r="FV71" s="116" t="s">
        <v>37</v>
      </c>
      <c r="FW71" s="116" t="s">
        <v>37</v>
      </c>
      <c r="FX71" s="116" t="s">
        <v>37</v>
      </c>
      <c r="FY71" s="116" t="s">
        <v>37</v>
      </c>
      <c r="FZ71" s="116" t="s">
        <v>37</v>
      </c>
      <c r="GA71" s="116" t="s">
        <v>37</v>
      </c>
      <c r="GB71" s="116" t="s">
        <v>37</v>
      </c>
      <c r="GC71" s="120" t="s">
        <v>39</v>
      </c>
      <c r="GD71" s="116" t="s">
        <v>37</v>
      </c>
      <c r="GE71" s="116" t="s">
        <v>37</v>
      </c>
      <c r="GF71" s="116" t="s">
        <v>37</v>
      </c>
      <c r="GG71" s="116" t="s">
        <v>37</v>
      </c>
      <c r="GH71" s="124" t="s">
        <v>39</v>
      </c>
      <c r="GI71" s="116" t="s">
        <v>37</v>
      </c>
      <c r="GJ71" s="116" t="s">
        <v>37</v>
      </c>
      <c r="GK71" s="116" t="s">
        <v>37</v>
      </c>
      <c r="GL71" s="116" t="s">
        <v>37</v>
      </c>
      <c r="GM71" s="116" t="s">
        <v>37</v>
      </c>
      <c r="GN71" s="116" t="s">
        <v>37</v>
      </c>
      <c r="GO71" s="53">
        <v>63</v>
      </c>
      <c r="GP71" s="116" t="s">
        <v>37</v>
      </c>
      <c r="GQ71" s="116" t="s">
        <v>37</v>
      </c>
      <c r="GR71" s="116" t="s">
        <v>37</v>
      </c>
      <c r="GS71" s="116" t="s">
        <v>37</v>
      </c>
      <c r="GT71" s="116" t="s">
        <v>37</v>
      </c>
      <c r="GU71" s="116" t="s">
        <v>37</v>
      </c>
      <c r="GV71" s="116" t="s">
        <v>37</v>
      </c>
      <c r="GW71" s="116" t="s">
        <v>37</v>
      </c>
      <c r="GX71" s="116" t="s">
        <v>37</v>
      </c>
      <c r="GY71" s="116" t="s">
        <v>37</v>
      </c>
      <c r="GZ71" s="116" t="s">
        <v>37</v>
      </c>
      <c r="HA71" s="116" t="s">
        <v>37</v>
      </c>
      <c r="HB71" s="116" t="s">
        <v>37</v>
      </c>
      <c r="HC71" s="116" t="s">
        <v>37</v>
      </c>
      <c r="HD71" s="131" t="s">
        <v>39</v>
      </c>
      <c r="HE71" s="116" t="s">
        <v>37</v>
      </c>
      <c r="HF71" s="116" t="s">
        <v>37</v>
      </c>
      <c r="HG71" s="116" t="s">
        <v>37</v>
      </c>
      <c r="HH71" s="116" t="s">
        <v>37</v>
      </c>
      <c r="HI71" s="131" t="s">
        <v>39</v>
      </c>
      <c r="HJ71" s="116" t="s">
        <v>37</v>
      </c>
      <c r="HK71" s="116" t="s">
        <v>37</v>
      </c>
      <c r="HL71" s="116" t="s">
        <v>37</v>
      </c>
      <c r="HM71" s="116" t="s">
        <v>37</v>
      </c>
      <c r="HN71" s="116" t="s">
        <v>37</v>
      </c>
      <c r="HO71" s="116" t="s">
        <v>37</v>
      </c>
      <c r="HP71" s="53">
        <v>63</v>
      </c>
      <c r="HQ71" s="25" t="str">
        <f t="shared" si="338"/>
        <v/>
      </c>
      <c r="HR71" s="25" t="str">
        <f t="shared" si="339"/>
        <v/>
      </c>
      <c r="HS71" s="25" t="str">
        <f t="shared" si="340"/>
        <v/>
      </c>
      <c r="HT71" s="25" t="str">
        <f t="shared" si="341"/>
        <v/>
      </c>
      <c r="HU71" s="25" t="str">
        <f t="shared" si="342"/>
        <v/>
      </c>
      <c r="HV71" s="25" t="str">
        <f t="shared" si="343"/>
        <v/>
      </c>
      <c r="HW71" s="25" t="str">
        <f t="shared" si="344"/>
        <v/>
      </c>
      <c r="HX71" s="25" t="str">
        <f t="shared" si="345"/>
        <v/>
      </c>
      <c r="HY71" s="25" t="str">
        <f t="shared" si="346"/>
        <v/>
      </c>
      <c r="HZ71" s="25" t="str">
        <f t="shared" si="347"/>
        <v/>
      </c>
      <c r="IA71" s="25" t="str">
        <f t="shared" si="348"/>
        <v/>
      </c>
      <c r="IB71" s="25" t="str">
        <f t="shared" si="349"/>
        <v/>
      </c>
      <c r="IC71" s="25" t="str">
        <f t="shared" si="350"/>
        <v/>
      </c>
      <c r="ID71" s="25" t="str">
        <f t="shared" si="351"/>
        <v/>
      </c>
      <c r="IE71" s="25">
        <f t="shared" si="352"/>
        <v>73058693.400000006</v>
      </c>
      <c r="IF71" s="25" t="str">
        <f t="shared" si="353"/>
        <v/>
      </c>
      <c r="IG71" s="25" t="str">
        <f t="shared" si="354"/>
        <v/>
      </c>
      <c r="IH71" s="25" t="str">
        <f t="shared" si="355"/>
        <v/>
      </c>
      <c r="II71" s="25" t="str">
        <f t="shared" si="356"/>
        <v/>
      </c>
      <c r="IJ71" s="25" t="str">
        <f t="shared" si="357"/>
        <v/>
      </c>
      <c r="IK71" s="25" t="str">
        <f t="shared" si="358"/>
        <v/>
      </c>
      <c r="IL71" s="25" t="str">
        <f t="shared" si="359"/>
        <v/>
      </c>
      <c r="IM71" s="25" t="str">
        <f t="shared" si="360"/>
        <v/>
      </c>
      <c r="IN71" s="25" t="str">
        <f t="shared" si="361"/>
        <v/>
      </c>
      <c r="IO71" s="25" t="str">
        <f t="shared" si="362"/>
        <v/>
      </c>
      <c r="IP71" s="25" t="str">
        <f t="shared" si="363"/>
        <v/>
      </c>
      <c r="IQ71" s="25">
        <v>83021335.319999993</v>
      </c>
      <c r="IR71" s="25">
        <v>83021335.319999993</v>
      </c>
      <c r="IS71" s="27">
        <f t="shared" si="364"/>
        <v>1</v>
      </c>
      <c r="IT71" s="27">
        <f t="shared" si="200"/>
        <v>1</v>
      </c>
      <c r="IU71" s="27">
        <f t="array" ref="IU71">IF(IT71=0,"",PRODUCT(IF(ISNUMBER(HQ71:IP71),HQ71:IP71,1)))</f>
        <v>73058693.400000006</v>
      </c>
      <c r="IV71" s="27">
        <f t="shared" si="201"/>
        <v>6065430282802471</v>
      </c>
      <c r="IW71" s="28">
        <f t="shared" si="208"/>
        <v>77880872.380851462</v>
      </c>
      <c r="IX71" s="29">
        <f t="shared" si="285"/>
        <v>292053.27142819297</v>
      </c>
      <c r="IY71" s="53">
        <v>63</v>
      </c>
      <c r="IZ71" s="30" t="str">
        <f t="shared" si="365"/>
        <v/>
      </c>
      <c r="JA71" s="30" t="str">
        <f t="shared" si="366"/>
        <v/>
      </c>
      <c r="JB71" s="30" t="str">
        <f t="shared" si="367"/>
        <v/>
      </c>
      <c r="JC71" s="30" t="str">
        <f t="shared" si="368"/>
        <v/>
      </c>
      <c r="JD71" s="30" t="str">
        <f t="shared" si="369"/>
        <v/>
      </c>
      <c r="JE71" s="30" t="str">
        <f t="shared" si="370"/>
        <v/>
      </c>
      <c r="JF71" s="30" t="str">
        <f t="shared" si="371"/>
        <v/>
      </c>
      <c r="JG71" s="30" t="str">
        <f t="shared" si="372"/>
        <v/>
      </c>
      <c r="JH71" s="30" t="str">
        <f t="shared" si="373"/>
        <v/>
      </c>
      <c r="JI71" s="30" t="str">
        <f t="shared" si="374"/>
        <v/>
      </c>
      <c r="JJ71" s="30" t="str">
        <f t="shared" si="375"/>
        <v/>
      </c>
      <c r="JK71" s="30" t="str">
        <f t="shared" si="376"/>
        <v/>
      </c>
      <c r="JL71" s="30" t="str">
        <f t="shared" si="377"/>
        <v/>
      </c>
      <c r="JM71" s="30" t="str">
        <f t="shared" si="378"/>
        <v/>
      </c>
      <c r="JN71" s="30">
        <f t="shared" si="379"/>
        <v>25015.536735038055</v>
      </c>
      <c r="JO71" s="30" t="str">
        <f t="shared" si="380"/>
        <v/>
      </c>
      <c r="JP71" s="30" t="str">
        <f t="shared" si="381"/>
        <v/>
      </c>
      <c r="JQ71" s="30" t="str">
        <f t="shared" si="382"/>
        <v/>
      </c>
      <c r="JR71" s="30" t="str">
        <f t="shared" si="383"/>
        <v/>
      </c>
      <c r="JS71" s="30" t="str">
        <f t="shared" si="384"/>
        <v/>
      </c>
      <c r="JT71" s="30" t="str">
        <f t="shared" si="385"/>
        <v/>
      </c>
      <c r="JU71" s="30" t="str">
        <f t="shared" si="386"/>
        <v/>
      </c>
      <c r="JV71" s="30" t="str">
        <f t="shared" si="387"/>
        <v/>
      </c>
      <c r="JW71" s="30" t="str">
        <f t="shared" si="388"/>
        <v/>
      </c>
      <c r="JX71" s="30" t="str">
        <f t="shared" si="389"/>
        <v/>
      </c>
      <c r="JY71" s="30" t="str">
        <f t="shared" si="390"/>
        <v/>
      </c>
      <c r="JZ71" s="53">
        <v>63</v>
      </c>
      <c r="KA71" s="31" t="str">
        <f t="shared" si="391"/>
        <v/>
      </c>
      <c r="KB71" s="31" t="str">
        <f t="shared" si="392"/>
        <v/>
      </c>
      <c r="KC71" s="31" t="str">
        <f t="shared" si="393"/>
        <v/>
      </c>
      <c r="KD71" s="31" t="str">
        <f t="shared" si="394"/>
        <v/>
      </c>
      <c r="KE71" s="31" t="str">
        <f t="shared" si="395"/>
        <v/>
      </c>
      <c r="KF71" s="31" t="str">
        <f t="shared" si="396"/>
        <v/>
      </c>
      <c r="KG71" s="31" t="str">
        <f t="shared" si="397"/>
        <v/>
      </c>
      <c r="KH71" s="31" t="str">
        <f t="shared" si="398"/>
        <v/>
      </c>
      <c r="KI71" s="31" t="str">
        <f t="shared" si="399"/>
        <v/>
      </c>
      <c r="KJ71" s="31" t="str">
        <f t="shared" si="400"/>
        <v/>
      </c>
      <c r="KK71" s="31" t="str">
        <f t="shared" si="401"/>
        <v/>
      </c>
      <c r="KL71" s="31" t="str">
        <f t="shared" si="402"/>
        <v/>
      </c>
      <c r="KM71" s="31" t="str">
        <f t="shared" si="403"/>
        <v/>
      </c>
      <c r="KN71" s="31" t="str">
        <f t="shared" si="404"/>
        <v/>
      </c>
      <c r="KO71" s="31">
        <f t="shared" si="405"/>
        <v>4822178.9808514565</v>
      </c>
      <c r="KP71" s="31" t="str">
        <f t="shared" si="406"/>
        <v/>
      </c>
      <c r="KQ71" s="31" t="str">
        <f t="shared" si="407"/>
        <v/>
      </c>
      <c r="KR71" s="31" t="str">
        <f t="shared" si="408"/>
        <v/>
      </c>
      <c r="KS71" s="31" t="str">
        <f t="shared" si="409"/>
        <v/>
      </c>
      <c r="KT71" s="31" t="str">
        <f t="shared" si="410"/>
        <v/>
      </c>
      <c r="KU71" s="31" t="str">
        <f t="shared" si="411"/>
        <v/>
      </c>
      <c r="KV71" s="31" t="str">
        <f t="shared" si="412"/>
        <v/>
      </c>
      <c r="KW71" s="31" t="str">
        <f t="shared" si="413"/>
        <v/>
      </c>
      <c r="KX71" s="31" t="str">
        <f t="shared" si="414"/>
        <v/>
      </c>
      <c r="KY71" s="31" t="str">
        <f t="shared" si="415"/>
        <v/>
      </c>
      <c r="KZ71" s="31" t="str">
        <f t="shared" si="416"/>
        <v/>
      </c>
      <c r="LA71" s="53">
        <v>63</v>
      </c>
      <c r="LB71" s="32" t="str">
        <f t="shared" si="417"/>
        <v/>
      </c>
      <c r="LC71" s="32" t="str">
        <f t="shared" si="418"/>
        <v/>
      </c>
      <c r="LD71" s="32" t="str">
        <f t="shared" si="419"/>
        <v/>
      </c>
      <c r="LE71" s="32" t="str">
        <f t="shared" si="420"/>
        <v/>
      </c>
      <c r="LF71" s="32" t="str">
        <f t="shared" si="421"/>
        <v/>
      </c>
      <c r="LG71" s="32" t="str">
        <f t="shared" si="422"/>
        <v/>
      </c>
      <c r="LH71" s="32" t="str">
        <f t="shared" si="423"/>
        <v/>
      </c>
      <c r="LI71" s="32" t="str">
        <f t="shared" si="424"/>
        <v/>
      </c>
      <c r="LJ71" s="32" t="str">
        <f t="shared" si="425"/>
        <v/>
      </c>
      <c r="LK71" s="32" t="str">
        <f t="shared" si="426"/>
        <v/>
      </c>
      <c r="LL71" s="32" t="str">
        <f t="shared" si="427"/>
        <v/>
      </c>
      <c r="LM71" s="32" t="str">
        <f t="shared" si="428"/>
        <v/>
      </c>
      <c r="LN71" s="32" t="str">
        <f t="shared" si="429"/>
        <v/>
      </c>
      <c r="LO71" s="32" t="str">
        <f t="shared" si="430"/>
        <v/>
      </c>
      <c r="LP71" s="32">
        <f t="shared" si="431"/>
        <v>1651.1299316286152</v>
      </c>
      <c r="LQ71" s="32" t="str">
        <f t="shared" si="432"/>
        <v/>
      </c>
      <c r="LR71" s="32" t="str">
        <f t="shared" si="433"/>
        <v/>
      </c>
      <c r="LS71" s="32" t="str">
        <f t="shared" si="434"/>
        <v/>
      </c>
      <c r="LT71" s="32" t="str">
        <f t="shared" si="435"/>
        <v/>
      </c>
      <c r="LU71" s="32" t="str">
        <f t="shared" si="436"/>
        <v/>
      </c>
      <c r="LV71" s="32" t="str">
        <f t="shared" si="437"/>
        <v/>
      </c>
      <c r="LW71" s="32" t="str">
        <f t="shared" si="438"/>
        <v/>
      </c>
      <c r="LX71" s="32" t="str">
        <f t="shared" si="439"/>
        <v/>
      </c>
      <c r="LY71" s="32" t="str">
        <f t="shared" si="440"/>
        <v/>
      </c>
      <c r="LZ71" s="32" t="str">
        <f t="shared" si="441"/>
        <v/>
      </c>
      <c r="MA71" s="32" t="str">
        <f t="shared" si="442"/>
        <v/>
      </c>
      <c r="MB71" s="50">
        <f t="shared" si="443"/>
        <v>1651.1299316286152</v>
      </c>
      <c r="MC71" s="53">
        <v>63</v>
      </c>
      <c r="MD71" s="140" t="str">
        <f t="shared" si="444"/>
        <v/>
      </c>
      <c r="ME71" s="140" t="str">
        <f t="shared" si="445"/>
        <v/>
      </c>
      <c r="MF71" s="140" t="str">
        <f t="shared" si="446"/>
        <v/>
      </c>
      <c r="MG71" s="140" t="str">
        <f t="shared" si="447"/>
        <v/>
      </c>
      <c r="MH71" s="140" t="str">
        <f t="shared" si="448"/>
        <v/>
      </c>
      <c r="MI71" s="140" t="str">
        <f t="shared" si="449"/>
        <v/>
      </c>
      <c r="MJ71" s="140" t="str">
        <f t="shared" si="450"/>
        <v/>
      </c>
      <c r="MK71" s="140" t="str">
        <f t="shared" si="451"/>
        <v/>
      </c>
      <c r="ML71" s="140" t="str">
        <f t="shared" si="452"/>
        <v/>
      </c>
      <c r="MM71" s="140" t="str">
        <f t="shared" si="453"/>
        <v/>
      </c>
      <c r="MN71" s="140" t="str">
        <f t="shared" si="454"/>
        <v/>
      </c>
      <c r="MO71" s="140" t="str">
        <f t="shared" si="455"/>
        <v/>
      </c>
      <c r="MP71" s="140" t="str">
        <f t="shared" si="456"/>
        <v/>
      </c>
      <c r="MQ71" s="140" t="str">
        <f t="shared" si="457"/>
        <v/>
      </c>
      <c r="MR71" s="140">
        <f t="shared" si="458"/>
        <v>37.523305102557075</v>
      </c>
      <c r="MS71" s="140" t="str">
        <f t="shared" si="459"/>
        <v/>
      </c>
      <c r="MT71" s="140" t="str">
        <f t="shared" si="460"/>
        <v/>
      </c>
      <c r="MU71" s="140" t="str">
        <f t="shared" si="461"/>
        <v/>
      </c>
      <c r="MV71" s="140" t="str">
        <f t="shared" si="462"/>
        <v/>
      </c>
      <c r="MW71" s="140" t="str">
        <f t="shared" si="463"/>
        <v/>
      </c>
      <c r="MX71" s="140" t="str">
        <f t="shared" si="464"/>
        <v/>
      </c>
      <c r="MY71" s="140" t="str">
        <f t="shared" si="465"/>
        <v/>
      </c>
      <c r="MZ71" s="140" t="str">
        <f t="shared" si="466"/>
        <v/>
      </c>
      <c r="NA71" s="140" t="str">
        <f t="shared" si="467"/>
        <v/>
      </c>
      <c r="NB71" s="140" t="str">
        <f t="shared" si="468"/>
        <v/>
      </c>
      <c r="NC71" s="140" t="str">
        <f t="shared" si="469"/>
        <v/>
      </c>
      <c r="ND71" s="53">
        <v>63</v>
      </c>
      <c r="NE71" s="33" t="str">
        <f t="shared" si="470"/>
        <v/>
      </c>
      <c r="NF71" s="33" t="str">
        <f t="shared" si="504"/>
        <v/>
      </c>
      <c r="NG71" s="33" t="str">
        <f t="shared" si="480"/>
        <v/>
      </c>
      <c r="NH71" s="33" t="str">
        <f t="shared" si="481"/>
        <v/>
      </c>
      <c r="NI71" s="33" t="str">
        <f t="shared" si="482"/>
        <v/>
      </c>
      <c r="NJ71" s="33" t="str">
        <f t="shared" si="483"/>
        <v/>
      </c>
      <c r="NK71" s="33" t="str">
        <f t="shared" si="484"/>
        <v/>
      </c>
      <c r="NL71" s="33" t="str">
        <f t="shared" si="485"/>
        <v/>
      </c>
      <c r="NM71" s="33" t="str">
        <f t="shared" si="486"/>
        <v/>
      </c>
      <c r="NN71" s="33" t="str">
        <f t="shared" si="487"/>
        <v/>
      </c>
      <c r="NO71" s="33" t="str">
        <f t="shared" si="488"/>
        <v/>
      </c>
      <c r="NP71" s="33" t="str">
        <f t="shared" si="489"/>
        <v/>
      </c>
      <c r="NQ71" s="33" t="str">
        <f t="shared" si="490"/>
        <v/>
      </c>
      <c r="NR71" s="33" t="str">
        <f t="shared" si="491"/>
        <v/>
      </c>
      <c r="NS71" s="33">
        <f t="shared" si="492"/>
        <v>40</v>
      </c>
      <c r="NT71" s="33" t="str">
        <f t="shared" si="493"/>
        <v/>
      </c>
      <c r="NU71" s="33" t="str">
        <f t="shared" si="494"/>
        <v/>
      </c>
      <c r="NV71" s="33" t="str">
        <f t="shared" si="495"/>
        <v/>
      </c>
      <c r="NW71" s="33" t="str">
        <f t="shared" si="496"/>
        <v/>
      </c>
      <c r="NX71" s="33" t="str">
        <f t="shared" si="497"/>
        <v/>
      </c>
      <c r="NY71" s="33" t="str">
        <f t="shared" si="498"/>
        <v/>
      </c>
      <c r="NZ71" s="33" t="str">
        <f t="shared" si="499"/>
        <v/>
      </c>
      <c r="OA71" s="33" t="str">
        <f t="shared" si="500"/>
        <v/>
      </c>
      <c r="OB71" s="33" t="str">
        <f t="shared" si="501"/>
        <v/>
      </c>
      <c r="OC71" s="33" t="str">
        <f t="shared" si="502"/>
        <v/>
      </c>
      <c r="OD71" s="33" t="str">
        <f t="shared" si="503"/>
        <v/>
      </c>
      <c r="OE71" s="33" t="e">
        <f>IF(#REF!="","",IF(#REF!=$MB71,40,(($MB71/#REF!)*40)))</f>
        <v>#REF!</v>
      </c>
      <c r="OF71" s="33" t="e">
        <f>IF(#REF!="","",IF(#REF!=$MB71,40,(($MB71/#REF!)*40)))</f>
        <v>#REF!</v>
      </c>
      <c r="OG71" s="53">
        <v>63</v>
      </c>
      <c r="OH71" s="116"/>
      <c r="OI71" s="116"/>
      <c r="OJ71" s="116"/>
      <c r="OK71" s="116"/>
      <c r="OL71" s="116"/>
      <c r="OM71" s="116"/>
      <c r="ON71" s="116"/>
      <c r="OO71" s="116"/>
      <c r="OP71" s="116"/>
      <c r="OQ71" s="116"/>
      <c r="OR71" s="116"/>
      <c r="OS71" s="116"/>
      <c r="OT71" s="116"/>
      <c r="OU71" s="116"/>
      <c r="OV71" s="124">
        <v>72</v>
      </c>
      <c r="OW71" s="116"/>
      <c r="OX71" s="116"/>
      <c r="OY71" s="116"/>
      <c r="OZ71" s="116"/>
      <c r="PA71" s="117">
        <v>72</v>
      </c>
      <c r="PB71" s="116"/>
      <c r="PC71" s="116"/>
      <c r="PD71" s="116"/>
      <c r="PE71" s="116"/>
      <c r="PF71" s="116"/>
      <c r="PG71" s="116"/>
      <c r="PH71" s="53">
        <v>63</v>
      </c>
      <c r="PI71" s="126">
        <f t="shared" si="203"/>
        <v>0</v>
      </c>
      <c r="PJ71" s="126">
        <f t="shared" si="275"/>
        <v>0</v>
      </c>
      <c r="PK71" s="126">
        <f t="shared" si="276"/>
        <v>0</v>
      </c>
      <c r="PL71" s="126">
        <f t="shared" si="277"/>
        <v>0</v>
      </c>
      <c r="PM71" s="126">
        <f t="shared" si="278"/>
        <v>0</v>
      </c>
      <c r="PN71" s="126">
        <f t="shared" si="279"/>
        <v>0</v>
      </c>
      <c r="PO71" s="126">
        <f t="shared" si="235"/>
        <v>0</v>
      </c>
      <c r="PP71" s="126">
        <f t="shared" si="236"/>
        <v>0</v>
      </c>
      <c r="PQ71" s="126">
        <f t="shared" si="237"/>
        <v>0</v>
      </c>
      <c r="PR71" s="126">
        <f t="shared" si="238"/>
        <v>0</v>
      </c>
      <c r="PS71" s="126">
        <f t="shared" si="239"/>
        <v>0</v>
      </c>
      <c r="PT71" s="126">
        <f t="shared" si="240"/>
        <v>0</v>
      </c>
      <c r="PU71" s="126">
        <f t="shared" si="241"/>
        <v>0</v>
      </c>
      <c r="PV71" s="126">
        <f t="shared" si="242"/>
        <v>0</v>
      </c>
      <c r="PW71" s="126">
        <f t="shared" si="243"/>
        <v>60</v>
      </c>
      <c r="PX71" s="126">
        <f t="shared" si="244"/>
        <v>0</v>
      </c>
      <c r="PY71" s="126">
        <f t="shared" si="245"/>
        <v>0</v>
      </c>
      <c r="PZ71" s="126">
        <f t="shared" si="246"/>
        <v>0</v>
      </c>
      <c r="QA71" s="126">
        <f t="shared" si="247"/>
        <v>0</v>
      </c>
      <c r="QB71" s="126">
        <f t="shared" si="248"/>
        <v>60</v>
      </c>
      <c r="QC71" s="126">
        <f t="shared" si="249"/>
        <v>0</v>
      </c>
      <c r="QD71" s="126">
        <f t="shared" si="250"/>
        <v>0</v>
      </c>
      <c r="QE71" s="126">
        <f t="shared" si="251"/>
        <v>0</v>
      </c>
      <c r="QF71" s="126">
        <f t="shared" si="252"/>
        <v>0</v>
      </c>
      <c r="QG71" s="126">
        <f t="shared" si="253"/>
        <v>0</v>
      </c>
      <c r="QH71" s="126">
        <f t="shared" si="254"/>
        <v>0</v>
      </c>
      <c r="QI71" s="53">
        <v>63</v>
      </c>
      <c r="QJ71" s="34" t="str">
        <f t="shared" si="204"/>
        <v/>
      </c>
      <c r="QK71" s="34" t="str">
        <f t="shared" si="280"/>
        <v/>
      </c>
      <c r="QL71" s="34" t="str">
        <f t="shared" si="281"/>
        <v/>
      </c>
      <c r="QM71" s="34" t="str">
        <f t="shared" si="282"/>
        <v/>
      </c>
      <c r="QN71" s="34" t="str">
        <f t="shared" si="283"/>
        <v/>
      </c>
      <c r="QO71" s="34" t="str">
        <f t="shared" si="284"/>
        <v/>
      </c>
      <c r="QP71" s="34" t="str">
        <f t="shared" si="255"/>
        <v/>
      </c>
      <c r="QQ71" s="34" t="str">
        <f t="shared" si="256"/>
        <v/>
      </c>
      <c r="QR71" s="34" t="str">
        <f t="shared" si="257"/>
        <v/>
      </c>
      <c r="QS71" s="34" t="str">
        <f t="shared" si="258"/>
        <v/>
      </c>
      <c r="QT71" s="34" t="str">
        <f t="shared" si="259"/>
        <v/>
      </c>
      <c r="QU71" s="34" t="str">
        <f t="shared" si="260"/>
        <v/>
      </c>
      <c r="QV71" s="34" t="str">
        <f t="shared" si="261"/>
        <v/>
      </c>
      <c r="QW71" s="34" t="str">
        <f t="shared" si="262"/>
        <v/>
      </c>
      <c r="QX71" s="34">
        <f t="shared" si="263"/>
        <v>97.523305102557075</v>
      </c>
      <c r="QY71" s="34" t="str">
        <f t="shared" si="264"/>
        <v/>
      </c>
      <c r="QZ71" s="34" t="str">
        <f t="shared" si="265"/>
        <v/>
      </c>
      <c r="RA71" s="34" t="str">
        <f t="shared" si="266"/>
        <v/>
      </c>
      <c r="RB71" s="34" t="str">
        <f t="shared" si="267"/>
        <v/>
      </c>
      <c r="RC71" s="34" t="str">
        <f t="shared" si="268"/>
        <v/>
      </c>
      <c r="RD71" s="34" t="str">
        <f t="shared" si="269"/>
        <v/>
      </c>
      <c r="RE71" s="34" t="str">
        <f t="shared" si="270"/>
        <v/>
      </c>
      <c r="RF71" s="34" t="str">
        <f t="shared" si="271"/>
        <v/>
      </c>
      <c r="RG71" s="34" t="str">
        <f t="shared" si="272"/>
        <v/>
      </c>
      <c r="RH71" s="34" t="str">
        <f t="shared" si="273"/>
        <v/>
      </c>
      <c r="RI71" s="34" t="str">
        <f t="shared" si="274"/>
        <v/>
      </c>
      <c r="RJ71" s="132">
        <f t="shared" si="205"/>
        <v>97.523305102557075</v>
      </c>
      <c r="RK71" s="35" t="str">
        <f t="shared" si="471"/>
        <v/>
      </c>
      <c r="RL71" s="35" t="str">
        <f t="shared" si="472"/>
        <v/>
      </c>
      <c r="RM71" s="35" t="str">
        <f t="shared" si="473"/>
        <v>15. ICL DIDACTICA SAS NIT 830007414-9</v>
      </c>
      <c r="RN71" s="35" t="str">
        <f t="shared" si="234"/>
        <v/>
      </c>
      <c r="RO71" s="133" t="str">
        <f t="shared" si="207"/>
        <v>15. ICL DIDACTICA SAS NIT 830007414-9</v>
      </c>
      <c r="RP71" s="133" t="str">
        <f>IF($RJ71=QJ71,QJ$8,IF($RJ71=QK71,QK$8,IF($RJ71=QL71,QL$8,IF($RJ71=QM71,QM$8,IF($RJ71=QN71,QN$8,IF($RJ71=QO71,QO$8,IF($RJ71=QP71,QP$8,IF($RJ71=QQ71,QQ$8,IF($RJ71=QR71,QR$8,IF($RJ71=QS71,QS$8,IF($RJ71=QT71,QT$8,IF($RJ71=QU71,QU$8,IF($RJ71=QV71,QV$8,IF($RJ71=QW71,QW$8,IF($RJ71=QX71,QX$8,IF($RJ71=QY71,QY$8,IF($RJ71=QZ71,QZ$8,IF($RJ71=RA71,RA$8,IF($RJ71=RB71,RB$8,IF($RJ71=RC71,RC$8,IF($RJ71=RD71,RD$8,IF($RJ71=RE71,RE$8,IF($RJ71=RF71,RF$8,IF($RJ71=RG71,RG$8,IF($RJ71=RH71,RH$8,IF($RJ71=RI71,RI$8,IF($RJ71=#REF!,#REF!,IF($RJ71=#REF!,#REF!,""))))))))))))))))))))))))))))</f>
        <v>15. ICL DIDACTICA SAS NIT 830007414-9</v>
      </c>
      <c r="RQ71" s="36" t="str">
        <f t="shared" si="474"/>
        <v/>
      </c>
      <c r="RR71" s="36" t="str">
        <f t="shared" si="475"/>
        <v/>
      </c>
      <c r="RS71" s="36">
        <f t="shared" si="476"/>
        <v>73058693.400000006</v>
      </c>
      <c r="RT71" s="36" t="e">
        <f>IF($RP71=$AD$8,$AD71,IF($RP71=$AE$8,$AE71,IF($RP71=$AF$8,$AF71,IF($RP71=$AG$8,$AG71,IF($RP71=$AH$8,$AH71,IF($RP71=#REF!,#REF!,IF($RP71=#REF!,#REF!,"")))))))</f>
        <v>#REF!</v>
      </c>
      <c r="RU71" s="129">
        <f t="shared" si="477"/>
        <v>73058693.400000006</v>
      </c>
      <c r="RV71" s="36" t="e">
        <f t="shared" si="206"/>
        <v>#REF!</v>
      </c>
      <c r="RW71" s="53">
        <v>63</v>
      </c>
      <c r="RX71" s="129">
        <f t="shared" si="478"/>
        <v>9962641.9199999869</v>
      </c>
      <c r="RY71" s="129" t="str">
        <f t="shared" si="479"/>
        <v>ADJUDICADO</v>
      </c>
    </row>
    <row r="72" spans="2:493" s="38" customFormat="1" ht="24">
      <c r="B72" s="67" t="s">
        <v>166</v>
      </c>
      <c r="C72" s="94" t="s">
        <v>167</v>
      </c>
      <c r="D72" s="95" t="s">
        <v>172</v>
      </c>
      <c r="E72" s="88" t="s">
        <v>173</v>
      </c>
      <c r="F72" s="94">
        <v>17</v>
      </c>
      <c r="G72" s="24">
        <v>130918876.57333332</v>
      </c>
      <c r="H72" s="53">
        <v>64</v>
      </c>
      <c r="I72" s="104" t="s">
        <v>37</v>
      </c>
      <c r="J72" s="104" t="s">
        <v>37</v>
      </c>
      <c r="K72" s="104" t="s">
        <v>37</v>
      </c>
      <c r="L72" s="104" t="s">
        <v>37</v>
      </c>
      <c r="M72" s="104" t="s">
        <v>37</v>
      </c>
      <c r="N72" s="104" t="s">
        <v>37</v>
      </c>
      <c r="O72" s="104" t="s">
        <v>37</v>
      </c>
      <c r="P72" s="104" t="s">
        <v>37</v>
      </c>
      <c r="Q72" s="104" t="s">
        <v>37</v>
      </c>
      <c r="R72" s="104" t="s">
        <v>37</v>
      </c>
      <c r="S72" s="104" t="s">
        <v>37</v>
      </c>
      <c r="T72" s="104" t="s">
        <v>37</v>
      </c>
      <c r="U72" s="104" t="s">
        <v>37</v>
      </c>
      <c r="V72" s="104" t="s">
        <v>37</v>
      </c>
      <c r="W72" s="113">
        <v>115208433.90000001</v>
      </c>
      <c r="X72" s="104" t="s">
        <v>37</v>
      </c>
      <c r="Y72" s="104" t="s">
        <v>37</v>
      </c>
      <c r="Z72" s="104" t="s">
        <v>37</v>
      </c>
      <c r="AA72" s="104" t="s">
        <v>37</v>
      </c>
      <c r="AB72" s="113">
        <v>129906945</v>
      </c>
      <c r="AC72" s="104" t="s">
        <v>37</v>
      </c>
      <c r="AD72" s="104" t="s">
        <v>37</v>
      </c>
      <c r="AE72" s="104" t="s">
        <v>37</v>
      </c>
      <c r="AF72" s="104" t="s">
        <v>37</v>
      </c>
      <c r="AG72" s="104" t="s">
        <v>37</v>
      </c>
      <c r="AH72" s="104" t="s">
        <v>37</v>
      </c>
      <c r="AI72" s="37"/>
      <c r="AJ72" s="25" t="str">
        <f t="shared" si="286"/>
        <v>NC</v>
      </c>
      <c r="AK72" s="25" t="str">
        <f t="shared" si="287"/>
        <v>NC</v>
      </c>
      <c r="AL72" s="25" t="str">
        <f t="shared" si="288"/>
        <v>NC</v>
      </c>
      <c r="AM72" s="25" t="str">
        <f t="shared" si="289"/>
        <v>NC</v>
      </c>
      <c r="AN72" s="25" t="str">
        <f t="shared" si="290"/>
        <v>NC</v>
      </c>
      <c r="AO72" s="25" t="str">
        <f t="shared" si="291"/>
        <v>NC</v>
      </c>
      <c r="AP72" s="25" t="str">
        <f t="shared" si="292"/>
        <v>NC</v>
      </c>
      <c r="AQ72" s="25" t="str">
        <f t="shared" si="293"/>
        <v>NC</v>
      </c>
      <c r="AR72" s="25" t="str">
        <f t="shared" si="294"/>
        <v>NC</v>
      </c>
      <c r="AS72" s="25" t="str">
        <f t="shared" si="295"/>
        <v>NC</v>
      </c>
      <c r="AT72" s="25" t="str">
        <f t="shared" si="296"/>
        <v>NC</v>
      </c>
      <c r="AU72" s="25" t="str">
        <f t="shared" si="297"/>
        <v>NC</v>
      </c>
      <c r="AV72" s="25" t="str">
        <f t="shared" si="298"/>
        <v>NC</v>
      </c>
      <c r="AW72" s="25" t="str">
        <f t="shared" si="299"/>
        <v>NC</v>
      </c>
      <c r="AX72" s="25">
        <f t="shared" si="300"/>
        <v>115208433.90000001</v>
      </c>
      <c r="AY72" s="25" t="str">
        <f t="shared" si="301"/>
        <v>NC</v>
      </c>
      <c r="AZ72" s="25" t="str">
        <f t="shared" si="302"/>
        <v>NC</v>
      </c>
      <c r="BA72" s="25" t="str">
        <f t="shared" si="303"/>
        <v>NC</v>
      </c>
      <c r="BB72" s="25" t="str">
        <f t="shared" si="304"/>
        <v>NC</v>
      </c>
      <c r="BC72" s="25">
        <f t="shared" si="305"/>
        <v>129906945</v>
      </c>
      <c r="BD72" s="25" t="str">
        <f t="shared" si="306"/>
        <v>NC</v>
      </c>
      <c r="BE72" s="25" t="str">
        <f t="shared" si="307"/>
        <v>NC</v>
      </c>
      <c r="BF72" s="25" t="str">
        <f t="shared" si="308"/>
        <v>NC</v>
      </c>
      <c r="BG72" s="25" t="str">
        <f t="shared" si="309"/>
        <v>NC</v>
      </c>
      <c r="BH72" s="25" t="str">
        <f t="shared" si="310"/>
        <v>NC</v>
      </c>
      <c r="BI72" s="25" t="str">
        <f t="shared" si="311"/>
        <v>NC</v>
      </c>
      <c r="BJ72" s="53">
        <v>64</v>
      </c>
      <c r="BK72" s="122" t="s">
        <v>38</v>
      </c>
      <c r="BL72" s="122" t="s">
        <v>38</v>
      </c>
      <c r="BM72" s="122" t="s">
        <v>38</v>
      </c>
      <c r="BN72" s="122" t="s">
        <v>38</v>
      </c>
      <c r="BO72" s="122" t="s">
        <v>38</v>
      </c>
      <c r="BP72" s="122" t="s">
        <v>38</v>
      </c>
      <c r="BQ72" s="122" t="s">
        <v>38</v>
      </c>
      <c r="BR72" s="122" t="s">
        <v>38</v>
      </c>
      <c r="BS72" s="122" t="s">
        <v>38</v>
      </c>
      <c r="BT72" s="122" t="s">
        <v>38</v>
      </c>
      <c r="BU72" s="122" t="s">
        <v>38</v>
      </c>
      <c r="BV72" s="122" t="s">
        <v>38</v>
      </c>
      <c r="BW72" s="122" t="s">
        <v>38</v>
      </c>
      <c r="BX72" s="122" t="s">
        <v>38</v>
      </c>
      <c r="BY72" s="124" t="s">
        <v>39</v>
      </c>
      <c r="BZ72" s="122" t="s">
        <v>38</v>
      </c>
      <c r="CA72" s="122" t="s">
        <v>38</v>
      </c>
      <c r="CB72" s="122" t="s">
        <v>38</v>
      </c>
      <c r="CC72" s="122" t="s">
        <v>38</v>
      </c>
      <c r="CD72" s="124" t="s">
        <v>38</v>
      </c>
      <c r="CE72" s="122" t="s">
        <v>38</v>
      </c>
      <c r="CF72" s="122" t="s">
        <v>38</v>
      </c>
      <c r="CG72" s="122" t="s">
        <v>38</v>
      </c>
      <c r="CH72" s="122" t="s">
        <v>38</v>
      </c>
      <c r="CI72" s="122" t="s">
        <v>38</v>
      </c>
      <c r="CJ72" s="122" t="s">
        <v>38</v>
      </c>
      <c r="CK72" s="53">
        <v>64</v>
      </c>
      <c r="CL72" s="122" t="s">
        <v>39</v>
      </c>
      <c r="CM72" s="122" t="s">
        <v>38</v>
      </c>
      <c r="CN72" s="122" t="s">
        <v>39</v>
      </c>
      <c r="CO72" s="122" t="s">
        <v>39</v>
      </c>
      <c r="CP72" s="122" t="s">
        <v>39</v>
      </c>
      <c r="CQ72" s="122" t="s">
        <v>39</v>
      </c>
      <c r="CR72" s="122" t="s">
        <v>39</v>
      </c>
      <c r="CS72" s="122" t="s">
        <v>39</v>
      </c>
      <c r="CT72" s="122" t="s">
        <v>39</v>
      </c>
      <c r="CU72" s="122" t="s">
        <v>39</v>
      </c>
      <c r="CV72" s="122" t="s">
        <v>39</v>
      </c>
      <c r="CW72" s="122" t="s">
        <v>39</v>
      </c>
      <c r="CX72" s="122" t="s">
        <v>39</v>
      </c>
      <c r="CY72" s="122" t="s">
        <v>39</v>
      </c>
      <c r="CZ72" s="131" t="s">
        <v>39</v>
      </c>
      <c r="DA72" s="122" t="s">
        <v>39</v>
      </c>
      <c r="DB72" s="122" t="s">
        <v>39</v>
      </c>
      <c r="DC72" s="122" t="s">
        <v>39</v>
      </c>
      <c r="DD72" s="122" t="s">
        <v>39</v>
      </c>
      <c r="DE72" s="131" t="s">
        <v>39</v>
      </c>
      <c r="DF72" s="122" t="s">
        <v>39</v>
      </c>
      <c r="DG72" s="122" t="s">
        <v>39</v>
      </c>
      <c r="DH72" s="122" t="s">
        <v>38</v>
      </c>
      <c r="DI72" s="122" t="s">
        <v>38</v>
      </c>
      <c r="DJ72" s="122" t="s">
        <v>38</v>
      </c>
      <c r="DK72" s="122" t="s">
        <v>39</v>
      </c>
      <c r="DL72" s="53">
        <v>64</v>
      </c>
      <c r="DM72" s="122" t="s">
        <v>39</v>
      </c>
      <c r="DN72" s="122" t="s">
        <v>38</v>
      </c>
      <c r="DO72" s="122" t="s">
        <v>39</v>
      </c>
      <c r="DP72" s="122" t="s">
        <v>39</v>
      </c>
      <c r="DQ72" s="122" t="s">
        <v>39</v>
      </c>
      <c r="DR72" s="122" t="s">
        <v>39</v>
      </c>
      <c r="DS72" s="122" t="s">
        <v>39</v>
      </c>
      <c r="DT72" s="122" t="s">
        <v>39</v>
      </c>
      <c r="DU72" s="122" t="s">
        <v>39</v>
      </c>
      <c r="DV72" s="122" t="s">
        <v>39</v>
      </c>
      <c r="DW72" s="122" t="s">
        <v>39</v>
      </c>
      <c r="DX72" s="122" t="s">
        <v>39</v>
      </c>
      <c r="DY72" s="122" t="s">
        <v>39</v>
      </c>
      <c r="DZ72" s="122" t="s">
        <v>39</v>
      </c>
      <c r="EA72" s="117" t="s">
        <v>39</v>
      </c>
      <c r="EB72" s="122" t="s">
        <v>39</v>
      </c>
      <c r="EC72" s="122" t="s">
        <v>39</v>
      </c>
      <c r="ED72" s="122" t="s">
        <v>39</v>
      </c>
      <c r="EE72" s="122" t="s">
        <v>39</v>
      </c>
      <c r="EF72" s="117" t="s">
        <v>39</v>
      </c>
      <c r="EG72" s="122" t="s">
        <v>39</v>
      </c>
      <c r="EH72" s="122" t="s">
        <v>39</v>
      </c>
      <c r="EI72" s="122" t="s">
        <v>38</v>
      </c>
      <c r="EJ72" s="122" t="s">
        <v>38</v>
      </c>
      <c r="EK72" s="122" t="s">
        <v>39</v>
      </c>
      <c r="EL72" s="122" t="s">
        <v>39</v>
      </c>
      <c r="EM72" s="53">
        <v>64</v>
      </c>
      <c r="EN72" s="26" t="str">
        <f t="shared" si="312"/>
        <v>NO CUMPLE</v>
      </c>
      <c r="EO72" s="26" t="str">
        <f t="shared" si="313"/>
        <v>NO CUMPLE</v>
      </c>
      <c r="EP72" s="26" t="str">
        <f t="shared" si="314"/>
        <v>NO CUMPLE</v>
      </c>
      <c r="EQ72" s="26" t="str">
        <f t="shared" si="315"/>
        <v>NO CUMPLE</v>
      </c>
      <c r="ER72" s="26" t="str">
        <f t="shared" si="316"/>
        <v>NO CUMPLE</v>
      </c>
      <c r="ES72" s="26" t="str">
        <f t="shared" si="317"/>
        <v>NO CUMPLE</v>
      </c>
      <c r="ET72" s="26" t="str">
        <f t="shared" si="318"/>
        <v>NO CUMPLE</v>
      </c>
      <c r="EU72" s="26" t="str">
        <f t="shared" si="319"/>
        <v>NO CUMPLE</v>
      </c>
      <c r="EV72" s="26" t="str">
        <f t="shared" si="320"/>
        <v>NO CUMPLE</v>
      </c>
      <c r="EW72" s="26" t="str">
        <f t="shared" si="321"/>
        <v>NO CUMPLE</v>
      </c>
      <c r="EX72" s="26" t="str">
        <f t="shared" si="322"/>
        <v>NO CUMPLE</v>
      </c>
      <c r="EY72" s="26" t="str">
        <f t="shared" si="323"/>
        <v>NO CUMPLE</v>
      </c>
      <c r="EZ72" s="26" t="str">
        <f t="shared" si="324"/>
        <v>NO CUMPLE</v>
      </c>
      <c r="FA72" s="26" t="str">
        <f t="shared" si="325"/>
        <v>NO CUMPLE</v>
      </c>
      <c r="FB72" s="26" t="str">
        <f t="shared" si="326"/>
        <v>CUMPLE</v>
      </c>
      <c r="FC72" s="26" t="str">
        <f t="shared" si="327"/>
        <v>NO CUMPLE</v>
      </c>
      <c r="FD72" s="26" t="str">
        <f t="shared" si="328"/>
        <v>NO CUMPLE</v>
      </c>
      <c r="FE72" s="26" t="str">
        <f t="shared" si="329"/>
        <v>NO CUMPLE</v>
      </c>
      <c r="FF72" s="26" t="str">
        <f t="shared" si="330"/>
        <v>NO CUMPLE</v>
      </c>
      <c r="FG72" s="26" t="str">
        <f t="shared" si="331"/>
        <v>NO CUMPLE</v>
      </c>
      <c r="FH72" s="26" t="str">
        <f t="shared" si="332"/>
        <v>NO CUMPLE</v>
      </c>
      <c r="FI72" s="26" t="str">
        <f t="shared" si="333"/>
        <v>NO CUMPLE</v>
      </c>
      <c r="FJ72" s="26" t="str">
        <f t="shared" si="334"/>
        <v>NO CUMPLE</v>
      </c>
      <c r="FK72" s="26" t="str">
        <f t="shared" si="335"/>
        <v>NO CUMPLE</v>
      </c>
      <c r="FL72" s="26" t="str">
        <f t="shared" si="336"/>
        <v>NO CUMPLE</v>
      </c>
      <c r="FM72" s="26" t="str">
        <f t="shared" si="337"/>
        <v>NO CUMPLE</v>
      </c>
      <c r="FN72" s="53">
        <v>64</v>
      </c>
      <c r="FO72" s="116" t="s">
        <v>37</v>
      </c>
      <c r="FP72" s="116" t="s">
        <v>37</v>
      </c>
      <c r="FQ72" s="116" t="s">
        <v>37</v>
      </c>
      <c r="FR72" s="116" t="s">
        <v>37</v>
      </c>
      <c r="FS72" s="116" t="s">
        <v>37</v>
      </c>
      <c r="FT72" s="116" t="s">
        <v>37</v>
      </c>
      <c r="FU72" s="116" t="s">
        <v>37</v>
      </c>
      <c r="FV72" s="116" t="s">
        <v>37</v>
      </c>
      <c r="FW72" s="116" t="s">
        <v>37</v>
      </c>
      <c r="FX72" s="116" t="s">
        <v>37</v>
      </c>
      <c r="FY72" s="116" t="s">
        <v>37</v>
      </c>
      <c r="FZ72" s="116" t="s">
        <v>37</v>
      </c>
      <c r="GA72" s="116" t="s">
        <v>37</v>
      </c>
      <c r="GB72" s="116" t="s">
        <v>37</v>
      </c>
      <c r="GC72" s="120" t="s">
        <v>39</v>
      </c>
      <c r="GD72" s="116" t="s">
        <v>37</v>
      </c>
      <c r="GE72" s="116" t="s">
        <v>37</v>
      </c>
      <c r="GF72" s="116" t="s">
        <v>37</v>
      </c>
      <c r="GG72" s="116" t="s">
        <v>37</v>
      </c>
      <c r="GH72" s="124" t="s">
        <v>39</v>
      </c>
      <c r="GI72" s="116" t="s">
        <v>37</v>
      </c>
      <c r="GJ72" s="116" t="s">
        <v>37</v>
      </c>
      <c r="GK72" s="116" t="s">
        <v>37</v>
      </c>
      <c r="GL72" s="116" t="s">
        <v>37</v>
      </c>
      <c r="GM72" s="116" t="s">
        <v>37</v>
      </c>
      <c r="GN72" s="116" t="s">
        <v>37</v>
      </c>
      <c r="GO72" s="53">
        <v>64</v>
      </c>
      <c r="GP72" s="116" t="s">
        <v>37</v>
      </c>
      <c r="GQ72" s="116" t="s">
        <v>37</v>
      </c>
      <c r="GR72" s="116" t="s">
        <v>37</v>
      </c>
      <c r="GS72" s="116" t="s">
        <v>37</v>
      </c>
      <c r="GT72" s="116" t="s">
        <v>37</v>
      </c>
      <c r="GU72" s="116" t="s">
        <v>37</v>
      </c>
      <c r="GV72" s="116" t="s">
        <v>37</v>
      </c>
      <c r="GW72" s="116" t="s">
        <v>37</v>
      </c>
      <c r="GX72" s="116" t="s">
        <v>37</v>
      </c>
      <c r="GY72" s="116" t="s">
        <v>37</v>
      </c>
      <c r="GZ72" s="116" t="s">
        <v>37</v>
      </c>
      <c r="HA72" s="116" t="s">
        <v>37</v>
      </c>
      <c r="HB72" s="116" t="s">
        <v>37</v>
      </c>
      <c r="HC72" s="116" t="s">
        <v>37</v>
      </c>
      <c r="HD72" s="131" t="s">
        <v>39</v>
      </c>
      <c r="HE72" s="116" t="s">
        <v>37</v>
      </c>
      <c r="HF72" s="116" t="s">
        <v>37</v>
      </c>
      <c r="HG72" s="116" t="s">
        <v>37</v>
      </c>
      <c r="HH72" s="116" t="s">
        <v>37</v>
      </c>
      <c r="HI72" s="131" t="s">
        <v>39</v>
      </c>
      <c r="HJ72" s="116" t="s">
        <v>37</v>
      </c>
      <c r="HK72" s="116" t="s">
        <v>37</v>
      </c>
      <c r="HL72" s="116" t="s">
        <v>37</v>
      </c>
      <c r="HM72" s="116" t="s">
        <v>37</v>
      </c>
      <c r="HN72" s="116" t="s">
        <v>37</v>
      </c>
      <c r="HO72" s="116" t="s">
        <v>37</v>
      </c>
      <c r="HP72" s="53">
        <v>64</v>
      </c>
      <c r="HQ72" s="25" t="str">
        <f t="shared" si="338"/>
        <v/>
      </c>
      <c r="HR72" s="25" t="str">
        <f t="shared" si="339"/>
        <v/>
      </c>
      <c r="HS72" s="25" t="str">
        <f t="shared" si="340"/>
        <v/>
      </c>
      <c r="HT72" s="25" t="str">
        <f t="shared" si="341"/>
        <v/>
      </c>
      <c r="HU72" s="25" t="str">
        <f t="shared" si="342"/>
        <v/>
      </c>
      <c r="HV72" s="25" t="str">
        <f t="shared" si="343"/>
        <v/>
      </c>
      <c r="HW72" s="25" t="str">
        <f t="shared" si="344"/>
        <v/>
      </c>
      <c r="HX72" s="25" t="str">
        <f t="shared" si="345"/>
        <v/>
      </c>
      <c r="HY72" s="25" t="str">
        <f t="shared" si="346"/>
        <v/>
      </c>
      <c r="HZ72" s="25" t="str">
        <f t="shared" si="347"/>
        <v/>
      </c>
      <c r="IA72" s="25" t="str">
        <f t="shared" si="348"/>
        <v/>
      </c>
      <c r="IB72" s="25" t="str">
        <f t="shared" si="349"/>
        <v/>
      </c>
      <c r="IC72" s="25" t="str">
        <f t="shared" si="350"/>
        <v/>
      </c>
      <c r="ID72" s="25" t="str">
        <f t="shared" si="351"/>
        <v/>
      </c>
      <c r="IE72" s="25">
        <f t="shared" si="352"/>
        <v>115208433.90000001</v>
      </c>
      <c r="IF72" s="25" t="str">
        <f t="shared" si="353"/>
        <v/>
      </c>
      <c r="IG72" s="25" t="str">
        <f t="shared" si="354"/>
        <v/>
      </c>
      <c r="IH72" s="25" t="str">
        <f t="shared" si="355"/>
        <v/>
      </c>
      <c r="II72" s="25" t="str">
        <f t="shared" si="356"/>
        <v/>
      </c>
      <c r="IJ72" s="25" t="str">
        <f t="shared" si="357"/>
        <v/>
      </c>
      <c r="IK72" s="25" t="str">
        <f t="shared" si="358"/>
        <v/>
      </c>
      <c r="IL72" s="25" t="str">
        <f t="shared" si="359"/>
        <v/>
      </c>
      <c r="IM72" s="25" t="str">
        <f t="shared" si="360"/>
        <v/>
      </c>
      <c r="IN72" s="25" t="str">
        <f t="shared" si="361"/>
        <v/>
      </c>
      <c r="IO72" s="25" t="str">
        <f t="shared" si="362"/>
        <v/>
      </c>
      <c r="IP72" s="25" t="str">
        <f t="shared" si="363"/>
        <v/>
      </c>
      <c r="IQ72" s="25">
        <v>130918876.57333332</v>
      </c>
      <c r="IR72" s="25">
        <v>130918876.57333332</v>
      </c>
      <c r="IS72" s="27">
        <f t="shared" si="364"/>
        <v>1</v>
      </c>
      <c r="IT72" s="27">
        <f t="shared" si="200"/>
        <v>1</v>
      </c>
      <c r="IU72" s="27">
        <f t="array" ref="IU72">IF(IT72=0,"",PRODUCT(IF(ISNUMBER(HQ72:IP72),HQ72:IP72,1)))</f>
        <v>115208433.90000001</v>
      </c>
      <c r="IV72" s="27">
        <f t="shared" si="201"/>
        <v>1.5082958737961132E+16</v>
      </c>
      <c r="IW72" s="28">
        <f t="shared" si="208"/>
        <v>122812697.78797765</v>
      </c>
      <c r="IX72" s="29">
        <f t="shared" si="285"/>
        <v>460547.61670491623</v>
      </c>
      <c r="IY72" s="53">
        <v>64</v>
      </c>
      <c r="IZ72" s="30" t="str">
        <f t="shared" si="365"/>
        <v/>
      </c>
      <c r="JA72" s="30" t="str">
        <f t="shared" si="366"/>
        <v/>
      </c>
      <c r="JB72" s="30" t="str">
        <f t="shared" si="367"/>
        <v/>
      </c>
      <c r="JC72" s="30" t="str">
        <f t="shared" si="368"/>
        <v/>
      </c>
      <c r="JD72" s="30" t="str">
        <f t="shared" si="369"/>
        <v/>
      </c>
      <c r="JE72" s="30" t="str">
        <f t="shared" si="370"/>
        <v/>
      </c>
      <c r="JF72" s="30" t="str">
        <f t="shared" si="371"/>
        <v/>
      </c>
      <c r="JG72" s="30" t="str">
        <f t="shared" si="372"/>
        <v/>
      </c>
      <c r="JH72" s="30" t="str">
        <f t="shared" si="373"/>
        <v/>
      </c>
      <c r="JI72" s="30" t="str">
        <f t="shared" si="374"/>
        <v/>
      </c>
      <c r="JJ72" s="30" t="str">
        <f t="shared" si="375"/>
        <v/>
      </c>
      <c r="JK72" s="30" t="str">
        <f t="shared" si="376"/>
        <v/>
      </c>
      <c r="JL72" s="30" t="str">
        <f t="shared" si="377"/>
        <v/>
      </c>
      <c r="JM72" s="30" t="str">
        <f t="shared" si="378"/>
        <v/>
      </c>
      <c r="JN72" s="30">
        <f t="shared" si="379"/>
        <v>25015.531450207629</v>
      </c>
      <c r="JO72" s="30" t="str">
        <f t="shared" si="380"/>
        <v/>
      </c>
      <c r="JP72" s="30" t="str">
        <f t="shared" si="381"/>
        <v/>
      </c>
      <c r="JQ72" s="30" t="str">
        <f t="shared" si="382"/>
        <v/>
      </c>
      <c r="JR72" s="30" t="str">
        <f t="shared" si="383"/>
        <v/>
      </c>
      <c r="JS72" s="30" t="str">
        <f t="shared" si="384"/>
        <v/>
      </c>
      <c r="JT72" s="30" t="str">
        <f t="shared" si="385"/>
        <v/>
      </c>
      <c r="JU72" s="30" t="str">
        <f t="shared" si="386"/>
        <v/>
      </c>
      <c r="JV72" s="30" t="str">
        <f t="shared" si="387"/>
        <v/>
      </c>
      <c r="JW72" s="30" t="str">
        <f t="shared" si="388"/>
        <v/>
      </c>
      <c r="JX72" s="30" t="str">
        <f t="shared" si="389"/>
        <v/>
      </c>
      <c r="JY72" s="30" t="str">
        <f t="shared" si="390"/>
        <v/>
      </c>
      <c r="JZ72" s="53">
        <v>64</v>
      </c>
      <c r="KA72" s="31" t="str">
        <f t="shared" si="391"/>
        <v/>
      </c>
      <c r="KB72" s="31" t="str">
        <f t="shared" si="392"/>
        <v/>
      </c>
      <c r="KC72" s="31" t="str">
        <f t="shared" si="393"/>
        <v/>
      </c>
      <c r="KD72" s="31" t="str">
        <f t="shared" si="394"/>
        <v/>
      </c>
      <c r="KE72" s="31" t="str">
        <f t="shared" si="395"/>
        <v/>
      </c>
      <c r="KF72" s="31" t="str">
        <f t="shared" si="396"/>
        <v/>
      </c>
      <c r="KG72" s="31" t="str">
        <f t="shared" si="397"/>
        <v/>
      </c>
      <c r="KH72" s="31" t="str">
        <f t="shared" si="398"/>
        <v/>
      </c>
      <c r="KI72" s="31" t="str">
        <f t="shared" si="399"/>
        <v/>
      </c>
      <c r="KJ72" s="31" t="str">
        <f t="shared" si="400"/>
        <v/>
      </c>
      <c r="KK72" s="31" t="str">
        <f t="shared" si="401"/>
        <v/>
      </c>
      <c r="KL72" s="31" t="str">
        <f t="shared" si="402"/>
        <v/>
      </c>
      <c r="KM72" s="31" t="str">
        <f t="shared" si="403"/>
        <v/>
      </c>
      <c r="KN72" s="31" t="str">
        <f t="shared" si="404"/>
        <v/>
      </c>
      <c r="KO72" s="31">
        <f t="shared" si="405"/>
        <v>7604263.8879776448</v>
      </c>
      <c r="KP72" s="31" t="str">
        <f t="shared" si="406"/>
        <v/>
      </c>
      <c r="KQ72" s="31" t="str">
        <f t="shared" si="407"/>
        <v/>
      </c>
      <c r="KR72" s="31" t="str">
        <f t="shared" si="408"/>
        <v/>
      </c>
      <c r="KS72" s="31" t="str">
        <f t="shared" si="409"/>
        <v/>
      </c>
      <c r="KT72" s="31" t="str">
        <f t="shared" si="410"/>
        <v/>
      </c>
      <c r="KU72" s="31" t="str">
        <f t="shared" si="411"/>
        <v/>
      </c>
      <c r="KV72" s="31" t="str">
        <f t="shared" si="412"/>
        <v/>
      </c>
      <c r="KW72" s="31" t="str">
        <f t="shared" si="413"/>
        <v/>
      </c>
      <c r="KX72" s="31" t="str">
        <f t="shared" si="414"/>
        <v/>
      </c>
      <c r="KY72" s="31" t="str">
        <f t="shared" si="415"/>
        <v/>
      </c>
      <c r="KZ72" s="31" t="str">
        <f t="shared" si="416"/>
        <v/>
      </c>
      <c r="LA72" s="53">
        <v>64</v>
      </c>
      <c r="LB72" s="32" t="str">
        <f t="shared" si="417"/>
        <v/>
      </c>
      <c r="LC72" s="32" t="str">
        <f t="shared" si="418"/>
        <v/>
      </c>
      <c r="LD72" s="32" t="str">
        <f t="shared" si="419"/>
        <v/>
      </c>
      <c r="LE72" s="32" t="str">
        <f t="shared" si="420"/>
        <v/>
      </c>
      <c r="LF72" s="32" t="str">
        <f t="shared" si="421"/>
        <v/>
      </c>
      <c r="LG72" s="32" t="str">
        <f t="shared" si="422"/>
        <v/>
      </c>
      <c r="LH72" s="32" t="str">
        <f t="shared" si="423"/>
        <v/>
      </c>
      <c r="LI72" s="32" t="str">
        <f t="shared" si="424"/>
        <v/>
      </c>
      <c r="LJ72" s="32" t="str">
        <f t="shared" si="425"/>
        <v/>
      </c>
      <c r="LK72" s="32" t="str">
        <f t="shared" si="426"/>
        <v/>
      </c>
      <c r="LL72" s="32" t="str">
        <f t="shared" si="427"/>
        <v/>
      </c>
      <c r="LM72" s="32" t="str">
        <f t="shared" si="428"/>
        <v/>
      </c>
      <c r="LN72" s="32" t="str">
        <f t="shared" si="429"/>
        <v/>
      </c>
      <c r="LO72" s="32" t="str">
        <f t="shared" si="430"/>
        <v/>
      </c>
      <c r="LP72" s="32">
        <f t="shared" si="431"/>
        <v>1651.1352164590351</v>
      </c>
      <c r="LQ72" s="32" t="str">
        <f t="shared" si="432"/>
        <v/>
      </c>
      <c r="LR72" s="32" t="str">
        <f t="shared" si="433"/>
        <v/>
      </c>
      <c r="LS72" s="32" t="str">
        <f t="shared" si="434"/>
        <v/>
      </c>
      <c r="LT72" s="32" t="str">
        <f t="shared" si="435"/>
        <v/>
      </c>
      <c r="LU72" s="32" t="str">
        <f t="shared" si="436"/>
        <v/>
      </c>
      <c r="LV72" s="32" t="str">
        <f t="shared" si="437"/>
        <v/>
      </c>
      <c r="LW72" s="32" t="str">
        <f t="shared" si="438"/>
        <v/>
      </c>
      <c r="LX72" s="32" t="str">
        <f t="shared" si="439"/>
        <v/>
      </c>
      <c r="LY72" s="32" t="str">
        <f t="shared" si="440"/>
        <v/>
      </c>
      <c r="LZ72" s="32" t="str">
        <f t="shared" si="441"/>
        <v/>
      </c>
      <c r="MA72" s="32" t="str">
        <f t="shared" si="442"/>
        <v/>
      </c>
      <c r="MB72" s="50">
        <f t="shared" si="443"/>
        <v>1651.1352164590351</v>
      </c>
      <c r="MC72" s="53">
        <v>64</v>
      </c>
      <c r="MD72" s="140" t="str">
        <f t="shared" si="444"/>
        <v/>
      </c>
      <c r="ME72" s="140" t="str">
        <f t="shared" si="445"/>
        <v/>
      </c>
      <c r="MF72" s="140" t="str">
        <f t="shared" si="446"/>
        <v/>
      </c>
      <c r="MG72" s="140" t="str">
        <f t="shared" si="447"/>
        <v/>
      </c>
      <c r="MH72" s="140" t="str">
        <f t="shared" si="448"/>
        <v/>
      </c>
      <c r="MI72" s="140" t="str">
        <f t="shared" si="449"/>
        <v/>
      </c>
      <c r="MJ72" s="140" t="str">
        <f t="shared" si="450"/>
        <v/>
      </c>
      <c r="MK72" s="140" t="str">
        <f t="shared" si="451"/>
        <v/>
      </c>
      <c r="ML72" s="140" t="str">
        <f t="shared" si="452"/>
        <v/>
      </c>
      <c r="MM72" s="140" t="str">
        <f t="shared" si="453"/>
        <v/>
      </c>
      <c r="MN72" s="140" t="str">
        <f t="shared" si="454"/>
        <v/>
      </c>
      <c r="MO72" s="140" t="str">
        <f t="shared" si="455"/>
        <v/>
      </c>
      <c r="MP72" s="140" t="str">
        <f t="shared" si="456"/>
        <v/>
      </c>
      <c r="MQ72" s="140" t="str">
        <f t="shared" si="457"/>
        <v/>
      </c>
      <c r="MR72" s="140">
        <f t="shared" si="458"/>
        <v>37.523297175311448</v>
      </c>
      <c r="MS72" s="140" t="str">
        <f t="shared" si="459"/>
        <v/>
      </c>
      <c r="MT72" s="140" t="str">
        <f t="shared" si="460"/>
        <v/>
      </c>
      <c r="MU72" s="140" t="str">
        <f t="shared" si="461"/>
        <v/>
      </c>
      <c r="MV72" s="140" t="str">
        <f t="shared" si="462"/>
        <v/>
      </c>
      <c r="MW72" s="140" t="str">
        <f t="shared" si="463"/>
        <v/>
      </c>
      <c r="MX72" s="140" t="str">
        <f t="shared" si="464"/>
        <v/>
      </c>
      <c r="MY72" s="140" t="str">
        <f t="shared" si="465"/>
        <v/>
      </c>
      <c r="MZ72" s="140" t="str">
        <f t="shared" si="466"/>
        <v/>
      </c>
      <c r="NA72" s="140" t="str">
        <f t="shared" si="467"/>
        <v/>
      </c>
      <c r="NB72" s="140" t="str">
        <f t="shared" si="468"/>
        <v/>
      </c>
      <c r="NC72" s="140" t="str">
        <f t="shared" si="469"/>
        <v/>
      </c>
      <c r="ND72" s="53">
        <v>64</v>
      </c>
      <c r="NE72" s="33" t="str">
        <f t="shared" si="470"/>
        <v/>
      </c>
      <c r="NF72" s="33" t="str">
        <f t="shared" si="504"/>
        <v/>
      </c>
      <c r="NG72" s="33" t="str">
        <f t="shared" si="480"/>
        <v/>
      </c>
      <c r="NH72" s="33" t="str">
        <f t="shared" si="481"/>
        <v/>
      </c>
      <c r="NI72" s="33" t="str">
        <f t="shared" si="482"/>
        <v/>
      </c>
      <c r="NJ72" s="33" t="str">
        <f t="shared" si="483"/>
        <v/>
      </c>
      <c r="NK72" s="33" t="str">
        <f t="shared" si="484"/>
        <v/>
      </c>
      <c r="NL72" s="33" t="str">
        <f t="shared" si="485"/>
        <v/>
      </c>
      <c r="NM72" s="33" t="str">
        <f t="shared" si="486"/>
        <v/>
      </c>
      <c r="NN72" s="33" t="str">
        <f t="shared" si="487"/>
        <v/>
      </c>
      <c r="NO72" s="33" t="str">
        <f t="shared" si="488"/>
        <v/>
      </c>
      <c r="NP72" s="33" t="str">
        <f t="shared" si="489"/>
        <v/>
      </c>
      <c r="NQ72" s="33" t="str">
        <f t="shared" si="490"/>
        <v/>
      </c>
      <c r="NR72" s="33" t="str">
        <f t="shared" si="491"/>
        <v/>
      </c>
      <c r="NS72" s="33">
        <f t="shared" si="492"/>
        <v>40</v>
      </c>
      <c r="NT72" s="33" t="str">
        <f t="shared" si="493"/>
        <v/>
      </c>
      <c r="NU72" s="33" t="str">
        <f t="shared" si="494"/>
        <v/>
      </c>
      <c r="NV72" s="33" t="str">
        <f t="shared" si="495"/>
        <v/>
      </c>
      <c r="NW72" s="33" t="str">
        <f t="shared" si="496"/>
        <v/>
      </c>
      <c r="NX72" s="33" t="str">
        <f t="shared" si="497"/>
        <v/>
      </c>
      <c r="NY72" s="33" t="str">
        <f t="shared" si="498"/>
        <v/>
      </c>
      <c r="NZ72" s="33" t="str">
        <f t="shared" si="499"/>
        <v/>
      </c>
      <c r="OA72" s="33" t="str">
        <f t="shared" si="500"/>
        <v/>
      </c>
      <c r="OB72" s="33" t="str">
        <f t="shared" si="501"/>
        <v/>
      </c>
      <c r="OC72" s="33" t="str">
        <f t="shared" si="502"/>
        <v/>
      </c>
      <c r="OD72" s="33" t="str">
        <f t="shared" si="503"/>
        <v/>
      </c>
      <c r="OE72" s="33" t="e">
        <f>IF(#REF!="","",IF(#REF!=$MB72,40,(($MB72/#REF!)*40)))</f>
        <v>#REF!</v>
      </c>
      <c r="OF72" s="33" t="e">
        <f>IF(#REF!="","",IF(#REF!=$MB72,40,(($MB72/#REF!)*40)))</f>
        <v>#REF!</v>
      </c>
      <c r="OG72" s="53">
        <v>64</v>
      </c>
      <c r="OH72" s="116"/>
      <c r="OI72" s="116"/>
      <c r="OJ72" s="116"/>
      <c r="OK72" s="116"/>
      <c r="OL72" s="116"/>
      <c r="OM72" s="116"/>
      <c r="ON72" s="116"/>
      <c r="OO72" s="116"/>
      <c r="OP72" s="116"/>
      <c r="OQ72" s="116"/>
      <c r="OR72" s="116"/>
      <c r="OS72" s="116"/>
      <c r="OT72" s="116"/>
      <c r="OU72" s="116"/>
      <c r="OV72" s="124">
        <v>72</v>
      </c>
      <c r="OW72" s="116"/>
      <c r="OX72" s="116"/>
      <c r="OY72" s="116"/>
      <c r="OZ72" s="116"/>
      <c r="PA72" s="117">
        <v>72</v>
      </c>
      <c r="PB72" s="116"/>
      <c r="PC72" s="116"/>
      <c r="PD72" s="116"/>
      <c r="PE72" s="116"/>
      <c r="PF72" s="116"/>
      <c r="PG72" s="116"/>
      <c r="PH72" s="53">
        <v>64</v>
      </c>
      <c r="PI72" s="126">
        <f t="shared" si="203"/>
        <v>0</v>
      </c>
      <c r="PJ72" s="126">
        <f t="shared" si="275"/>
        <v>0</v>
      </c>
      <c r="PK72" s="126">
        <f t="shared" si="276"/>
        <v>0</v>
      </c>
      <c r="PL72" s="126">
        <f t="shared" si="277"/>
        <v>0</v>
      </c>
      <c r="PM72" s="126">
        <f t="shared" si="278"/>
        <v>0</v>
      </c>
      <c r="PN72" s="126">
        <f t="shared" si="279"/>
        <v>0</v>
      </c>
      <c r="PO72" s="126">
        <f t="shared" si="235"/>
        <v>0</v>
      </c>
      <c r="PP72" s="126">
        <f t="shared" si="236"/>
        <v>0</v>
      </c>
      <c r="PQ72" s="126">
        <f t="shared" si="237"/>
        <v>0</v>
      </c>
      <c r="PR72" s="126">
        <f t="shared" si="238"/>
        <v>0</v>
      </c>
      <c r="PS72" s="126">
        <f t="shared" si="239"/>
        <v>0</v>
      </c>
      <c r="PT72" s="126">
        <f t="shared" si="240"/>
        <v>0</v>
      </c>
      <c r="PU72" s="126">
        <f t="shared" si="241"/>
        <v>0</v>
      </c>
      <c r="PV72" s="126">
        <f t="shared" si="242"/>
        <v>0</v>
      </c>
      <c r="PW72" s="126">
        <f t="shared" si="243"/>
        <v>60</v>
      </c>
      <c r="PX72" s="126">
        <f t="shared" si="244"/>
        <v>0</v>
      </c>
      <c r="PY72" s="126">
        <f t="shared" si="245"/>
        <v>0</v>
      </c>
      <c r="PZ72" s="126">
        <f t="shared" si="246"/>
        <v>0</v>
      </c>
      <c r="QA72" s="126">
        <f t="shared" si="247"/>
        <v>0</v>
      </c>
      <c r="QB72" s="126">
        <f t="shared" si="248"/>
        <v>60</v>
      </c>
      <c r="QC72" s="126">
        <f t="shared" si="249"/>
        <v>0</v>
      </c>
      <c r="QD72" s="126">
        <f t="shared" si="250"/>
        <v>0</v>
      </c>
      <c r="QE72" s="126">
        <f t="shared" si="251"/>
        <v>0</v>
      </c>
      <c r="QF72" s="126">
        <f t="shared" si="252"/>
        <v>0</v>
      </c>
      <c r="QG72" s="126">
        <f t="shared" si="253"/>
        <v>0</v>
      </c>
      <c r="QH72" s="126">
        <f t="shared" si="254"/>
        <v>0</v>
      </c>
      <c r="QI72" s="53">
        <v>64</v>
      </c>
      <c r="QJ72" s="34" t="str">
        <f t="shared" si="204"/>
        <v/>
      </c>
      <c r="QK72" s="34" t="str">
        <f t="shared" si="280"/>
        <v/>
      </c>
      <c r="QL72" s="34" t="str">
        <f t="shared" si="281"/>
        <v/>
      </c>
      <c r="QM72" s="34" t="str">
        <f t="shared" si="282"/>
        <v/>
      </c>
      <c r="QN72" s="34" t="str">
        <f t="shared" si="283"/>
        <v/>
      </c>
      <c r="QO72" s="34" t="str">
        <f t="shared" si="284"/>
        <v/>
      </c>
      <c r="QP72" s="34" t="str">
        <f t="shared" si="255"/>
        <v/>
      </c>
      <c r="QQ72" s="34" t="str">
        <f t="shared" si="256"/>
        <v/>
      </c>
      <c r="QR72" s="34" t="str">
        <f t="shared" si="257"/>
        <v/>
      </c>
      <c r="QS72" s="34" t="str">
        <f t="shared" si="258"/>
        <v/>
      </c>
      <c r="QT72" s="34" t="str">
        <f t="shared" si="259"/>
        <v/>
      </c>
      <c r="QU72" s="34" t="str">
        <f t="shared" si="260"/>
        <v/>
      </c>
      <c r="QV72" s="34" t="str">
        <f t="shared" si="261"/>
        <v/>
      </c>
      <c r="QW72" s="34" t="str">
        <f t="shared" si="262"/>
        <v/>
      </c>
      <c r="QX72" s="34">
        <f t="shared" si="263"/>
        <v>97.523297175311455</v>
      </c>
      <c r="QY72" s="34" t="str">
        <f t="shared" si="264"/>
        <v/>
      </c>
      <c r="QZ72" s="34" t="str">
        <f t="shared" si="265"/>
        <v/>
      </c>
      <c r="RA72" s="34" t="str">
        <f t="shared" si="266"/>
        <v/>
      </c>
      <c r="RB72" s="34" t="str">
        <f t="shared" si="267"/>
        <v/>
      </c>
      <c r="RC72" s="34" t="str">
        <f t="shared" si="268"/>
        <v/>
      </c>
      <c r="RD72" s="34" t="str">
        <f t="shared" si="269"/>
        <v/>
      </c>
      <c r="RE72" s="34" t="str">
        <f t="shared" si="270"/>
        <v/>
      </c>
      <c r="RF72" s="34" t="str">
        <f t="shared" si="271"/>
        <v/>
      </c>
      <c r="RG72" s="34" t="str">
        <f t="shared" si="272"/>
        <v/>
      </c>
      <c r="RH72" s="34" t="str">
        <f t="shared" si="273"/>
        <v/>
      </c>
      <c r="RI72" s="34" t="str">
        <f t="shared" si="274"/>
        <v/>
      </c>
      <c r="RJ72" s="132">
        <f t="shared" si="205"/>
        <v>97.523297175311455</v>
      </c>
      <c r="RK72" s="35" t="str">
        <f t="shared" si="471"/>
        <v/>
      </c>
      <c r="RL72" s="35" t="str">
        <f t="shared" si="472"/>
        <v/>
      </c>
      <c r="RM72" s="35" t="str">
        <f t="shared" si="473"/>
        <v>15. ICL DIDACTICA SAS NIT 830007414-9</v>
      </c>
      <c r="RN72" s="35" t="str">
        <f t="shared" si="234"/>
        <v/>
      </c>
      <c r="RO72" s="133" t="str">
        <f t="shared" si="207"/>
        <v>15. ICL DIDACTICA SAS NIT 830007414-9</v>
      </c>
      <c r="RP72" s="133" t="str">
        <f>IF($RJ72=QJ72,QJ$8,IF($RJ72=QK72,QK$8,IF($RJ72=QL72,QL$8,IF($RJ72=QM72,QM$8,IF($RJ72=QN72,QN$8,IF($RJ72=QO72,QO$8,IF($RJ72=QP72,QP$8,IF($RJ72=QQ72,QQ$8,IF($RJ72=QR72,QR$8,IF($RJ72=QS72,QS$8,IF($RJ72=QT72,QT$8,IF($RJ72=QU72,QU$8,IF($RJ72=QV72,QV$8,IF($RJ72=QW72,QW$8,IF($RJ72=QX72,QX$8,IF($RJ72=QY72,QY$8,IF($RJ72=QZ72,QZ$8,IF($RJ72=RA72,RA$8,IF($RJ72=RB72,RB$8,IF($RJ72=RC72,RC$8,IF($RJ72=RD72,RD$8,IF($RJ72=RE72,RE$8,IF($RJ72=RF72,RF$8,IF($RJ72=RG72,RG$8,IF($RJ72=RH72,RH$8,IF($RJ72=RI72,RI$8,IF($RJ72=#REF!,#REF!,IF($RJ72=#REF!,#REF!,""))))))))))))))))))))))))))))</f>
        <v>15. ICL DIDACTICA SAS NIT 830007414-9</v>
      </c>
      <c r="RQ72" s="36" t="str">
        <f t="shared" si="474"/>
        <v/>
      </c>
      <c r="RR72" s="36" t="str">
        <f t="shared" si="475"/>
        <v/>
      </c>
      <c r="RS72" s="36">
        <f t="shared" si="476"/>
        <v>115208433.90000001</v>
      </c>
      <c r="RT72" s="36" t="e">
        <f>IF($RP72=$AD$8,$AD72,IF($RP72=$AE$8,$AE72,IF($RP72=$AF$8,$AF72,IF($RP72=$AG$8,$AG72,IF($RP72=$AH$8,$AH72,IF($RP72=#REF!,#REF!,IF($RP72=#REF!,#REF!,"")))))))</f>
        <v>#REF!</v>
      </c>
      <c r="RU72" s="129">
        <f t="shared" si="477"/>
        <v>115208433.90000001</v>
      </c>
      <c r="RV72" s="36" t="e">
        <f t="shared" si="206"/>
        <v>#REF!</v>
      </c>
      <c r="RW72" s="53">
        <v>64</v>
      </c>
      <c r="RX72" s="129">
        <f t="shared" si="478"/>
        <v>15710442.673333317</v>
      </c>
      <c r="RY72" s="129" t="str">
        <f t="shared" si="479"/>
        <v>ADJUDICADO</v>
      </c>
    </row>
    <row r="73" spans="2:493" s="38" customFormat="1" ht="24">
      <c r="B73" s="90" t="s">
        <v>166</v>
      </c>
      <c r="C73" s="91" t="s">
        <v>174</v>
      </c>
      <c r="D73" s="91" t="s">
        <v>201</v>
      </c>
      <c r="E73" s="96" t="s">
        <v>176</v>
      </c>
      <c r="F73" s="97">
        <v>1</v>
      </c>
      <c r="G73" s="24">
        <v>169086182.69999999</v>
      </c>
      <c r="H73" s="54">
        <v>65</v>
      </c>
      <c r="I73" s="104" t="s">
        <v>37</v>
      </c>
      <c r="J73" s="104" t="s">
        <v>37</v>
      </c>
      <c r="K73" s="104" t="s">
        <v>37</v>
      </c>
      <c r="L73" s="104" t="s">
        <v>37</v>
      </c>
      <c r="M73" s="104" t="s">
        <v>37</v>
      </c>
      <c r="N73" s="104" t="s">
        <v>37</v>
      </c>
      <c r="O73" s="104" t="s">
        <v>37</v>
      </c>
      <c r="P73" s="104" t="s">
        <v>37</v>
      </c>
      <c r="Q73" s="104" t="s">
        <v>37</v>
      </c>
      <c r="R73" s="104" t="s">
        <v>37</v>
      </c>
      <c r="S73" s="104" t="s">
        <v>37</v>
      </c>
      <c r="T73" s="104" t="s">
        <v>37</v>
      </c>
      <c r="U73" s="104" t="s">
        <v>37</v>
      </c>
      <c r="V73" s="104" t="s">
        <v>37</v>
      </c>
      <c r="W73" s="104" t="s">
        <v>37</v>
      </c>
      <c r="X73" s="104" t="s">
        <v>37</v>
      </c>
      <c r="Y73" s="104" t="s">
        <v>37</v>
      </c>
      <c r="Z73" s="104" t="s">
        <v>37</v>
      </c>
      <c r="AA73" s="104" t="s">
        <v>37</v>
      </c>
      <c r="AB73" s="104" t="s">
        <v>37</v>
      </c>
      <c r="AC73" s="104" t="s">
        <v>37</v>
      </c>
      <c r="AD73" s="104" t="s">
        <v>37</v>
      </c>
      <c r="AE73" s="104" t="s">
        <v>37</v>
      </c>
      <c r="AF73" s="104" t="s">
        <v>37</v>
      </c>
      <c r="AG73" s="104" t="s">
        <v>37</v>
      </c>
      <c r="AH73" s="104" t="s">
        <v>37</v>
      </c>
      <c r="AI73" s="37"/>
      <c r="AJ73" s="25" t="str">
        <f t="shared" ref="AJ73:AJ83" si="505">IF(I73="NC","NC",IF(I73&lt;=$G73,I73,""))</f>
        <v>NC</v>
      </c>
      <c r="AK73" s="25" t="str">
        <f t="shared" ref="AK73:AK83" si="506">IF(J73="NC","NC",IF(J73&lt;=$G73,J73,""))</f>
        <v>NC</v>
      </c>
      <c r="AL73" s="25" t="str">
        <f t="shared" ref="AL73:AL83" si="507">IF(K73="NC","NC",IF(K73&lt;=$G73,K73,""))</f>
        <v>NC</v>
      </c>
      <c r="AM73" s="25" t="str">
        <f t="shared" ref="AM73:AM83" si="508">IF(L73="NC","NC",IF(L73&lt;=$G73,L73,""))</f>
        <v>NC</v>
      </c>
      <c r="AN73" s="25" t="str">
        <f t="shared" ref="AN73:AN83" si="509">IF(M73="NC","NC",IF(M73&lt;=$G73,M73,""))</f>
        <v>NC</v>
      </c>
      <c r="AO73" s="25" t="str">
        <f t="shared" ref="AO73:AO83" si="510">IF(N73="NC","NC",IF(N73&lt;=$G73,N73,""))</f>
        <v>NC</v>
      </c>
      <c r="AP73" s="25" t="str">
        <f t="shared" ref="AP73:AP83" si="511">IF(O73="NC","NC",IF(O73&lt;=$G73,O73,""))</f>
        <v>NC</v>
      </c>
      <c r="AQ73" s="25" t="str">
        <f t="shared" ref="AQ73:AQ83" si="512">IF(P73="NC","NC",IF(P73&lt;=$G73,P73,""))</f>
        <v>NC</v>
      </c>
      <c r="AR73" s="25" t="str">
        <f t="shared" ref="AR73:AR83" si="513">IF(Q73="NC","NC",IF(Q73&lt;=$G73,Q73,""))</f>
        <v>NC</v>
      </c>
      <c r="AS73" s="25" t="str">
        <f t="shared" ref="AS73:AS83" si="514">IF(R73="NC","NC",IF(R73&lt;=$G73,R73,""))</f>
        <v>NC</v>
      </c>
      <c r="AT73" s="25" t="str">
        <f t="shared" ref="AT73:AT83" si="515">IF(S73="NC","NC",IF(S73&lt;=$G73,S73,""))</f>
        <v>NC</v>
      </c>
      <c r="AU73" s="25" t="str">
        <f t="shared" ref="AU73:AU83" si="516">IF(T73="NC","NC",IF(T73&lt;=$G73,T73,""))</f>
        <v>NC</v>
      </c>
      <c r="AV73" s="25" t="str">
        <f t="shared" ref="AV73:AV83" si="517">IF(U73="NC","NC",IF(U73&lt;=$G73,U73,""))</f>
        <v>NC</v>
      </c>
      <c r="AW73" s="25" t="str">
        <f t="shared" ref="AW73:AW83" si="518">IF(V73="NC","NC",IF(V73&lt;=$G73,V73,""))</f>
        <v>NC</v>
      </c>
      <c r="AX73" s="25" t="str">
        <f t="shared" ref="AX73:AX83" si="519">IF(W73="NC","NC",IF(W73&lt;=$G73,W73,""))</f>
        <v>NC</v>
      </c>
      <c r="AY73" s="25" t="str">
        <f t="shared" ref="AY73:AY83" si="520">IF(X73="NC","NC",IF(X73&lt;=$G73,X73,""))</f>
        <v>NC</v>
      </c>
      <c r="AZ73" s="25" t="str">
        <f t="shared" ref="AZ73:AZ83" si="521">IF(Y73="NC","NC",IF(Y73&lt;=$G73,Y73,""))</f>
        <v>NC</v>
      </c>
      <c r="BA73" s="25" t="str">
        <f t="shared" ref="BA73:BA83" si="522">IF(Z73="NC","NC",IF(Z73&lt;=$G73,Z73,""))</f>
        <v>NC</v>
      </c>
      <c r="BB73" s="25" t="str">
        <f t="shared" ref="BB73:BB83" si="523">IF(AA73="NC","NC",IF(AA73&lt;=$G73,AA73,""))</f>
        <v>NC</v>
      </c>
      <c r="BC73" s="25" t="str">
        <f t="shared" ref="BC73:BC83" si="524">IF(AB73="NC","NC",IF(AB73&lt;=$G73,AB73,""))</f>
        <v>NC</v>
      </c>
      <c r="BD73" s="25" t="str">
        <f t="shared" ref="BD73:BD83" si="525">IF(AC73="NC","NC",IF(AC73&lt;=$G73,AC73,""))</f>
        <v>NC</v>
      </c>
      <c r="BE73" s="25" t="str">
        <f t="shared" ref="BE73:BE83" si="526">IF(AD73="NC","NC",IF(AD73&lt;=$G73,AD73,""))</f>
        <v>NC</v>
      </c>
      <c r="BF73" s="25" t="str">
        <f t="shared" ref="BF73:BF83" si="527">IF(AE73="NC","NC",IF(AE73&lt;=$G73,AE73,""))</f>
        <v>NC</v>
      </c>
      <c r="BG73" s="25" t="str">
        <f t="shared" ref="BG73:BG83" si="528">IF(AF73="NC","NC",IF(AF73&lt;=$G73,AF73,""))</f>
        <v>NC</v>
      </c>
      <c r="BH73" s="25" t="str">
        <f t="shared" ref="BH73:BH83" si="529">IF(AG73="NC","NC",IF(AG73&lt;=$G73,AG73,""))</f>
        <v>NC</v>
      </c>
      <c r="BI73" s="25" t="str">
        <f t="shared" ref="BI73:BI83" si="530">IF(AH73="NC","NC",IF(AH73&lt;=$G73,AH73,""))</f>
        <v>NC</v>
      </c>
      <c r="BJ73" s="53">
        <v>65</v>
      </c>
      <c r="BK73" s="122" t="s">
        <v>38</v>
      </c>
      <c r="BL73" s="122" t="s">
        <v>38</v>
      </c>
      <c r="BM73" s="122" t="s">
        <v>38</v>
      </c>
      <c r="BN73" s="122" t="s">
        <v>38</v>
      </c>
      <c r="BO73" s="122" t="s">
        <v>38</v>
      </c>
      <c r="BP73" s="122" t="s">
        <v>38</v>
      </c>
      <c r="BQ73" s="122" t="s">
        <v>38</v>
      </c>
      <c r="BR73" s="122" t="s">
        <v>38</v>
      </c>
      <c r="BS73" s="122" t="s">
        <v>38</v>
      </c>
      <c r="BT73" s="122" t="s">
        <v>38</v>
      </c>
      <c r="BU73" s="122" t="s">
        <v>38</v>
      </c>
      <c r="BV73" s="122" t="s">
        <v>38</v>
      </c>
      <c r="BW73" s="122" t="s">
        <v>38</v>
      </c>
      <c r="BX73" s="122" t="s">
        <v>38</v>
      </c>
      <c r="BY73" s="122" t="s">
        <v>38</v>
      </c>
      <c r="BZ73" s="122" t="s">
        <v>38</v>
      </c>
      <c r="CA73" s="122" t="s">
        <v>38</v>
      </c>
      <c r="CB73" s="122" t="s">
        <v>38</v>
      </c>
      <c r="CC73" s="122" t="s">
        <v>38</v>
      </c>
      <c r="CD73" s="122" t="s">
        <v>38</v>
      </c>
      <c r="CE73" s="122" t="s">
        <v>38</v>
      </c>
      <c r="CF73" s="122" t="s">
        <v>38</v>
      </c>
      <c r="CG73" s="122" t="s">
        <v>38</v>
      </c>
      <c r="CH73" s="122" t="s">
        <v>38</v>
      </c>
      <c r="CI73" s="122" t="s">
        <v>38</v>
      </c>
      <c r="CJ73" s="122" t="s">
        <v>38</v>
      </c>
      <c r="CK73" s="53">
        <v>65</v>
      </c>
      <c r="CL73" s="122" t="s">
        <v>39</v>
      </c>
      <c r="CM73" s="122" t="s">
        <v>38</v>
      </c>
      <c r="CN73" s="122" t="s">
        <v>39</v>
      </c>
      <c r="CO73" s="122" t="s">
        <v>39</v>
      </c>
      <c r="CP73" s="122" t="s">
        <v>39</v>
      </c>
      <c r="CQ73" s="122" t="s">
        <v>39</v>
      </c>
      <c r="CR73" s="122" t="s">
        <v>39</v>
      </c>
      <c r="CS73" s="122" t="s">
        <v>39</v>
      </c>
      <c r="CT73" s="122" t="s">
        <v>39</v>
      </c>
      <c r="CU73" s="122" t="s">
        <v>39</v>
      </c>
      <c r="CV73" s="122" t="s">
        <v>39</v>
      </c>
      <c r="CW73" s="122" t="s">
        <v>39</v>
      </c>
      <c r="CX73" s="122" t="s">
        <v>39</v>
      </c>
      <c r="CY73" s="122" t="s">
        <v>39</v>
      </c>
      <c r="CZ73" s="122" t="s">
        <v>39</v>
      </c>
      <c r="DA73" s="122" t="s">
        <v>39</v>
      </c>
      <c r="DB73" s="122" t="s">
        <v>39</v>
      </c>
      <c r="DC73" s="122" t="s">
        <v>39</v>
      </c>
      <c r="DD73" s="122" t="s">
        <v>39</v>
      </c>
      <c r="DE73" s="122" t="s">
        <v>39</v>
      </c>
      <c r="DF73" s="122" t="s">
        <v>39</v>
      </c>
      <c r="DG73" s="122" t="s">
        <v>39</v>
      </c>
      <c r="DH73" s="122" t="s">
        <v>38</v>
      </c>
      <c r="DI73" s="122" t="s">
        <v>38</v>
      </c>
      <c r="DJ73" s="122" t="s">
        <v>38</v>
      </c>
      <c r="DK73" s="122" t="s">
        <v>39</v>
      </c>
      <c r="DL73" s="53">
        <v>65</v>
      </c>
      <c r="DM73" s="122" t="s">
        <v>39</v>
      </c>
      <c r="DN73" s="122" t="s">
        <v>38</v>
      </c>
      <c r="DO73" s="122" t="s">
        <v>39</v>
      </c>
      <c r="DP73" s="122" t="s">
        <v>39</v>
      </c>
      <c r="DQ73" s="122" t="s">
        <v>39</v>
      </c>
      <c r="DR73" s="122" t="s">
        <v>39</v>
      </c>
      <c r="DS73" s="122" t="s">
        <v>39</v>
      </c>
      <c r="DT73" s="122" t="s">
        <v>39</v>
      </c>
      <c r="DU73" s="122" t="s">
        <v>39</v>
      </c>
      <c r="DV73" s="122" t="s">
        <v>39</v>
      </c>
      <c r="DW73" s="122" t="s">
        <v>39</v>
      </c>
      <c r="DX73" s="122" t="s">
        <v>39</v>
      </c>
      <c r="DY73" s="122" t="s">
        <v>39</v>
      </c>
      <c r="DZ73" s="122" t="s">
        <v>39</v>
      </c>
      <c r="EA73" s="122" t="s">
        <v>39</v>
      </c>
      <c r="EB73" s="122" t="s">
        <v>39</v>
      </c>
      <c r="EC73" s="122" t="s">
        <v>39</v>
      </c>
      <c r="ED73" s="122" t="s">
        <v>39</v>
      </c>
      <c r="EE73" s="122" t="s">
        <v>39</v>
      </c>
      <c r="EF73" s="122" t="s">
        <v>39</v>
      </c>
      <c r="EG73" s="122" t="s">
        <v>39</v>
      </c>
      <c r="EH73" s="122" t="s">
        <v>39</v>
      </c>
      <c r="EI73" s="122" t="s">
        <v>38</v>
      </c>
      <c r="EJ73" s="122" t="s">
        <v>38</v>
      </c>
      <c r="EK73" s="122" t="s">
        <v>39</v>
      </c>
      <c r="EL73" s="122" t="s">
        <v>39</v>
      </c>
      <c r="EM73" s="53">
        <v>65</v>
      </c>
      <c r="EN73" s="26" t="str">
        <f t="shared" ref="EN73:EN83" si="531">IF(BK73="NO CUMPLE","NO CUMPLE",IF(CL73="NO CUMPLE","NO CUMPLE",IF(DM73="NO CUMPLE","NO CUMPLE",IF(DM73="CUMPLE","CUMPLE"))))</f>
        <v>NO CUMPLE</v>
      </c>
      <c r="EO73" s="26" t="str">
        <f t="shared" ref="EO73:EO83" si="532">IF(BL73="NO CUMPLE","NO CUMPLE",IF(CM73="NO CUMPLE","NO CUMPLE",IF(DN73="NO CUMPLE","NO CUMPLE",IF(DN73="CUMPLE","CUMPLE"))))</f>
        <v>NO CUMPLE</v>
      </c>
      <c r="EP73" s="26" t="str">
        <f t="shared" ref="EP73:EP83" si="533">IF(BM73="NO CUMPLE","NO CUMPLE",IF(CN73="NO CUMPLE","NO CUMPLE",IF(DO73="NO CUMPLE","NO CUMPLE",IF(DO73="CUMPLE","CUMPLE"))))</f>
        <v>NO CUMPLE</v>
      </c>
      <c r="EQ73" s="26" t="str">
        <f t="shared" ref="EQ73:EQ83" si="534">IF(BN73="NO CUMPLE","NO CUMPLE",IF(CO73="NO CUMPLE","NO CUMPLE",IF(DP73="NO CUMPLE","NO CUMPLE",IF(DP73="CUMPLE","CUMPLE"))))</f>
        <v>NO CUMPLE</v>
      </c>
      <c r="ER73" s="26" t="str">
        <f t="shared" ref="ER73:ER83" si="535">IF(BO73="NO CUMPLE","NO CUMPLE",IF(CP73="NO CUMPLE","NO CUMPLE",IF(DQ73="NO CUMPLE","NO CUMPLE",IF(DQ73="CUMPLE","CUMPLE"))))</f>
        <v>NO CUMPLE</v>
      </c>
      <c r="ES73" s="26" t="str">
        <f t="shared" ref="ES73:ES83" si="536">IF(BP73="NO CUMPLE","NO CUMPLE",IF(CQ73="NO CUMPLE","NO CUMPLE",IF(DR73="NO CUMPLE","NO CUMPLE",IF(DR73="CUMPLE","CUMPLE"))))</f>
        <v>NO CUMPLE</v>
      </c>
      <c r="ET73" s="26" t="str">
        <f t="shared" ref="ET73:ET83" si="537">IF(BQ73="NO CUMPLE","NO CUMPLE",IF(CR73="NO CUMPLE","NO CUMPLE",IF(DS73="NO CUMPLE","NO CUMPLE",IF(DS73="CUMPLE","CUMPLE"))))</f>
        <v>NO CUMPLE</v>
      </c>
      <c r="EU73" s="26" t="str">
        <f t="shared" ref="EU73:EU83" si="538">IF(BR73="NO CUMPLE","NO CUMPLE",IF(CS73="NO CUMPLE","NO CUMPLE",IF(DT73="NO CUMPLE","NO CUMPLE",IF(DT73="CUMPLE","CUMPLE"))))</f>
        <v>NO CUMPLE</v>
      </c>
      <c r="EV73" s="26" t="str">
        <f t="shared" ref="EV73:EV83" si="539">IF(BS73="NO CUMPLE","NO CUMPLE",IF(CT73="NO CUMPLE","NO CUMPLE",IF(DU73="NO CUMPLE","NO CUMPLE",IF(DU73="CUMPLE","CUMPLE"))))</f>
        <v>NO CUMPLE</v>
      </c>
      <c r="EW73" s="26" t="str">
        <f t="shared" ref="EW73:EW83" si="540">IF(BT73="NO CUMPLE","NO CUMPLE",IF(CU73="NO CUMPLE","NO CUMPLE",IF(DV73="NO CUMPLE","NO CUMPLE",IF(DV73="CUMPLE","CUMPLE"))))</f>
        <v>NO CUMPLE</v>
      </c>
      <c r="EX73" s="26" t="str">
        <f t="shared" ref="EX73:EX83" si="541">IF(BU73="NO CUMPLE","NO CUMPLE",IF(CV73="NO CUMPLE","NO CUMPLE",IF(DW73="NO CUMPLE","NO CUMPLE",IF(DW73="CUMPLE","CUMPLE"))))</f>
        <v>NO CUMPLE</v>
      </c>
      <c r="EY73" s="26" t="str">
        <f t="shared" ref="EY73:EY83" si="542">IF(BV73="NO CUMPLE","NO CUMPLE",IF(CW73="NO CUMPLE","NO CUMPLE",IF(DX73="NO CUMPLE","NO CUMPLE",IF(DX73="CUMPLE","CUMPLE"))))</f>
        <v>NO CUMPLE</v>
      </c>
      <c r="EZ73" s="26" t="str">
        <f t="shared" ref="EZ73:EZ83" si="543">IF(BW73="NO CUMPLE","NO CUMPLE",IF(CX73="NO CUMPLE","NO CUMPLE",IF(DY73="NO CUMPLE","NO CUMPLE",IF(DY73="CUMPLE","CUMPLE"))))</f>
        <v>NO CUMPLE</v>
      </c>
      <c r="FA73" s="26" t="str">
        <f t="shared" ref="FA73:FA83" si="544">IF(BX73="NO CUMPLE","NO CUMPLE",IF(CY73="NO CUMPLE","NO CUMPLE",IF(DZ73="NO CUMPLE","NO CUMPLE",IF(DZ73="CUMPLE","CUMPLE"))))</f>
        <v>NO CUMPLE</v>
      </c>
      <c r="FB73" s="26" t="str">
        <f t="shared" ref="FB73:FB83" si="545">IF(BY73="NO CUMPLE","NO CUMPLE",IF(CZ73="NO CUMPLE","NO CUMPLE",IF(EA73="NO CUMPLE","NO CUMPLE",IF(EA73="CUMPLE","CUMPLE"))))</f>
        <v>NO CUMPLE</v>
      </c>
      <c r="FC73" s="26" t="str">
        <f t="shared" ref="FC73:FC83" si="546">IF(BZ73="NO CUMPLE","NO CUMPLE",IF(DA73="NO CUMPLE","NO CUMPLE",IF(EB73="NO CUMPLE","NO CUMPLE",IF(EB73="CUMPLE","CUMPLE"))))</f>
        <v>NO CUMPLE</v>
      </c>
      <c r="FD73" s="26" t="str">
        <f t="shared" ref="FD73:FD83" si="547">IF(CA73="NO CUMPLE","NO CUMPLE",IF(DB73="NO CUMPLE","NO CUMPLE",IF(EC73="NO CUMPLE","NO CUMPLE",IF(EC73="CUMPLE","CUMPLE"))))</f>
        <v>NO CUMPLE</v>
      </c>
      <c r="FE73" s="26" t="str">
        <f t="shared" ref="FE73:FE83" si="548">IF(CB73="NO CUMPLE","NO CUMPLE",IF(DC73="NO CUMPLE","NO CUMPLE",IF(ED73="NO CUMPLE","NO CUMPLE",IF(ED73="CUMPLE","CUMPLE"))))</f>
        <v>NO CUMPLE</v>
      </c>
      <c r="FF73" s="26" t="str">
        <f t="shared" ref="FF73:FF83" si="549">IF(CC73="NO CUMPLE","NO CUMPLE",IF(DD73="NO CUMPLE","NO CUMPLE",IF(EE73="NO CUMPLE","NO CUMPLE",IF(EE73="CUMPLE","CUMPLE"))))</f>
        <v>NO CUMPLE</v>
      </c>
      <c r="FG73" s="26" t="str">
        <f t="shared" ref="FG73:FG83" si="550">IF(CD73="NO CUMPLE","NO CUMPLE",IF(DE73="NO CUMPLE","NO CUMPLE",IF(EF73="NO CUMPLE","NO CUMPLE",IF(EF73="CUMPLE","CUMPLE"))))</f>
        <v>NO CUMPLE</v>
      </c>
      <c r="FH73" s="26" t="str">
        <f t="shared" ref="FH73:FH83" si="551">IF(CE73="NO CUMPLE","NO CUMPLE",IF(DF73="NO CUMPLE","NO CUMPLE",IF(EG73="NO CUMPLE","NO CUMPLE",IF(EG73="CUMPLE","CUMPLE"))))</f>
        <v>NO CUMPLE</v>
      </c>
      <c r="FI73" s="26" t="str">
        <f t="shared" ref="FI73:FI83" si="552">IF(CF73="NO CUMPLE","NO CUMPLE",IF(DG73="NO CUMPLE","NO CUMPLE",IF(EH73="NO CUMPLE","NO CUMPLE",IF(EH73="CUMPLE","CUMPLE"))))</f>
        <v>NO CUMPLE</v>
      </c>
      <c r="FJ73" s="26" t="str">
        <f t="shared" ref="FJ73:FJ83" si="553">IF(CG73="NO CUMPLE","NO CUMPLE",IF(DH73="NO CUMPLE","NO CUMPLE",IF(EI73="NO CUMPLE","NO CUMPLE",IF(EI73="CUMPLE","CUMPLE"))))</f>
        <v>NO CUMPLE</v>
      </c>
      <c r="FK73" s="26" t="str">
        <f t="shared" ref="FK73:FK83" si="554">IF(CH73="NO CUMPLE","NO CUMPLE",IF(DI73="NO CUMPLE","NO CUMPLE",IF(EJ73="NO CUMPLE","NO CUMPLE",IF(EJ73="CUMPLE","CUMPLE"))))</f>
        <v>NO CUMPLE</v>
      </c>
      <c r="FL73" s="26" t="str">
        <f t="shared" ref="FL73:FL83" si="555">IF(CI73="NO CUMPLE","NO CUMPLE",IF(DJ73="NO CUMPLE","NO CUMPLE",IF(EK73="NO CUMPLE","NO CUMPLE",IF(EK73="CUMPLE","CUMPLE"))))</f>
        <v>NO CUMPLE</v>
      </c>
      <c r="FM73" s="26" t="str">
        <f t="shared" ref="FM73:FM83" si="556">IF(CJ73="NO CUMPLE","NO CUMPLE",IF(DK73="NO CUMPLE","NO CUMPLE",IF(EL73="NO CUMPLE","NO CUMPLE",IF(EL73="CUMPLE","CUMPLE"))))</f>
        <v>NO CUMPLE</v>
      </c>
      <c r="FN73" s="53">
        <v>65</v>
      </c>
      <c r="FO73" s="116" t="s">
        <v>37</v>
      </c>
      <c r="FP73" s="116" t="s">
        <v>37</v>
      </c>
      <c r="FQ73" s="116" t="s">
        <v>37</v>
      </c>
      <c r="FR73" s="116" t="s">
        <v>37</v>
      </c>
      <c r="FS73" s="116" t="s">
        <v>37</v>
      </c>
      <c r="FT73" s="116" t="s">
        <v>37</v>
      </c>
      <c r="FU73" s="116" t="s">
        <v>37</v>
      </c>
      <c r="FV73" s="116" t="s">
        <v>37</v>
      </c>
      <c r="FW73" s="116" t="s">
        <v>37</v>
      </c>
      <c r="FX73" s="116" t="s">
        <v>37</v>
      </c>
      <c r="FY73" s="116" t="s">
        <v>37</v>
      </c>
      <c r="FZ73" s="116" t="s">
        <v>37</v>
      </c>
      <c r="GA73" s="116" t="s">
        <v>37</v>
      </c>
      <c r="GB73" s="116" t="s">
        <v>37</v>
      </c>
      <c r="GC73" s="116" t="s">
        <v>37</v>
      </c>
      <c r="GD73" s="116" t="s">
        <v>37</v>
      </c>
      <c r="GE73" s="116" t="s">
        <v>37</v>
      </c>
      <c r="GF73" s="116" t="s">
        <v>37</v>
      </c>
      <c r="GG73" s="116" t="s">
        <v>37</v>
      </c>
      <c r="GH73" s="116" t="s">
        <v>37</v>
      </c>
      <c r="GI73" s="116" t="s">
        <v>37</v>
      </c>
      <c r="GJ73" s="116" t="s">
        <v>37</v>
      </c>
      <c r="GK73" s="116" t="s">
        <v>37</v>
      </c>
      <c r="GL73" s="116" t="s">
        <v>37</v>
      </c>
      <c r="GM73" s="116" t="s">
        <v>37</v>
      </c>
      <c r="GN73" s="116" t="s">
        <v>37</v>
      </c>
      <c r="GO73" s="53">
        <v>65</v>
      </c>
      <c r="GP73" s="116" t="s">
        <v>37</v>
      </c>
      <c r="GQ73" s="116" t="s">
        <v>37</v>
      </c>
      <c r="GR73" s="116" t="s">
        <v>37</v>
      </c>
      <c r="GS73" s="116" t="s">
        <v>37</v>
      </c>
      <c r="GT73" s="116" t="s">
        <v>37</v>
      </c>
      <c r="GU73" s="116" t="s">
        <v>37</v>
      </c>
      <c r="GV73" s="116" t="s">
        <v>37</v>
      </c>
      <c r="GW73" s="116" t="s">
        <v>37</v>
      </c>
      <c r="GX73" s="116" t="s">
        <v>37</v>
      </c>
      <c r="GY73" s="116" t="s">
        <v>37</v>
      </c>
      <c r="GZ73" s="116" t="s">
        <v>37</v>
      </c>
      <c r="HA73" s="116" t="s">
        <v>37</v>
      </c>
      <c r="HB73" s="116" t="s">
        <v>37</v>
      </c>
      <c r="HC73" s="116" t="s">
        <v>37</v>
      </c>
      <c r="HD73" s="116" t="s">
        <v>37</v>
      </c>
      <c r="HE73" s="116" t="s">
        <v>37</v>
      </c>
      <c r="HF73" s="116" t="s">
        <v>37</v>
      </c>
      <c r="HG73" s="116" t="s">
        <v>37</v>
      </c>
      <c r="HH73" s="116" t="s">
        <v>37</v>
      </c>
      <c r="HI73" s="116" t="s">
        <v>37</v>
      </c>
      <c r="HJ73" s="116" t="s">
        <v>37</v>
      </c>
      <c r="HK73" s="116" t="s">
        <v>37</v>
      </c>
      <c r="HL73" s="116" t="s">
        <v>37</v>
      </c>
      <c r="HM73" s="116" t="s">
        <v>37</v>
      </c>
      <c r="HN73" s="116" t="s">
        <v>37</v>
      </c>
      <c r="HO73" s="116" t="s">
        <v>37</v>
      </c>
      <c r="HP73" s="53">
        <v>65</v>
      </c>
      <c r="HQ73" s="25" t="str">
        <f t="shared" ref="HQ73:HQ83" si="557">IF(EN73="NO CUMPLE","",IF(FO73="NO CUMPLE","",IF(GP73="NO CUMPLE","",IF(FO73="NC","",IF(GP73="CUMPLE",I73)))))</f>
        <v/>
      </c>
      <c r="HR73" s="25" t="str">
        <f t="shared" ref="HR73:HR83" si="558">IF(EO73="NO CUMPLE","",IF(FP73="NO CUMPLE","",IF(GQ73="NO CUMPLE","",IF(FP73="NC","",IF(GQ73="CUMPLE",J73)))))</f>
        <v/>
      </c>
      <c r="HS73" s="25" t="str">
        <f t="shared" ref="HS73:HS83" si="559">IF(EP73="NO CUMPLE","",IF(FQ73="NO CUMPLE","",IF(GR73="NO CUMPLE","",IF(FQ73="NC","",IF(GR73="CUMPLE",K73)))))</f>
        <v/>
      </c>
      <c r="HT73" s="25" t="str">
        <f t="shared" ref="HT73:HT83" si="560">IF(EQ73="NO CUMPLE","",IF(FR73="NO CUMPLE","",IF(GS73="NO CUMPLE","",IF(FR73="NC","",IF(GS73="CUMPLE",L73)))))</f>
        <v/>
      </c>
      <c r="HU73" s="25" t="str">
        <f t="shared" ref="HU73:HU83" si="561">IF(ER73="NO CUMPLE","",IF(FS73="NO CUMPLE","",IF(GT73="NO CUMPLE","",IF(FS73="NC","",IF(GT73="CUMPLE",M73)))))</f>
        <v/>
      </c>
      <c r="HV73" s="25" t="str">
        <f t="shared" ref="HV73:HV83" si="562">IF(ES73="NO CUMPLE","",IF(FT73="NO CUMPLE","",IF(GU73="NO CUMPLE","",IF(FT73="NC","",IF(GU73="CUMPLE",N73)))))</f>
        <v/>
      </c>
      <c r="HW73" s="25" t="str">
        <f t="shared" ref="HW73:HW83" si="563">IF(ET73="NO CUMPLE","",IF(FU73="NO CUMPLE","",IF(GV73="NO CUMPLE","",IF(FU73="NC","",IF(GV73="CUMPLE",O73)))))</f>
        <v/>
      </c>
      <c r="HX73" s="25" t="str">
        <f t="shared" ref="HX73:HX83" si="564">IF(EU73="NO CUMPLE","",IF(FV73="NO CUMPLE","",IF(GW73="NO CUMPLE","",IF(FV73="NC","",IF(GW73="CUMPLE",P73)))))</f>
        <v/>
      </c>
      <c r="HY73" s="25" t="str">
        <f t="shared" ref="HY73:HY83" si="565">IF(EV73="NO CUMPLE","",IF(FW73="NO CUMPLE","",IF(GX73="NO CUMPLE","",IF(FW73="NC","",IF(GX73="CUMPLE",Q73)))))</f>
        <v/>
      </c>
      <c r="HZ73" s="25" t="str">
        <f t="shared" ref="HZ73:HZ83" si="566">IF(EW73="NO CUMPLE","",IF(FX73="NO CUMPLE","",IF(GY73="NO CUMPLE","",IF(FX73="NC","",IF(GY73="CUMPLE",R73)))))</f>
        <v/>
      </c>
      <c r="IA73" s="25" t="str">
        <f t="shared" ref="IA73:IA83" si="567">IF(EX73="NO CUMPLE","",IF(FY73="NO CUMPLE","",IF(GZ73="NO CUMPLE","",IF(FY73="NC","",IF(GZ73="CUMPLE",S73)))))</f>
        <v/>
      </c>
      <c r="IB73" s="25" t="str">
        <f t="shared" ref="IB73:IB83" si="568">IF(EY73="NO CUMPLE","",IF(FZ73="NO CUMPLE","",IF(HA73="NO CUMPLE","",IF(FZ73="NC","",IF(HA73="CUMPLE",T73)))))</f>
        <v/>
      </c>
      <c r="IC73" s="25" t="str">
        <f t="shared" ref="IC73:IC83" si="569">IF(EZ73="NO CUMPLE","",IF(GA73="NO CUMPLE","",IF(HB73="NO CUMPLE","",IF(GA73="NC","",IF(HB73="CUMPLE",U73)))))</f>
        <v/>
      </c>
      <c r="ID73" s="25" t="str">
        <f t="shared" ref="ID73:ID83" si="570">IF(FA73="NO CUMPLE","",IF(GB73="NO CUMPLE","",IF(HC73="NO CUMPLE","",IF(GB73="NC","",IF(HC73="CUMPLE",V73)))))</f>
        <v/>
      </c>
      <c r="IE73" s="25" t="str">
        <f t="shared" ref="IE73:IE83" si="571">IF(FB73="NO CUMPLE","",IF(GC73="NO CUMPLE","",IF(HD73="NO CUMPLE","",IF(GC73="NC","",IF(HD73="CUMPLE",W73)))))</f>
        <v/>
      </c>
      <c r="IF73" s="25" t="str">
        <f t="shared" ref="IF73:IF83" si="572">IF(FC73="NO CUMPLE","",IF(GD73="NO CUMPLE","",IF(HE73="NO CUMPLE","",IF(GD73="NC","",IF(HE73="CUMPLE",X73)))))</f>
        <v/>
      </c>
      <c r="IG73" s="25" t="str">
        <f t="shared" ref="IG73:IG83" si="573">IF(FD73="NO CUMPLE","",IF(GE73="NO CUMPLE","",IF(HF73="NO CUMPLE","",IF(GE73="NC","",IF(HF73="CUMPLE",Y73)))))</f>
        <v/>
      </c>
      <c r="IH73" s="25" t="str">
        <f t="shared" ref="IH73:IH83" si="574">IF(FE73="NO CUMPLE","",IF(GF73="NO CUMPLE","",IF(HG73="NO CUMPLE","",IF(GF73="NC","",IF(HG73="CUMPLE",Z73)))))</f>
        <v/>
      </c>
      <c r="II73" s="25" t="str">
        <f t="shared" ref="II73:II83" si="575">IF(FF73="NO CUMPLE","",IF(GG73="NO CUMPLE","",IF(HH73="NO CUMPLE","",IF(GG73="NC","",IF(HH73="CUMPLE",AA73)))))</f>
        <v/>
      </c>
      <c r="IJ73" s="25" t="str">
        <f t="shared" ref="IJ73:IJ83" si="576">IF(FG73="NO CUMPLE","",IF(GH73="NO CUMPLE","",IF(HI73="NO CUMPLE","",IF(GH73="NC","",IF(HI73="CUMPLE",AB73)))))</f>
        <v/>
      </c>
      <c r="IK73" s="25" t="str">
        <f t="shared" ref="IK73:IK83" si="577">IF(FH73="NO CUMPLE","",IF(GI73="NO CUMPLE","",IF(HJ73="NO CUMPLE","",IF(GI73="NC","",IF(HJ73="CUMPLE",AC73)))))</f>
        <v/>
      </c>
      <c r="IL73" s="25" t="str">
        <f t="shared" ref="IL73:IL83" si="578">IF(FI73="NO CUMPLE","",IF(GJ73="NO CUMPLE","",IF(HK73="NO CUMPLE","",IF(GJ73="NC","",IF(HK73="CUMPLE",AD73)))))</f>
        <v/>
      </c>
      <c r="IM73" s="25" t="str">
        <f t="shared" ref="IM73:IM83" si="579">IF(FJ73="NO CUMPLE","",IF(GK73="NO CUMPLE","",IF(HL73="NO CUMPLE","",IF(GK73="NC","",IF(HL73="CUMPLE",AE73)))))</f>
        <v/>
      </c>
      <c r="IN73" s="25" t="str">
        <f t="shared" ref="IN73:IN83" si="580">IF(FK73="NO CUMPLE","",IF(GL73="NO CUMPLE","",IF(HM73="NO CUMPLE","",IF(GL73="NC","",IF(HM73="CUMPLE",AF73)))))</f>
        <v/>
      </c>
      <c r="IO73" s="25" t="str">
        <f t="shared" ref="IO73:IO83" si="581">IF(FL73="NO CUMPLE","",IF(GM73="NO CUMPLE","",IF(HN73="NO CUMPLE","",IF(GM73="NC","",IF(HN73="CUMPLE",AG73)))))</f>
        <v/>
      </c>
      <c r="IP73" s="25" t="str">
        <f t="shared" ref="IP73:IP83" si="582">IF(FM73="NO CUMPLE","",IF(GN73="NO CUMPLE","",IF(HO73="NO CUMPLE","",IF(GN73="NC","",IF(HO73="CUMPLE",AH73)))))</f>
        <v/>
      </c>
      <c r="IQ73" s="25">
        <v>169086182.69999999</v>
      </c>
      <c r="IR73" s="25">
        <v>169086182.69999999</v>
      </c>
      <c r="IS73" s="27">
        <f t="shared" ref="IS73:IS83" si="583">COUNT(HQ73:IP73)</f>
        <v>0</v>
      </c>
      <c r="IT73" s="27" t="str">
        <f t="shared" si="200"/>
        <v/>
      </c>
      <c r="IU73" s="27">
        <f t="array" ref="IU73">IF(IT73=0,"",PRODUCT(IF(ISNUMBER(HQ73:IP73),HQ73:IP73,1)))</f>
        <v>1</v>
      </c>
      <c r="IV73" s="27" t="str">
        <f t="shared" si="201"/>
        <v/>
      </c>
      <c r="IW73" s="28" t="str">
        <f t="shared" si="208"/>
        <v/>
      </c>
      <c r="IX73" s="29" t="str">
        <f t="shared" si="285"/>
        <v/>
      </c>
      <c r="IY73" s="53">
        <v>65</v>
      </c>
      <c r="IZ73" s="30" t="str">
        <f t="shared" ref="IZ73:IZ83" si="584">IF(HQ73="","",(HQ73*100)/$IX73)</f>
        <v/>
      </c>
      <c r="JA73" s="30" t="str">
        <f t="shared" ref="JA73:JA83" si="585">IF(HR73="","",(HR73*100)/$IX73)</f>
        <v/>
      </c>
      <c r="JB73" s="30" t="str">
        <f t="shared" ref="JB73:JB83" si="586">IF(HS73="","",(HS73*100)/$IX73)</f>
        <v/>
      </c>
      <c r="JC73" s="30" t="str">
        <f t="shared" ref="JC73:JC83" si="587">IF(HT73="","",(HT73*100)/$IX73)</f>
        <v/>
      </c>
      <c r="JD73" s="30" t="str">
        <f t="shared" ref="JD73:JD83" si="588">IF(HU73="","",(HU73*100)/$IX73)</f>
        <v/>
      </c>
      <c r="JE73" s="30" t="str">
        <f t="shared" ref="JE73:JE83" si="589">IF(HV73="","",(HV73*100)/$IX73)</f>
        <v/>
      </c>
      <c r="JF73" s="30" t="str">
        <f t="shared" ref="JF73:JF83" si="590">IF(HW73="","",(HW73*100)/$IX73)</f>
        <v/>
      </c>
      <c r="JG73" s="30" t="str">
        <f t="shared" ref="JG73:JG83" si="591">IF(HX73="","",(HX73*100)/$IX73)</f>
        <v/>
      </c>
      <c r="JH73" s="30" t="str">
        <f t="shared" ref="JH73:JH83" si="592">IF(HY73="","",(HY73*100)/$IX73)</f>
        <v/>
      </c>
      <c r="JI73" s="30" t="str">
        <f t="shared" ref="JI73:JI83" si="593">IF(HZ73="","",(HZ73*100)/$IX73)</f>
        <v/>
      </c>
      <c r="JJ73" s="30" t="str">
        <f t="shared" ref="JJ73:JJ83" si="594">IF(IA73="","",(IA73*100)/$IX73)</f>
        <v/>
      </c>
      <c r="JK73" s="30" t="str">
        <f t="shared" ref="JK73:JK83" si="595">IF(IB73="","",(IB73*100)/$IX73)</f>
        <v/>
      </c>
      <c r="JL73" s="30" t="str">
        <f t="shared" ref="JL73:JL83" si="596">IF(IC73="","",(IC73*100)/$IX73)</f>
        <v/>
      </c>
      <c r="JM73" s="30" t="str">
        <f t="shared" ref="JM73:JM83" si="597">IF(ID73="","",(ID73*100)/$IX73)</f>
        <v/>
      </c>
      <c r="JN73" s="30" t="str">
        <f t="shared" ref="JN73:JN83" si="598">IF(IE73="","",(IE73*100)/$IX73)</f>
        <v/>
      </c>
      <c r="JO73" s="30" t="str">
        <f t="shared" ref="JO73:JO83" si="599">IF(IF73="","",(IF73*100)/$IX73)</f>
        <v/>
      </c>
      <c r="JP73" s="30" t="str">
        <f t="shared" ref="JP73:JP83" si="600">IF(IG73="","",(IG73*100)/$IX73)</f>
        <v/>
      </c>
      <c r="JQ73" s="30" t="str">
        <f t="shared" ref="JQ73:JQ83" si="601">IF(IH73="","",(IH73*100)/$IX73)</f>
        <v/>
      </c>
      <c r="JR73" s="30" t="str">
        <f t="shared" ref="JR73:JR83" si="602">IF(II73="","",(II73*100)/$IX73)</f>
        <v/>
      </c>
      <c r="JS73" s="30" t="str">
        <f t="shared" ref="JS73:JS83" si="603">IF(IJ73="","",(IJ73*100)/$IX73)</f>
        <v/>
      </c>
      <c r="JT73" s="30" t="str">
        <f t="shared" ref="JT73:JT83" si="604">IF(IK73="","",(IK73*100)/$IX73)</f>
        <v/>
      </c>
      <c r="JU73" s="30" t="str">
        <f t="shared" ref="JU73:JU83" si="605">IF(IL73="","",(IL73*100)/$IX73)</f>
        <v/>
      </c>
      <c r="JV73" s="30" t="str">
        <f t="shared" ref="JV73:JV83" si="606">IF(IM73="","",(IM73*100)/$IX73)</f>
        <v/>
      </c>
      <c r="JW73" s="30" t="str">
        <f t="shared" ref="JW73:JW83" si="607">IF(IN73="","",(IN73*100)/$IX73)</f>
        <v/>
      </c>
      <c r="JX73" s="30" t="str">
        <f t="shared" ref="JX73:JX83" si="608">IF(IO73="","",(IO73*100)/$IX73)</f>
        <v/>
      </c>
      <c r="JY73" s="30" t="str">
        <f t="shared" ref="JY73:JY83" si="609">IF(IP73="","",(IP73*100)/$IX73)</f>
        <v/>
      </c>
      <c r="JZ73" s="53">
        <v>65</v>
      </c>
      <c r="KA73" s="31" t="str">
        <f t="shared" ref="KA73:KA83" si="610">IF(IZ73="","",ABS(HQ73-$IW73))</f>
        <v/>
      </c>
      <c r="KB73" s="31" t="str">
        <f t="shared" ref="KB73:KB83" si="611">IF(JA73="","",ABS(HR73-$IW73))</f>
        <v/>
      </c>
      <c r="KC73" s="31" t="str">
        <f t="shared" ref="KC73:KC83" si="612">IF(JB73="","",ABS(HS73-$IW73))</f>
        <v/>
      </c>
      <c r="KD73" s="31" t="str">
        <f t="shared" ref="KD73:KD83" si="613">IF(JC73="","",ABS(HT73-$IW73))</f>
        <v/>
      </c>
      <c r="KE73" s="31" t="str">
        <f t="shared" ref="KE73:KE83" si="614">IF(JD73="","",ABS(HU73-$IW73))</f>
        <v/>
      </c>
      <c r="KF73" s="31" t="str">
        <f t="shared" ref="KF73:KF83" si="615">IF(JE73="","",ABS(HV73-$IW73))</f>
        <v/>
      </c>
      <c r="KG73" s="31" t="str">
        <f t="shared" ref="KG73:KG83" si="616">IF(JF73="","",ABS(HW73-$IW73))</f>
        <v/>
      </c>
      <c r="KH73" s="31" t="str">
        <f t="shared" ref="KH73:KH83" si="617">IF(JG73="","",ABS(HX73-$IW73))</f>
        <v/>
      </c>
      <c r="KI73" s="31" t="str">
        <f t="shared" ref="KI73:KI83" si="618">IF(JH73="","",ABS(HY73-$IW73))</f>
        <v/>
      </c>
      <c r="KJ73" s="31" t="str">
        <f t="shared" ref="KJ73:KJ83" si="619">IF(JI73="","",ABS(HZ73-$IW73))</f>
        <v/>
      </c>
      <c r="KK73" s="31" t="str">
        <f t="shared" ref="KK73:KK83" si="620">IF(JJ73="","",ABS(IA73-$IW73))</f>
        <v/>
      </c>
      <c r="KL73" s="31" t="str">
        <f t="shared" ref="KL73:KL83" si="621">IF(JK73="","",ABS(IB73-$IW73))</f>
        <v/>
      </c>
      <c r="KM73" s="31" t="str">
        <f t="shared" ref="KM73:KM83" si="622">IF(JL73="","",ABS(IC73-$IW73))</f>
        <v/>
      </c>
      <c r="KN73" s="31" t="str">
        <f t="shared" ref="KN73:KN83" si="623">IF(JM73="","",ABS(ID73-$IW73))</f>
        <v/>
      </c>
      <c r="KO73" s="31" t="str">
        <f t="shared" ref="KO73:KO83" si="624">IF(JN73="","",ABS(IE73-$IW73))</f>
        <v/>
      </c>
      <c r="KP73" s="31" t="str">
        <f t="shared" ref="KP73:KP83" si="625">IF(JO73="","",ABS(IF73-$IW73))</f>
        <v/>
      </c>
      <c r="KQ73" s="31" t="str">
        <f t="shared" ref="KQ73:KQ83" si="626">IF(JP73="","",ABS(IG73-$IW73))</f>
        <v/>
      </c>
      <c r="KR73" s="31" t="str">
        <f t="shared" ref="KR73:KR83" si="627">IF(JQ73="","",ABS(IH73-$IW73))</f>
        <v/>
      </c>
      <c r="KS73" s="31" t="str">
        <f t="shared" ref="KS73:KS83" si="628">IF(JR73="","",ABS(II73-$IW73))</f>
        <v/>
      </c>
      <c r="KT73" s="31" t="str">
        <f t="shared" ref="KT73:KT83" si="629">IF(JS73="","",ABS(IJ73-$IW73))</f>
        <v/>
      </c>
      <c r="KU73" s="31" t="str">
        <f t="shared" ref="KU73:KU83" si="630">IF(JT73="","",ABS(IK73-$IW73))</f>
        <v/>
      </c>
      <c r="KV73" s="31" t="str">
        <f t="shared" ref="KV73:KV83" si="631">IF(JU73="","",ABS(IL73-$IW73))</f>
        <v/>
      </c>
      <c r="KW73" s="31" t="str">
        <f t="shared" ref="KW73:KW83" si="632">IF(JV73="","",ABS(IM73-$IW73))</f>
        <v/>
      </c>
      <c r="KX73" s="31" t="str">
        <f t="shared" ref="KX73:KX83" si="633">IF(JW73="","",ABS(IN73-$IW73))</f>
        <v/>
      </c>
      <c r="KY73" s="31" t="str">
        <f t="shared" ref="KY73:KY83" si="634">IF(JX73="","",ABS(IO73-$IW73))</f>
        <v/>
      </c>
      <c r="KZ73" s="31" t="str">
        <f t="shared" ref="KZ73:KZ83" si="635">IF(JY73="","",ABS(IP73-$IW73))</f>
        <v/>
      </c>
      <c r="LA73" s="53">
        <v>65</v>
      </c>
      <c r="LB73" s="32" t="str">
        <f t="shared" ref="LB73:LB83" si="636">IF(KA73="","",IF(KA73=$IX73,100,((KA73*100)/$IX73)))</f>
        <v/>
      </c>
      <c r="LC73" s="32" t="str">
        <f t="shared" ref="LC73:LC83" si="637">IF(KB73="","",IF(KB73=$IX73,100,((KB73*100)/$IX73)))</f>
        <v/>
      </c>
      <c r="LD73" s="32" t="str">
        <f t="shared" ref="LD73:LD83" si="638">IF(KC73="","",IF(KC73=$IX73,100,((KC73*100)/$IX73)))</f>
        <v/>
      </c>
      <c r="LE73" s="32" t="str">
        <f t="shared" ref="LE73:LE83" si="639">IF(KD73="","",IF(KD73=$IX73,100,((KD73*100)/$IX73)))</f>
        <v/>
      </c>
      <c r="LF73" s="32" t="str">
        <f t="shared" ref="LF73:LF83" si="640">IF(KE73="","",IF(KE73=$IX73,100,((KE73*100)/$IX73)))</f>
        <v/>
      </c>
      <c r="LG73" s="32" t="str">
        <f t="shared" ref="LG73:LG83" si="641">IF(KF73="","",IF(KF73=$IX73,100,((KF73*100)/$IX73)))</f>
        <v/>
      </c>
      <c r="LH73" s="32" t="str">
        <f t="shared" ref="LH73:LH83" si="642">IF(KG73="","",IF(KG73=$IX73,100,((KG73*100)/$IX73)))</f>
        <v/>
      </c>
      <c r="LI73" s="32" t="str">
        <f t="shared" ref="LI73:LI83" si="643">IF(KH73="","",IF(KH73=$IX73,100,((KH73*100)/$IX73)))</f>
        <v/>
      </c>
      <c r="LJ73" s="32" t="str">
        <f t="shared" ref="LJ73:LJ83" si="644">IF(KI73="","",IF(KI73=$IX73,100,((KI73*100)/$IX73)))</f>
        <v/>
      </c>
      <c r="LK73" s="32" t="str">
        <f t="shared" ref="LK73:LK83" si="645">IF(KJ73="","",IF(KJ73=$IX73,100,((KJ73*100)/$IX73)))</f>
        <v/>
      </c>
      <c r="LL73" s="32" t="str">
        <f t="shared" ref="LL73:LL83" si="646">IF(KK73="","",IF(KK73=$IX73,100,((KK73*100)/$IX73)))</f>
        <v/>
      </c>
      <c r="LM73" s="32" t="str">
        <f t="shared" ref="LM73:LM83" si="647">IF(KL73="","",IF(KL73=$IX73,100,((KL73*100)/$IX73)))</f>
        <v/>
      </c>
      <c r="LN73" s="32" t="str">
        <f t="shared" ref="LN73:LN83" si="648">IF(KM73="","",IF(KM73=$IX73,100,((KM73*100)/$IX73)))</f>
        <v/>
      </c>
      <c r="LO73" s="32" t="str">
        <f t="shared" ref="LO73:LO83" si="649">IF(KN73="","",IF(KN73=$IX73,100,((KN73*100)/$IX73)))</f>
        <v/>
      </c>
      <c r="LP73" s="32" t="str">
        <f t="shared" ref="LP73:LP83" si="650">IF(KO73="","",IF(KO73=$IX73,100,((KO73*100)/$IX73)))</f>
        <v/>
      </c>
      <c r="LQ73" s="32" t="str">
        <f t="shared" ref="LQ73:LQ83" si="651">IF(KP73="","",IF(KP73=$IX73,100,((KP73*100)/$IX73)))</f>
        <v/>
      </c>
      <c r="LR73" s="32" t="str">
        <f t="shared" ref="LR73:LR83" si="652">IF(KQ73="","",IF(KQ73=$IX73,100,((KQ73*100)/$IX73)))</f>
        <v/>
      </c>
      <c r="LS73" s="32" t="str">
        <f t="shared" ref="LS73:LS83" si="653">IF(KR73="","",IF(KR73=$IX73,100,((KR73*100)/$IX73)))</f>
        <v/>
      </c>
      <c r="LT73" s="32" t="str">
        <f t="shared" ref="LT73:LT83" si="654">IF(KS73="","",IF(KS73=$IX73,100,((KS73*100)/$IX73)))</f>
        <v/>
      </c>
      <c r="LU73" s="32" t="str">
        <f t="shared" ref="LU73:LU83" si="655">IF(KT73="","",IF(KT73=$IX73,100,((KT73*100)/$IX73)))</f>
        <v/>
      </c>
      <c r="LV73" s="32" t="str">
        <f t="shared" ref="LV73:LV83" si="656">IF(KU73="","",IF(KU73=$IX73,100,((KU73*100)/$IX73)))</f>
        <v/>
      </c>
      <c r="LW73" s="32" t="str">
        <f t="shared" ref="LW73:LW83" si="657">IF(KV73="","",IF(KV73=$IX73,100,((KV73*100)/$IX73)))</f>
        <v/>
      </c>
      <c r="LX73" s="32" t="str">
        <f t="shared" ref="LX73:LX83" si="658">IF(KW73="","",IF(KW73=$IX73,100,((KW73*100)/$IX73)))</f>
        <v/>
      </c>
      <c r="LY73" s="32" t="str">
        <f t="shared" ref="LY73:LY83" si="659">IF(KX73="","",IF(KX73=$IX73,100,((KX73*100)/$IX73)))</f>
        <v/>
      </c>
      <c r="LZ73" s="32" t="str">
        <f t="shared" ref="LZ73:LZ83" si="660">IF(KY73="","",IF(KY73=$IX73,100,((KY73*100)/$IX73)))</f>
        <v/>
      </c>
      <c r="MA73" s="32" t="str">
        <f t="shared" ref="MA73:MA83" si="661">IF(KZ73="","",IF(KZ73=$IX73,100,((KZ73*100)/$IX73)))</f>
        <v/>
      </c>
      <c r="MB73" s="50">
        <f t="shared" ref="MB73:MB83" si="662">MIN(LB73:MA73)</f>
        <v>0</v>
      </c>
      <c r="MC73" s="53">
        <v>65</v>
      </c>
      <c r="MD73" s="140" t="str">
        <f t="shared" ref="MD73:MD83" si="663">IF(HQ73="","",(1-ABS(($IW73-HQ73)/$IW73))*40)</f>
        <v/>
      </c>
      <c r="ME73" s="140" t="str">
        <f t="shared" ref="ME73:ME83" si="664">IF(HR73="","",(1-ABS(($IW73-HR73)/$IW73))*40)</f>
        <v/>
      </c>
      <c r="MF73" s="140" t="str">
        <f t="shared" ref="MF73:MF83" si="665">IF(HS73="","",(1-ABS(($IW73-HS73)/$IW73))*40)</f>
        <v/>
      </c>
      <c r="MG73" s="140" t="str">
        <f t="shared" ref="MG73:MG83" si="666">IF(HT73="","",(1-ABS(($IW73-HT73)/$IW73))*40)</f>
        <v/>
      </c>
      <c r="MH73" s="140" t="str">
        <f t="shared" ref="MH73:MH83" si="667">IF(HU73="","",(1-ABS(($IW73-HU73)/$IW73))*40)</f>
        <v/>
      </c>
      <c r="MI73" s="140" t="str">
        <f t="shared" ref="MI73:MI83" si="668">IF(HV73="","",(1-ABS(($IW73-HV73)/$IW73))*40)</f>
        <v/>
      </c>
      <c r="MJ73" s="140" t="str">
        <f t="shared" ref="MJ73:MJ83" si="669">IF(HW73="","",(1-ABS(($IW73-HW73)/$IW73))*40)</f>
        <v/>
      </c>
      <c r="MK73" s="140" t="str">
        <f t="shared" ref="MK73:MK83" si="670">IF(HX73="","",(1-ABS(($IW73-HX73)/$IW73))*40)</f>
        <v/>
      </c>
      <c r="ML73" s="140" t="str">
        <f t="shared" ref="ML73:ML83" si="671">IF(HY73="","",(1-ABS(($IW73-HY73)/$IW73))*40)</f>
        <v/>
      </c>
      <c r="MM73" s="140" t="str">
        <f t="shared" ref="MM73:MM83" si="672">IF(HZ73="","",(1-ABS(($IW73-HZ73)/$IW73))*40)</f>
        <v/>
      </c>
      <c r="MN73" s="140" t="str">
        <f t="shared" ref="MN73:MN83" si="673">IF(IA73="","",(1-ABS(($IW73-IA73)/$IW73))*40)</f>
        <v/>
      </c>
      <c r="MO73" s="140" t="str">
        <f t="shared" ref="MO73:MO83" si="674">IF(IB73="","",(1-ABS(($IW73-IB73)/$IW73))*40)</f>
        <v/>
      </c>
      <c r="MP73" s="140" t="str">
        <f t="shared" ref="MP73:MP83" si="675">IF(IC73="","",(1-ABS(($IW73-IC73)/$IW73))*40)</f>
        <v/>
      </c>
      <c r="MQ73" s="140" t="str">
        <f t="shared" ref="MQ73:MQ83" si="676">IF(ID73="","",(1-ABS(($IW73-ID73)/$IW73))*40)</f>
        <v/>
      </c>
      <c r="MR73" s="140" t="str">
        <f t="shared" ref="MR73:MR83" si="677">IF(IE73="","",(1-ABS(($IW73-IE73)/$IW73))*40)</f>
        <v/>
      </c>
      <c r="MS73" s="140" t="str">
        <f t="shared" ref="MS73:MS83" si="678">IF(IF73="","",(1-ABS(($IW73-IF73)/$IW73))*40)</f>
        <v/>
      </c>
      <c r="MT73" s="140" t="str">
        <f t="shared" ref="MT73:MT83" si="679">IF(IG73="","",(1-ABS(($IW73-IG73)/$IW73))*40)</f>
        <v/>
      </c>
      <c r="MU73" s="140" t="str">
        <f t="shared" ref="MU73:MU83" si="680">IF(IH73="","",(1-ABS(($IW73-IH73)/$IW73))*40)</f>
        <v/>
      </c>
      <c r="MV73" s="140" t="str">
        <f t="shared" ref="MV73:MV83" si="681">IF(II73="","",(1-ABS(($IW73-II73)/$IW73))*40)</f>
        <v/>
      </c>
      <c r="MW73" s="140" t="str">
        <f t="shared" ref="MW73:MW83" si="682">IF(IJ73="","",(1-ABS(($IW73-IJ73)/$IW73))*40)</f>
        <v/>
      </c>
      <c r="MX73" s="140" t="str">
        <f t="shared" ref="MX73:MX83" si="683">IF(IK73="","",(1-ABS(($IW73-IK73)/$IW73))*40)</f>
        <v/>
      </c>
      <c r="MY73" s="140" t="str">
        <f t="shared" ref="MY73:MY83" si="684">IF(IL73="","",(1-ABS(($IW73-IL73)/$IW73))*40)</f>
        <v/>
      </c>
      <c r="MZ73" s="140" t="str">
        <f t="shared" ref="MZ73:MZ83" si="685">IF(IM73="","",(1-ABS(($IW73-IM73)/$IW73))*40)</f>
        <v/>
      </c>
      <c r="NA73" s="140" t="str">
        <f t="shared" ref="NA73:NA83" si="686">IF(IN73="","",(1-ABS(($IW73-IN73)/$IW73))*40)</f>
        <v/>
      </c>
      <c r="NB73" s="140" t="str">
        <f t="shared" ref="NB73:NB83" si="687">IF(IO73="","",(1-ABS(($IW73-IO73)/$IW73))*40)</f>
        <v/>
      </c>
      <c r="NC73" s="140" t="str">
        <f t="shared" ref="NC73:NC83" si="688">IF(IP73="","",(1-ABS(($IW73-IP73)/$IW73))*40)</f>
        <v/>
      </c>
      <c r="ND73" s="53">
        <v>65</v>
      </c>
      <c r="NE73" s="33" t="str">
        <f t="shared" ref="NE73:NE83" si="689">IF(HQ73="","",(1-ABS(($IW73-HQ73)/$IW73))*40)</f>
        <v/>
      </c>
      <c r="NF73" s="33" t="str">
        <f t="shared" si="504"/>
        <v/>
      </c>
      <c r="NG73" s="33" t="str">
        <f t="shared" si="480"/>
        <v/>
      </c>
      <c r="NH73" s="33" t="str">
        <f t="shared" si="481"/>
        <v/>
      </c>
      <c r="NI73" s="33" t="str">
        <f t="shared" si="482"/>
        <v/>
      </c>
      <c r="NJ73" s="33" t="str">
        <f t="shared" si="483"/>
        <v/>
      </c>
      <c r="NK73" s="33" t="str">
        <f t="shared" si="484"/>
        <v/>
      </c>
      <c r="NL73" s="33" t="str">
        <f t="shared" si="485"/>
        <v/>
      </c>
      <c r="NM73" s="33" t="str">
        <f t="shared" si="486"/>
        <v/>
      </c>
      <c r="NN73" s="33" t="str">
        <f t="shared" si="487"/>
        <v/>
      </c>
      <c r="NO73" s="33" t="str">
        <f t="shared" si="488"/>
        <v/>
      </c>
      <c r="NP73" s="33" t="str">
        <f t="shared" si="489"/>
        <v/>
      </c>
      <c r="NQ73" s="33" t="str">
        <f t="shared" si="490"/>
        <v/>
      </c>
      <c r="NR73" s="33" t="str">
        <f t="shared" si="491"/>
        <v/>
      </c>
      <c r="NS73" s="33" t="str">
        <f t="shared" si="492"/>
        <v/>
      </c>
      <c r="NT73" s="33" t="str">
        <f t="shared" si="493"/>
        <v/>
      </c>
      <c r="NU73" s="33" t="str">
        <f t="shared" si="494"/>
        <v/>
      </c>
      <c r="NV73" s="33" t="str">
        <f t="shared" si="495"/>
        <v/>
      </c>
      <c r="NW73" s="33" t="str">
        <f t="shared" si="496"/>
        <v/>
      </c>
      <c r="NX73" s="33" t="str">
        <f t="shared" si="497"/>
        <v/>
      </c>
      <c r="NY73" s="33" t="str">
        <f t="shared" si="498"/>
        <v/>
      </c>
      <c r="NZ73" s="33" t="str">
        <f t="shared" si="499"/>
        <v/>
      </c>
      <c r="OA73" s="33" t="str">
        <f t="shared" si="500"/>
        <v/>
      </c>
      <c r="OB73" s="33" t="str">
        <f t="shared" si="501"/>
        <v/>
      </c>
      <c r="OC73" s="33" t="str">
        <f t="shared" si="502"/>
        <v/>
      </c>
      <c r="OD73" s="33" t="str">
        <f t="shared" si="503"/>
        <v/>
      </c>
      <c r="OE73" s="33" t="e">
        <f>IF(#REF!="","",IF(#REF!=$MB73,40,(($MB73/#REF!)*40)))</f>
        <v>#REF!</v>
      </c>
      <c r="OF73" s="33" t="e">
        <f>IF(#REF!="","",IF(#REF!=$MB73,40,(($MB73/#REF!)*40)))</f>
        <v>#REF!</v>
      </c>
      <c r="OG73" s="53">
        <v>65</v>
      </c>
      <c r="OH73" s="116"/>
      <c r="OI73" s="116"/>
      <c r="OJ73" s="116"/>
      <c r="OK73" s="116"/>
      <c r="OL73" s="116"/>
      <c r="OM73" s="116"/>
      <c r="ON73" s="116"/>
      <c r="OO73" s="116"/>
      <c r="OP73" s="116"/>
      <c r="OQ73" s="116"/>
      <c r="OR73" s="116"/>
      <c r="OS73" s="116"/>
      <c r="OT73" s="116"/>
      <c r="OU73" s="116"/>
      <c r="OV73" s="116"/>
      <c r="OW73" s="116"/>
      <c r="OX73" s="116"/>
      <c r="OY73" s="116"/>
      <c r="OZ73" s="116"/>
      <c r="PA73" s="116"/>
      <c r="PB73" s="116"/>
      <c r="PC73" s="116"/>
      <c r="PD73" s="116"/>
      <c r="PE73" s="116"/>
      <c r="PF73" s="116"/>
      <c r="PG73" s="116"/>
      <c r="PH73" s="53">
        <v>65</v>
      </c>
      <c r="PI73" s="126">
        <f t="shared" si="203"/>
        <v>0</v>
      </c>
      <c r="PJ73" s="126">
        <f t="shared" si="275"/>
        <v>0</v>
      </c>
      <c r="PK73" s="126">
        <f t="shared" si="276"/>
        <v>0</v>
      </c>
      <c r="PL73" s="126">
        <f t="shared" si="277"/>
        <v>0</v>
      </c>
      <c r="PM73" s="126">
        <f t="shared" si="278"/>
        <v>0</v>
      </c>
      <c r="PN73" s="126">
        <f t="shared" si="279"/>
        <v>0</v>
      </c>
      <c r="PO73" s="126">
        <f t="shared" si="235"/>
        <v>0</v>
      </c>
      <c r="PP73" s="126">
        <f t="shared" si="236"/>
        <v>0</v>
      </c>
      <c r="PQ73" s="126">
        <f t="shared" si="237"/>
        <v>0</v>
      </c>
      <c r="PR73" s="126">
        <f t="shared" si="238"/>
        <v>0</v>
      </c>
      <c r="PS73" s="126">
        <f t="shared" si="239"/>
        <v>0</v>
      </c>
      <c r="PT73" s="126">
        <f t="shared" si="240"/>
        <v>0</v>
      </c>
      <c r="PU73" s="126">
        <f t="shared" si="241"/>
        <v>0</v>
      </c>
      <c r="PV73" s="126">
        <f t="shared" si="242"/>
        <v>0</v>
      </c>
      <c r="PW73" s="126">
        <f t="shared" si="243"/>
        <v>0</v>
      </c>
      <c r="PX73" s="126">
        <f t="shared" si="244"/>
        <v>0</v>
      </c>
      <c r="PY73" s="126">
        <f t="shared" si="245"/>
        <v>0</v>
      </c>
      <c r="PZ73" s="126">
        <f t="shared" si="246"/>
        <v>0</v>
      </c>
      <c r="QA73" s="126">
        <f t="shared" si="247"/>
        <v>0</v>
      </c>
      <c r="QB73" s="126">
        <f t="shared" si="248"/>
        <v>0</v>
      </c>
      <c r="QC73" s="126">
        <f t="shared" si="249"/>
        <v>0</v>
      </c>
      <c r="QD73" s="126">
        <f t="shared" si="250"/>
        <v>0</v>
      </c>
      <c r="QE73" s="126">
        <f t="shared" si="251"/>
        <v>0</v>
      </c>
      <c r="QF73" s="126">
        <f t="shared" si="252"/>
        <v>0</v>
      </c>
      <c r="QG73" s="126">
        <f t="shared" si="253"/>
        <v>0</v>
      </c>
      <c r="QH73" s="126">
        <f t="shared" si="254"/>
        <v>0</v>
      </c>
      <c r="QI73" s="53">
        <v>65</v>
      </c>
      <c r="QJ73" s="34" t="str">
        <f t="shared" si="204"/>
        <v/>
      </c>
      <c r="QK73" s="34" t="str">
        <f t="shared" si="280"/>
        <v/>
      </c>
      <c r="QL73" s="34" t="str">
        <f t="shared" si="281"/>
        <v/>
      </c>
      <c r="QM73" s="34" t="str">
        <f t="shared" si="282"/>
        <v/>
      </c>
      <c r="QN73" s="34" t="str">
        <f t="shared" si="283"/>
        <v/>
      </c>
      <c r="QO73" s="34" t="str">
        <f t="shared" si="284"/>
        <v/>
      </c>
      <c r="QP73" s="34" t="str">
        <f t="shared" si="255"/>
        <v/>
      </c>
      <c r="QQ73" s="34" t="str">
        <f t="shared" si="256"/>
        <v/>
      </c>
      <c r="QR73" s="34" t="str">
        <f t="shared" si="257"/>
        <v/>
      </c>
      <c r="QS73" s="34" t="str">
        <f t="shared" si="258"/>
        <v/>
      </c>
      <c r="QT73" s="34" t="str">
        <f t="shared" si="259"/>
        <v/>
      </c>
      <c r="QU73" s="34" t="str">
        <f t="shared" si="260"/>
        <v/>
      </c>
      <c r="QV73" s="34" t="str">
        <f t="shared" si="261"/>
        <v/>
      </c>
      <c r="QW73" s="34" t="str">
        <f t="shared" si="262"/>
        <v/>
      </c>
      <c r="QX73" s="34" t="str">
        <f t="shared" si="263"/>
        <v/>
      </c>
      <c r="QY73" s="34" t="str">
        <f t="shared" si="264"/>
        <v/>
      </c>
      <c r="QZ73" s="34" t="str">
        <f t="shared" si="265"/>
        <v/>
      </c>
      <c r="RA73" s="34" t="str">
        <f t="shared" si="266"/>
        <v/>
      </c>
      <c r="RB73" s="34" t="str">
        <f t="shared" si="267"/>
        <v/>
      </c>
      <c r="RC73" s="34" t="str">
        <f t="shared" si="268"/>
        <v/>
      </c>
      <c r="RD73" s="34" t="str">
        <f t="shared" si="269"/>
        <v/>
      </c>
      <c r="RE73" s="34" t="str">
        <f t="shared" si="270"/>
        <v/>
      </c>
      <c r="RF73" s="34" t="str">
        <f t="shared" si="271"/>
        <v/>
      </c>
      <c r="RG73" s="34" t="str">
        <f t="shared" si="272"/>
        <v/>
      </c>
      <c r="RH73" s="34" t="str">
        <f t="shared" si="273"/>
        <v/>
      </c>
      <c r="RI73" s="34" t="str">
        <f t="shared" si="274"/>
        <v/>
      </c>
      <c r="RJ73" s="132">
        <f t="shared" si="205"/>
        <v>0</v>
      </c>
      <c r="RK73" s="35" t="str">
        <f t="shared" ref="RK73:RK83" si="690">IF($RJ73=QJ73,QJ$8,IF($RJ73=QK73,QK$8,IF($RJ73=QL73,QL$8,IF($RJ73=QM73,QM$8,IF($RJ73=QN73,QN$8,IF($RJ73=QO73,QO$8,IF($RJ73=QP73,QP$8,"")))))))</f>
        <v/>
      </c>
      <c r="RL73" s="35" t="str">
        <f t="shared" ref="RL73:RL83" si="691">IF($RJ73=QQ73,QQ$8,IF($RJ73=QR73,QR$8,IF($RJ73=QS73,QS$8,IF($RJ73=QT73,QT$8,IF($RJ73=QU73,QU$8,IF($RJ73=QV73,QV$8,IF($RJ73=QW73,QW$8,"")))))))</f>
        <v/>
      </c>
      <c r="RM73" s="35" t="str">
        <f t="shared" ref="RM73:RM83" si="692">IF($RJ73=QX73,QX$8,IF($RJ73=QY73,QY$8,IF($RJ73=QZ73,QZ$8,IF($RJ73=RA73,RA$8,IF($RJ73=RB73,RB$8,IF($RJ73=RC73,RC$8,IF($RJ73=RD73,RD$8,"")))))))</f>
        <v/>
      </c>
      <c r="RN73" s="35" t="str">
        <f t="shared" si="234"/>
        <v/>
      </c>
      <c r="RO73" s="133" t="str">
        <f t="shared" si="207"/>
        <v>DESIERTO</v>
      </c>
      <c r="RP73" s="133" t="e">
        <f>IF($RJ73=QJ73,QJ$8,IF($RJ73=QK73,QK$8,IF($RJ73=QL73,QL$8,IF($RJ73=QM73,QM$8,IF($RJ73=QN73,QN$8,IF($RJ73=QO73,QO$8,IF($RJ73=QP73,QP$8,IF($RJ73=QQ73,QQ$8,IF($RJ73=QR73,QR$8,IF($RJ73=QS73,QS$8,IF($RJ73=QT73,QT$8,IF($RJ73=QU73,QU$8,IF($RJ73=QV73,QV$8,IF($RJ73=QW73,QW$8,IF($RJ73=QX73,QX$8,IF($RJ73=QY73,QY$8,IF($RJ73=QZ73,QZ$8,IF($RJ73=RA73,RA$8,IF($RJ73=RB73,RB$8,IF($RJ73=RC73,RC$8,IF($RJ73=RD73,RD$8,IF($RJ73=RE73,RE$8,IF($RJ73=RF73,RF$8,IF($RJ73=RG73,RG$8,IF($RJ73=RH73,RH$8,IF($RJ73=RI73,RI$8,IF($RJ73=#REF!,#REF!,IF($RJ73=#REF!,#REF!,""))))))))))))))))))))))))))))</f>
        <v>#REF!</v>
      </c>
      <c r="RQ73" s="36" t="e">
        <f t="shared" ref="RQ73:RQ83" si="693">IF($RP73=$I$8,$I73,IF($RP73=$J$8,$J73,IF($RP73=$K$8,$K73,IF($RP73=$L$8,$L73,IF($RP73=$M$8,$M73,IF($RP73=$N$8,$N73,IF($RP73=$O$8,$O73,"")))))))</f>
        <v>#REF!</v>
      </c>
      <c r="RR73" s="36" t="e">
        <f t="shared" ref="RR73:RR83" si="694">IF($RP73=$P$8,$P73,IF($RP73=$Q$8,$Q73,IF($RP73=$R$8,$R73,IF($RP73=$S$8,$S73,IF($RP73=$T$8,$T73,IF($RP73=$U$8,$U73,IF($RP73=$V$8,$V73,"")))))))</f>
        <v>#REF!</v>
      </c>
      <c r="RS73" s="36" t="e">
        <f t="shared" ref="RS73:RS83" si="695">IF($RP73=$W$8,$W73,IF($RP73=$X$8,$X73,IF($RP73=$Y$8,$Y73,IF($RP73=$Z$8,$Z73,IF($RP73=$AA$8,$AA73,IF($RP73=$AB$8,$AB73,IF($RP73=$AC$8,$AC73,"")))))))</f>
        <v>#REF!</v>
      </c>
      <c r="RT73" s="36" t="e">
        <f>IF($RP73=$AD$8,$AD73,IF($RP73=$AE$8,$AE73,IF($RP73=$AF$8,$AF73,IF($RP73=$AG$8,$AG73,IF($RP73=$AH$8,$AH73,IF($RP73=#REF!,#REF!,IF($RP73=#REF!,#REF!,"")))))))</f>
        <v>#REF!</v>
      </c>
      <c r="RU73" s="129" t="str">
        <f t="shared" ref="RU73:RU83" si="696">IFERROR(INDEX(I73:AH73,MATCH(RO73,$I$8:$AH$8,0)),"DESIERTO")</f>
        <v>DESIERTO</v>
      </c>
      <c r="RV73" s="36" t="e">
        <f t="shared" si="206"/>
        <v>#REF!</v>
      </c>
      <c r="RW73" s="53">
        <v>65</v>
      </c>
      <c r="RX73" s="129" t="str">
        <f t="shared" ref="RX73:RX83" si="697">IFERROR(IF(RU73&gt;0,(G73-RU73),"F"),"D")</f>
        <v>D</v>
      </c>
      <c r="RY73" s="129">
        <f t="shared" ref="RY73:RY83" si="698">IF(RO73="DESIERTO",G73,"ADJUDICADO")</f>
        <v>169086182.69999999</v>
      </c>
    </row>
    <row r="74" spans="2:493" s="38" customFormat="1" ht="17">
      <c r="B74" s="67" t="s">
        <v>166</v>
      </c>
      <c r="C74" s="94" t="s">
        <v>167</v>
      </c>
      <c r="D74" s="98" t="s">
        <v>175</v>
      </c>
      <c r="E74" s="88" t="s">
        <v>177</v>
      </c>
      <c r="F74" s="94">
        <v>11</v>
      </c>
      <c r="G74" s="24">
        <v>12733664.019999998</v>
      </c>
      <c r="H74" s="54">
        <v>66</v>
      </c>
      <c r="I74" s="104" t="s">
        <v>37</v>
      </c>
      <c r="J74" s="104" t="s">
        <v>37</v>
      </c>
      <c r="K74" s="104" t="s">
        <v>37</v>
      </c>
      <c r="L74" s="104" t="s">
        <v>37</v>
      </c>
      <c r="M74" s="104" t="s">
        <v>37</v>
      </c>
      <c r="N74" s="104" t="s">
        <v>37</v>
      </c>
      <c r="O74" s="104" t="s">
        <v>37</v>
      </c>
      <c r="P74" s="104" t="s">
        <v>37</v>
      </c>
      <c r="Q74" s="104" t="s">
        <v>37</v>
      </c>
      <c r="R74" s="104" t="s">
        <v>37</v>
      </c>
      <c r="S74" s="104" t="s">
        <v>37</v>
      </c>
      <c r="T74" s="104" t="s">
        <v>37</v>
      </c>
      <c r="U74" s="104" t="s">
        <v>37</v>
      </c>
      <c r="V74" s="104" t="s">
        <v>37</v>
      </c>
      <c r="W74" s="113">
        <v>11205563.6</v>
      </c>
      <c r="X74" s="104" t="s">
        <v>37</v>
      </c>
      <c r="Y74" s="104" t="s">
        <v>37</v>
      </c>
      <c r="Z74" s="104" t="s">
        <v>37</v>
      </c>
      <c r="AA74" s="104" t="s">
        <v>37</v>
      </c>
      <c r="AB74" s="104" t="s">
        <v>37</v>
      </c>
      <c r="AC74" s="104" t="s">
        <v>37</v>
      </c>
      <c r="AD74" s="104" t="s">
        <v>37</v>
      </c>
      <c r="AE74" s="104" t="s">
        <v>37</v>
      </c>
      <c r="AF74" s="104" t="s">
        <v>37</v>
      </c>
      <c r="AG74" s="104" t="s">
        <v>37</v>
      </c>
      <c r="AH74" s="104" t="s">
        <v>37</v>
      </c>
      <c r="AI74" s="37"/>
      <c r="AJ74" s="25" t="str">
        <f t="shared" si="505"/>
        <v>NC</v>
      </c>
      <c r="AK74" s="25" t="str">
        <f t="shared" si="506"/>
        <v>NC</v>
      </c>
      <c r="AL74" s="25" t="str">
        <f t="shared" si="507"/>
        <v>NC</v>
      </c>
      <c r="AM74" s="25" t="str">
        <f t="shared" si="508"/>
        <v>NC</v>
      </c>
      <c r="AN74" s="25" t="str">
        <f t="shared" si="509"/>
        <v>NC</v>
      </c>
      <c r="AO74" s="25" t="str">
        <f t="shared" si="510"/>
        <v>NC</v>
      </c>
      <c r="AP74" s="25" t="str">
        <f t="shared" si="511"/>
        <v>NC</v>
      </c>
      <c r="AQ74" s="25" t="str">
        <f t="shared" si="512"/>
        <v>NC</v>
      </c>
      <c r="AR74" s="25" t="str">
        <f t="shared" si="513"/>
        <v>NC</v>
      </c>
      <c r="AS74" s="25" t="str">
        <f t="shared" si="514"/>
        <v>NC</v>
      </c>
      <c r="AT74" s="25" t="str">
        <f t="shared" si="515"/>
        <v>NC</v>
      </c>
      <c r="AU74" s="25" t="str">
        <f t="shared" si="516"/>
        <v>NC</v>
      </c>
      <c r="AV74" s="25" t="str">
        <f t="shared" si="517"/>
        <v>NC</v>
      </c>
      <c r="AW74" s="25" t="str">
        <f t="shared" si="518"/>
        <v>NC</v>
      </c>
      <c r="AX74" s="25">
        <f t="shared" si="519"/>
        <v>11205563.6</v>
      </c>
      <c r="AY74" s="25" t="str">
        <f t="shared" si="520"/>
        <v>NC</v>
      </c>
      <c r="AZ74" s="25" t="str">
        <f t="shared" si="521"/>
        <v>NC</v>
      </c>
      <c r="BA74" s="25" t="str">
        <f t="shared" si="522"/>
        <v>NC</v>
      </c>
      <c r="BB74" s="25" t="str">
        <f t="shared" si="523"/>
        <v>NC</v>
      </c>
      <c r="BC74" s="25" t="str">
        <f t="shared" si="524"/>
        <v>NC</v>
      </c>
      <c r="BD74" s="25" t="str">
        <f t="shared" si="525"/>
        <v>NC</v>
      </c>
      <c r="BE74" s="25" t="str">
        <f t="shared" si="526"/>
        <v>NC</v>
      </c>
      <c r="BF74" s="25" t="str">
        <f t="shared" si="527"/>
        <v>NC</v>
      </c>
      <c r="BG74" s="25" t="str">
        <f t="shared" si="528"/>
        <v>NC</v>
      </c>
      <c r="BH74" s="25" t="str">
        <f t="shared" si="529"/>
        <v>NC</v>
      </c>
      <c r="BI74" s="25" t="str">
        <f t="shared" si="530"/>
        <v>NC</v>
      </c>
      <c r="BJ74" s="53">
        <v>66</v>
      </c>
      <c r="BK74" s="122" t="s">
        <v>38</v>
      </c>
      <c r="BL74" s="122" t="s">
        <v>38</v>
      </c>
      <c r="BM74" s="122" t="s">
        <v>38</v>
      </c>
      <c r="BN74" s="122" t="s">
        <v>38</v>
      </c>
      <c r="BO74" s="122" t="s">
        <v>38</v>
      </c>
      <c r="BP74" s="122" t="s">
        <v>38</v>
      </c>
      <c r="BQ74" s="122" t="s">
        <v>38</v>
      </c>
      <c r="BR74" s="122" t="s">
        <v>38</v>
      </c>
      <c r="BS74" s="122" t="s">
        <v>38</v>
      </c>
      <c r="BT74" s="122" t="s">
        <v>38</v>
      </c>
      <c r="BU74" s="122" t="s">
        <v>38</v>
      </c>
      <c r="BV74" s="122" t="s">
        <v>38</v>
      </c>
      <c r="BW74" s="122" t="s">
        <v>38</v>
      </c>
      <c r="BX74" s="122" t="s">
        <v>38</v>
      </c>
      <c r="BY74" s="124" t="s">
        <v>39</v>
      </c>
      <c r="BZ74" s="122" t="s">
        <v>38</v>
      </c>
      <c r="CA74" s="122" t="s">
        <v>38</v>
      </c>
      <c r="CB74" s="122" t="s">
        <v>38</v>
      </c>
      <c r="CC74" s="122" t="s">
        <v>38</v>
      </c>
      <c r="CD74" s="122" t="s">
        <v>38</v>
      </c>
      <c r="CE74" s="122" t="s">
        <v>38</v>
      </c>
      <c r="CF74" s="122" t="s">
        <v>38</v>
      </c>
      <c r="CG74" s="122" t="s">
        <v>38</v>
      </c>
      <c r="CH74" s="122" t="s">
        <v>38</v>
      </c>
      <c r="CI74" s="122" t="s">
        <v>38</v>
      </c>
      <c r="CJ74" s="122" t="s">
        <v>38</v>
      </c>
      <c r="CK74" s="53">
        <v>66</v>
      </c>
      <c r="CL74" s="122" t="s">
        <v>39</v>
      </c>
      <c r="CM74" s="122" t="s">
        <v>38</v>
      </c>
      <c r="CN74" s="122" t="s">
        <v>39</v>
      </c>
      <c r="CO74" s="122" t="s">
        <v>39</v>
      </c>
      <c r="CP74" s="122" t="s">
        <v>39</v>
      </c>
      <c r="CQ74" s="122" t="s">
        <v>39</v>
      </c>
      <c r="CR74" s="122" t="s">
        <v>39</v>
      </c>
      <c r="CS74" s="122" t="s">
        <v>39</v>
      </c>
      <c r="CT74" s="122" t="s">
        <v>39</v>
      </c>
      <c r="CU74" s="122" t="s">
        <v>39</v>
      </c>
      <c r="CV74" s="122" t="s">
        <v>39</v>
      </c>
      <c r="CW74" s="122" t="s">
        <v>39</v>
      </c>
      <c r="CX74" s="122" t="s">
        <v>39</v>
      </c>
      <c r="CY74" s="122" t="s">
        <v>39</v>
      </c>
      <c r="CZ74" s="131" t="s">
        <v>39</v>
      </c>
      <c r="DA74" s="122" t="s">
        <v>39</v>
      </c>
      <c r="DB74" s="122" t="s">
        <v>39</v>
      </c>
      <c r="DC74" s="122" t="s">
        <v>39</v>
      </c>
      <c r="DD74" s="122" t="s">
        <v>39</v>
      </c>
      <c r="DE74" s="122" t="s">
        <v>39</v>
      </c>
      <c r="DF74" s="122" t="s">
        <v>39</v>
      </c>
      <c r="DG74" s="122" t="s">
        <v>39</v>
      </c>
      <c r="DH74" s="122" t="s">
        <v>38</v>
      </c>
      <c r="DI74" s="122" t="s">
        <v>38</v>
      </c>
      <c r="DJ74" s="122" t="s">
        <v>38</v>
      </c>
      <c r="DK74" s="122" t="s">
        <v>39</v>
      </c>
      <c r="DL74" s="53">
        <v>66</v>
      </c>
      <c r="DM74" s="122" t="s">
        <v>39</v>
      </c>
      <c r="DN74" s="122" t="s">
        <v>38</v>
      </c>
      <c r="DO74" s="122" t="s">
        <v>39</v>
      </c>
      <c r="DP74" s="122" t="s">
        <v>39</v>
      </c>
      <c r="DQ74" s="122" t="s">
        <v>39</v>
      </c>
      <c r="DR74" s="122" t="s">
        <v>39</v>
      </c>
      <c r="DS74" s="122" t="s">
        <v>39</v>
      </c>
      <c r="DT74" s="122" t="s">
        <v>39</v>
      </c>
      <c r="DU74" s="122" t="s">
        <v>39</v>
      </c>
      <c r="DV74" s="122" t="s">
        <v>39</v>
      </c>
      <c r="DW74" s="122" t="s">
        <v>39</v>
      </c>
      <c r="DX74" s="122" t="s">
        <v>39</v>
      </c>
      <c r="DY74" s="122" t="s">
        <v>39</v>
      </c>
      <c r="DZ74" s="122" t="s">
        <v>39</v>
      </c>
      <c r="EA74" s="117" t="s">
        <v>39</v>
      </c>
      <c r="EB74" s="122" t="s">
        <v>39</v>
      </c>
      <c r="EC74" s="122" t="s">
        <v>39</v>
      </c>
      <c r="ED74" s="122" t="s">
        <v>39</v>
      </c>
      <c r="EE74" s="122" t="s">
        <v>39</v>
      </c>
      <c r="EF74" s="122" t="s">
        <v>39</v>
      </c>
      <c r="EG74" s="122" t="s">
        <v>39</v>
      </c>
      <c r="EH74" s="122" t="s">
        <v>39</v>
      </c>
      <c r="EI74" s="122" t="s">
        <v>38</v>
      </c>
      <c r="EJ74" s="122" t="s">
        <v>38</v>
      </c>
      <c r="EK74" s="122" t="s">
        <v>39</v>
      </c>
      <c r="EL74" s="122" t="s">
        <v>39</v>
      </c>
      <c r="EM74" s="53">
        <v>66</v>
      </c>
      <c r="EN74" s="26" t="str">
        <f t="shared" si="531"/>
        <v>NO CUMPLE</v>
      </c>
      <c r="EO74" s="26" t="str">
        <f t="shared" si="532"/>
        <v>NO CUMPLE</v>
      </c>
      <c r="EP74" s="26" t="str">
        <f t="shared" si="533"/>
        <v>NO CUMPLE</v>
      </c>
      <c r="EQ74" s="26" t="str">
        <f t="shared" si="534"/>
        <v>NO CUMPLE</v>
      </c>
      <c r="ER74" s="26" t="str">
        <f t="shared" si="535"/>
        <v>NO CUMPLE</v>
      </c>
      <c r="ES74" s="26" t="str">
        <f t="shared" si="536"/>
        <v>NO CUMPLE</v>
      </c>
      <c r="ET74" s="26" t="str">
        <f t="shared" si="537"/>
        <v>NO CUMPLE</v>
      </c>
      <c r="EU74" s="26" t="str">
        <f t="shared" si="538"/>
        <v>NO CUMPLE</v>
      </c>
      <c r="EV74" s="26" t="str">
        <f t="shared" si="539"/>
        <v>NO CUMPLE</v>
      </c>
      <c r="EW74" s="26" t="str">
        <f t="shared" si="540"/>
        <v>NO CUMPLE</v>
      </c>
      <c r="EX74" s="26" t="str">
        <f t="shared" si="541"/>
        <v>NO CUMPLE</v>
      </c>
      <c r="EY74" s="26" t="str">
        <f t="shared" si="542"/>
        <v>NO CUMPLE</v>
      </c>
      <c r="EZ74" s="26" t="str">
        <f t="shared" si="543"/>
        <v>NO CUMPLE</v>
      </c>
      <c r="FA74" s="26" t="str">
        <f t="shared" si="544"/>
        <v>NO CUMPLE</v>
      </c>
      <c r="FB74" s="26" t="str">
        <f t="shared" si="545"/>
        <v>CUMPLE</v>
      </c>
      <c r="FC74" s="26" t="str">
        <f t="shared" si="546"/>
        <v>NO CUMPLE</v>
      </c>
      <c r="FD74" s="26" t="str">
        <f t="shared" si="547"/>
        <v>NO CUMPLE</v>
      </c>
      <c r="FE74" s="26" t="str">
        <f t="shared" si="548"/>
        <v>NO CUMPLE</v>
      </c>
      <c r="FF74" s="26" t="str">
        <f t="shared" si="549"/>
        <v>NO CUMPLE</v>
      </c>
      <c r="FG74" s="26" t="str">
        <f t="shared" si="550"/>
        <v>NO CUMPLE</v>
      </c>
      <c r="FH74" s="26" t="str">
        <f t="shared" si="551"/>
        <v>NO CUMPLE</v>
      </c>
      <c r="FI74" s="26" t="str">
        <f t="shared" si="552"/>
        <v>NO CUMPLE</v>
      </c>
      <c r="FJ74" s="26" t="str">
        <f t="shared" si="553"/>
        <v>NO CUMPLE</v>
      </c>
      <c r="FK74" s="26" t="str">
        <f t="shared" si="554"/>
        <v>NO CUMPLE</v>
      </c>
      <c r="FL74" s="26" t="str">
        <f t="shared" si="555"/>
        <v>NO CUMPLE</v>
      </c>
      <c r="FM74" s="26" t="str">
        <f t="shared" si="556"/>
        <v>NO CUMPLE</v>
      </c>
      <c r="FN74" s="53">
        <v>66</v>
      </c>
      <c r="FO74" s="116" t="s">
        <v>37</v>
      </c>
      <c r="FP74" s="116" t="s">
        <v>37</v>
      </c>
      <c r="FQ74" s="116" t="s">
        <v>37</v>
      </c>
      <c r="FR74" s="116" t="s">
        <v>37</v>
      </c>
      <c r="FS74" s="116" t="s">
        <v>37</v>
      </c>
      <c r="FT74" s="116" t="s">
        <v>37</v>
      </c>
      <c r="FU74" s="116" t="s">
        <v>37</v>
      </c>
      <c r="FV74" s="116" t="s">
        <v>37</v>
      </c>
      <c r="FW74" s="116" t="s">
        <v>37</v>
      </c>
      <c r="FX74" s="116" t="s">
        <v>37</v>
      </c>
      <c r="FY74" s="116" t="s">
        <v>37</v>
      </c>
      <c r="FZ74" s="116" t="s">
        <v>37</v>
      </c>
      <c r="GA74" s="116" t="s">
        <v>37</v>
      </c>
      <c r="GB74" s="116" t="s">
        <v>37</v>
      </c>
      <c r="GC74" s="120" t="s">
        <v>39</v>
      </c>
      <c r="GD74" s="116" t="s">
        <v>37</v>
      </c>
      <c r="GE74" s="116" t="s">
        <v>37</v>
      </c>
      <c r="GF74" s="116" t="s">
        <v>37</v>
      </c>
      <c r="GG74" s="116" t="s">
        <v>37</v>
      </c>
      <c r="GH74" s="116" t="s">
        <v>37</v>
      </c>
      <c r="GI74" s="116" t="s">
        <v>37</v>
      </c>
      <c r="GJ74" s="116" t="s">
        <v>37</v>
      </c>
      <c r="GK74" s="116" t="s">
        <v>37</v>
      </c>
      <c r="GL74" s="116" t="s">
        <v>37</v>
      </c>
      <c r="GM74" s="116" t="s">
        <v>37</v>
      </c>
      <c r="GN74" s="116" t="s">
        <v>37</v>
      </c>
      <c r="GO74" s="53">
        <v>66</v>
      </c>
      <c r="GP74" s="116" t="s">
        <v>37</v>
      </c>
      <c r="GQ74" s="116" t="s">
        <v>37</v>
      </c>
      <c r="GR74" s="116" t="s">
        <v>37</v>
      </c>
      <c r="GS74" s="116" t="s">
        <v>37</v>
      </c>
      <c r="GT74" s="116" t="s">
        <v>37</v>
      </c>
      <c r="GU74" s="116" t="s">
        <v>37</v>
      </c>
      <c r="GV74" s="116" t="s">
        <v>37</v>
      </c>
      <c r="GW74" s="116" t="s">
        <v>37</v>
      </c>
      <c r="GX74" s="116" t="s">
        <v>37</v>
      </c>
      <c r="GY74" s="116" t="s">
        <v>37</v>
      </c>
      <c r="GZ74" s="116" t="s">
        <v>37</v>
      </c>
      <c r="HA74" s="116" t="s">
        <v>37</v>
      </c>
      <c r="HB74" s="116" t="s">
        <v>37</v>
      </c>
      <c r="HC74" s="116" t="s">
        <v>37</v>
      </c>
      <c r="HD74" s="131" t="s">
        <v>39</v>
      </c>
      <c r="HE74" s="116" t="s">
        <v>37</v>
      </c>
      <c r="HF74" s="116" t="s">
        <v>37</v>
      </c>
      <c r="HG74" s="116" t="s">
        <v>37</v>
      </c>
      <c r="HH74" s="116" t="s">
        <v>37</v>
      </c>
      <c r="HI74" s="116" t="s">
        <v>37</v>
      </c>
      <c r="HJ74" s="116" t="s">
        <v>37</v>
      </c>
      <c r="HK74" s="116" t="s">
        <v>37</v>
      </c>
      <c r="HL74" s="116" t="s">
        <v>37</v>
      </c>
      <c r="HM74" s="116" t="s">
        <v>37</v>
      </c>
      <c r="HN74" s="116" t="s">
        <v>37</v>
      </c>
      <c r="HO74" s="116" t="s">
        <v>37</v>
      </c>
      <c r="HP74" s="53">
        <v>66</v>
      </c>
      <c r="HQ74" s="25" t="str">
        <f t="shared" si="557"/>
        <v/>
      </c>
      <c r="HR74" s="25" t="str">
        <f t="shared" si="558"/>
        <v/>
      </c>
      <c r="HS74" s="25" t="str">
        <f t="shared" si="559"/>
        <v/>
      </c>
      <c r="HT74" s="25" t="str">
        <f t="shared" si="560"/>
        <v/>
      </c>
      <c r="HU74" s="25" t="str">
        <f t="shared" si="561"/>
        <v/>
      </c>
      <c r="HV74" s="25" t="str">
        <f t="shared" si="562"/>
        <v/>
      </c>
      <c r="HW74" s="25" t="str">
        <f t="shared" si="563"/>
        <v/>
      </c>
      <c r="HX74" s="25" t="str">
        <f t="shared" si="564"/>
        <v/>
      </c>
      <c r="HY74" s="25" t="str">
        <f t="shared" si="565"/>
        <v/>
      </c>
      <c r="HZ74" s="25" t="str">
        <f t="shared" si="566"/>
        <v/>
      </c>
      <c r="IA74" s="25" t="str">
        <f t="shared" si="567"/>
        <v/>
      </c>
      <c r="IB74" s="25" t="str">
        <f t="shared" si="568"/>
        <v/>
      </c>
      <c r="IC74" s="25" t="str">
        <f t="shared" si="569"/>
        <v/>
      </c>
      <c r="ID74" s="25" t="str">
        <f t="shared" si="570"/>
        <v/>
      </c>
      <c r="IE74" s="25">
        <f t="shared" si="571"/>
        <v>11205563.6</v>
      </c>
      <c r="IF74" s="25" t="str">
        <f t="shared" si="572"/>
        <v/>
      </c>
      <c r="IG74" s="25" t="str">
        <f t="shared" si="573"/>
        <v/>
      </c>
      <c r="IH74" s="25" t="str">
        <f t="shared" si="574"/>
        <v/>
      </c>
      <c r="II74" s="25" t="str">
        <f t="shared" si="575"/>
        <v/>
      </c>
      <c r="IJ74" s="25" t="str">
        <f t="shared" si="576"/>
        <v/>
      </c>
      <c r="IK74" s="25" t="str">
        <f t="shared" si="577"/>
        <v/>
      </c>
      <c r="IL74" s="25" t="str">
        <f t="shared" si="578"/>
        <v/>
      </c>
      <c r="IM74" s="25" t="str">
        <f t="shared" si="579"/>
        <v/>
      </c>
      <c r="IN74" s="25" t="str">
        <f t="shared" si="580"/>
        <v/>
      </c>
      <c r="IO74" s="25" t="str">
        <f t="shared" si="581"/>
        <v/>
      </c>
      <c r="IP74" s="25" t="str">
        <f t="shared" si="582"/>
        <v/>
      </c>
      <c r="IQ74" s="25">
        <v>12733664.019999998</v>
      </c>
      <c r="IR74" s="25">
        <v>12733664.019999998</v>
      </c>
      <c r="IS74" s="27">
        <f t="shared" si="583"/>
        <v>1</v>
      </c>
      <c r="IT74" s="27">
        <f t="shared" ref="IT74:IT83" si="699">IF(IS74=0,"",ROUNDUP(IS74/3,0))</f>
        <v>1</v>
      </c>
      <c r="IU74" s="27">
        <f t="array" ref="IU74">IF(IT74=0,"",PRODUCT(IF(ISNUMBER(HQ74:IP74),HQ74:IP74,1)))</f>
        <v>11205563.6</v>
      </c>
      <c r="IV74" s="27">
        <f t="shared" ref="IV74:IV83" si="700">IF(IS74=0,"",IU74*(G74^IT74))</f>
        <v>142687882037141.66</v>
      </c>
      <c r="IW74" s="28">
        <f t="shared" si="208"/>
        <v>11945203.30664747</v>
      </c>
      <c r="IX74" s="29">
        <f t="shared" si="285"/>
        <v>44794.512399928011</v>
      </c>
      <c r="IY74" s="53">
        <v>66</v>
      </c>
      <c r="IZ74" s="30" t="str">
        <f t="shared" si="584"/>
        <v/>
      </c>
      <c r="JA74" s="30" t="str">
        <f t="shared" si="585"/>
        <v/>
      </c>
      <c r="JB74" s="30" t="str">
        <f t="shared" si="586"/>
        <v/>
      </c>
      <c r="JC74" s="30" t="str">
        <f t="shared" si="587"/>
        <v/>
      </c>
      <c r="JD74" s="30" t="str">
        <f t="shared" si="588"/>
        <v/>
      </c>
      <c r="JE74" s="30" t="str">
        <f t="shared" si="589"/>
        <v/>
      </c>
      <c r="JF74" s="30" t="str">
        <f t="shared" si="590"/>
        <v/>
      </c>
      <c r="JG74" s="30" t="str">
        <f t="shared" si="591"/>
        <v/>
      </c>
      <c r="JH74" s="30" t="str">
        <f t="shared" si="592"/>
        <v/>
      </c>
      <c r="JI74" s="30" t="str">
        <f t="shared" si="593"/>
        <v/>
      </c>
      <c r="JJ74" s="30" t="str">
        <f t="shared" si="594"/>
        <v/>
      </c>
      <c r="JK74" s="30" t="str">
        <f t="shared" si="595"/>
        <v/>
      </c>
      <c r="JL74" s="30" t="str">
        <f t="shared" si="596"/>
        <v/>
      </c>
      <c r="JM74" s="30" t="str">
        <f t="shared" si="597"/>
        <v/>
      </c>
      <c r="JN74" s="30">
        <f t="shared" si="598"/>
        <v>25015.482923345782</v>
      </c>
      <c r="JO74" s="30" t="str">
        <f t="shared" si="599"/>
        <v/>
      </c>
      <c r="JP74" s="30" t="str">
        <f t="shared" si="600"/>
        <v/>
      </c>
      <c r="JQ74" s="30" t="str">
        <f t="shared" si="601"/>
        <v/>
      </c>
      <c r="JR74" s="30" t="str">
        <f t="shared" si="602"/>
        <v/>
      </c>
      <c r="JS74" s="30" t="str">
        <f t="shared" si="603"/>
        <v/>
      </c>
      <c r="JT74" s="30" t="str">
        <f t="shared" si="604"/>
        <v/>
      </c>
      <c r="JU74" s="30" t="str">
        <f t="shared" si="605"/>
        <v/>
      </c>
      <c r="JV74" s="30" t="str">
        <f t="shared" si="606"/>
        <v/>
      </c>
      <c r="JW74" s="30" t="str">
        <f t="shared" si="607"/>
        <v/>
      </c>
      <c r="JX74" s="30" t="str">
        <f t="shared" si="608"/>
        <v/>
      </c>
      <c r="JY74" s="30" t="str">
        <f t="shared" si="609"/>
        <v/>
      </c>
      <c r="JZ74" s="53">
        <v>66</v>
      </c>
      <c r="KA74" s="31" t="str">
        <f t="shared" si="610"/>
        <v/>
      </c>
      <c r="KB74" s="31" t="str">
        <f t="shared" si="611"/>
        <v/>
      </c>
      <c r="KC74" s="31" t="str">
        <f t="shared" si="612"/>
        <v/>
      </c>
      <c r="KD74" s="31" t="str">
        <f t="shared" si="613"/>
        <v/>
      </c>
      <c r="KE74" s="31" t="str">
        <f t="shared" si="614"/>
        <v/>
      </c>
      <c r="KF74" s="31" t="str">
        <f t="shared" si="615"/>
        <v/>
      </c>
      <c r="KG74" s="31" t="str">
        <f t="shared" si="616"/>
        <v/>
      </c>
      <c r="KH74" s="31" t="str">
        <f t="shared" si="617"/>
        <v/>
      </c>
      <c r="KI74" s="31" t="str">
        <f t="shared" si="618"/>
        <v/>
      </c>
      <c r="KJ74" s="31" t="str">
        <f t="shared" si="619"/>
        <v/>
      </c>
      <c r="KK74" s="31" t="str">
        <f t="shared" si="620"/>
        <v/>
      </c>
      <c r="KL74" s="31" t="str">
        <f t="shared" si="621"/>
        <v/>
      </c>
      <c r="KM74" s="31" t="str">
        <f t="shared" si="622"/>
        <v/>
      </c>
      <c r="KN74" s="31" t="str">
        <f t="shared" si="623"/>
        <v/>
      </c>
      <c r="KO74" s="31">
        <f t="shared" si="624"/>
        <v>739639.70664747059</v>
      </c>
      <c r="KP74" s="31" t="str">
        <f t="shared" si="625"/>
        <v/>
      </c>
      <c r="KQ74" s="31" t="str">
        <f t="shared" si="626"/>
        <v/>
      </c>
      <c r="KR74" s="31" t="str">
        <f t="shared" si="627"/>
        <v/>
      </c>
      <c r="KS74" s="31" t="str">
        <f t="shared" si="628"/>
        <v/>
      </c>
      <c r="KT74" s="31" t="str">
        <f t="shared" si="629"/>
        <v/>
      </c>
      <c r="KU74" s="31" t="str">
        <f t="shared" si="630"/>
        <v/>
      </c>
      <c r="KV74" s="31" t="str">
        <f t="shared" si="631"/>
        <v/>
      </c>
      <c r="KW74" s="31" t="str">
        <f t="shared" si="632"/>
        <v/>
      </c>
      <c r="KX74" s="31" t="str">
        <f t="shared" si="633"/>
        <v/>
      </c>
      <c r="KY74" s="31" t="str">
        <f t="shared" si="634"/>
        <v/>
      </c>
      <c r="KZ74" s="31" t="str">
        <f t="shared" si="635"/>
        <v/>
      </c>
      <c r="LA74" s="53">
        <v>66</v>
      </c>
      <c r="LB74" s="32" t="str">
        <f t="shared" si="636"/>
        <v/>
      </c>
      <c r="LC74" s="32" t="str">
        <f t="shared" si="637"/>
        <v/>
      </c>
      <c r="LD74" s="32" t="str">
        <f t="shared" si="638"/>
        <v/>
      </c>
      <c r="LE74" s="32" t="str">
        <f t="shared" si="639"/>
        <v/>
      </c>
      <c r="LF74" s="32" t="str">
        <f t="shared" si="640"/>
        <v/>
      </c>
      <c r="LG74" s="32" t="str">
        <f t="shared" si="641"/>
        <v/>
      </c>
      <c r="LH74" s="32" t="str">
        <f t="shared" si="642"/>
        <v/>
      </c>
      <c r="LI74" s="32" t="str">
        <f t="shared" si="643"/>
        <v/>
      </c>
      <c r="LJ74" s="32" t="str">
        <f t="shared" si="644"/>
        <v/>
      </c>
      <c r="LK74" s="32" t="str">
        <f t="shared" si="645"/>
        <v/>
      </c>
      <c r="LL74" s="32" t="str">
        <f t="shared" si="646"/>
        <v/>
      </c>
      <c r="LM74" s="32" t="str">
        <f t="shared" si="647"/>
        <v/>
      </c>
      <c r="LN74" s="32" t="str">
        <f t="shared" si="648"/>
        <v/>
      </c>
      <c r="LO74" s="32" t="str">
        <f t="shared" si="649"/>
        <v/>
      </c>
      <c r="LP74" s="32">
        <f t="shared" si="650"/>
        <v>1651.1837433208877</v>
      </c>
      <c r="LQ74" s="32" t="str">
        <f t="shared" si="651"/>
        <v/>
      </c>
      <c r="LR74" s="32" t="str">
        <f t="shared" si="652"/>
        <v/>
      </c>
      <c r="LS74" s="32" t="str">
        <f t="shared" si="653"/>
        <v/>
      </c>
      <c r="LT74" s="32" t="str">
        <f t="shared" si="654"/>
        <v/>
      </c>
      <c r="LU74" s="32" t="str">
        <f t="shared" si="655"/>
        <v/>
      </c>
      <c r="LV74" s="32" t="str">
        <f t="shared" si="656"/>
        <v/>
      </c>
      <c r="LW74" s="32" t="str">
        <f t="shared" si="657"/>
        <v/>
      </c>
      <c r="LX74" s="32" t="str">
        <f t="shared" si="658"/>
        <v/>
      </c>
      <c r="LY74" s="32" t="str">
        <f t="shared" si="659"/>
        <v/>
      </c>
      <c r="LZ74" s="32" t="str">
        <f t="shared" si="660"/>
        <v/>
      </c>
      <c r="MA74" s="32" t="str">
        <f t="shared" si="661"/>
        <v/>
      </c>
      <c r="MB74" s="50">
        <f t="shared" si="662"/>
        <v>1651.1837433208877</v>
      </c>
      <c r="MC74" s="53">
        <v>66</v>
      </c>
      <c r="MD74" s="140" t="str">
        <f t="shared" si="663"/>
        <v/>
      </c>
      <c r="ME74" s="140" t="str">
        <f t="shared" si="664"/>
        <v/>
      </c>
      <c r="MF74" s="140" t="str">
        <f t="shared" si="665"/>
        <v/>
      </c>
      <c r="MG74" s="140" t="str">
        <f t="shared" si="666"/>
        <v/>
      </c>
      <c r="MH74" s="140" t="str">
        <f t="shared" si="667"/>
        <v/>
      </c>
      <c r="MI74" s="140" t="str">
        <f t="shared" si="668"/>
        <v/>
      </c>
      <c r="MJ74" s="140" t="str">
        <f t="shared" si="669"/>
        <v/>
      </c>
      <c r="MK74" s="140" t="str">
        <f t="shared" si="670"/>
        <v/>
      </c>
      <c r="ML74" s="140" t="str">
        <f t="shared" si="671"/>
        <v/>
      </c>
      <c r="MM74" s="140" t="str">
        <f t="shared" si="672"/>
        <v/>
      </c>
      <c r="MN74" s="140" t="str">
        <f t="shared" si="673"/>
        <v/>
      </c>
      <c r="MO74" s="140" t="str">
        <f t="shared" si="674"/>
        <v/>
      </c>
      <c r="MP74" s="140" t="str">
        <f t="shared" si="675"/>
        <v/>
      </c>
      <c r="MQ74" s="140" t="str">
        <f t="shared" si="676"/>
        <v/>
      </c>
      <c r="MR74" s="140">
        <f t="shared" si="677"/>
        <v>37.523224385018665</v>
      </c>
      <c r="MS74" s="140" t="str">
        <f t="shared" si="678"/>
        <v/>
      </c>
      <c r="MT74" s="140" t="str">
        <f t="shared" si="679"/>
        <v/>
      </c>
      <c r="MU74" s="140" t="str">
        <f t="shared" si="680"/>
        <v/>
      </c>
      <c r="MV74" s="140" t="str">
        <f t="shared" si="681"/>
        <v/>
      </c>
      <c r="MW74" s="140" t="str">
        <f t="shared" si="682"/>
        <v/>
      </c>
      <c r="MX74" s="140" t="str">
        <f t="shared" si="683"/>
        <v/>
      </c>
      <c r="MY74" s="140" t="str">
        <f t="shared" si="684"/>
        <v/>
      </c>
      <c r="MZ74" s="140" t="str">
        <f t="shared" si="685"/>
        <v/>
      </c>
      <c r="NA74" s="140" t="str">
        <f t="shared" si="686"/>
        <v/>
      </c>
      <c r="NB74" s="140" t="str">
        <f t="shared" si="687"/>
        <v/>
      </c>
      <c r="NC74" s="140" t="str">
        <f t="shared" si="688"/>
        <v/>
      </c>
      <c r="ND74" s="53">
        <v>66</v>
      </c>
      <c r="NE74" s="33" t="str">
        <f t="shared" si="689"/>
        <v/>
      </c>
      <c r="NF74" s="33" t="str">
        <f t="shared" si="504"/>
        <v/>
      </c>
      <c r="NG74" s="33" t="str">
        <f t="shared" si="480"/>
        <v/>
      </c>
      <c r="NH74" s="33" t="str">
        <f t="shared" si="481"/>
        <v/>
      </c>
      <c r="NI74" s="33" t="str">
        <f t="shared" si="482"/>
        <v/>
      </c>
      <c r="NJ74" s="33" t="str">
        <f t="shared" si="483"/>
        <v/>
      </c>
      <c r="NK74" s="33" t="str">
        <f t="shared" si="484"/>
        <v/>
      </c>
      <c r="NL74" s="33" t="str">
        <f t="shared" si="485"/>
        <v/>
      </c>
      <c r="NM74" s="33" t="str">
        <f t="shared" si="486"/>
        <v/>
      </c>
      <c r="NN74" s="33" t="str">
        <f t="shared" si="487"/>
        <v/>
      </c>
      <c r="NO74" s="33" t="str">
        <f t="shared" si="488"/>
        <v/>
      </c>
      <c r="NP74" s="33" t="str">
        <f t="shared" si="489"/>
        <v/>
      </c>
      <c r="NQ74" s="33" t="str">
        <f t="shared" si="490"/>
        <v/>
      </c>
      <c r="NR74" s="33" t="str">
        <f t="shared" si="491"/>
        <v/>
      </c>
      <c r="NS74" s="33">
        <f t="shared" si="492"/>
        <v>40</v>
      </c>
      <c r="NT74" s="33" t="str">
        <f t="shared" si="493"/>
        <v/>
      </c>
      <c r="NU74" s="33" t="str">
        <f t="shared" si="494"/>
        <v/>
      </c>
      <c r="NV74" s="33" t="str">
        <f t="shared" si="495"/>
        <v/>
      </c>
      <c r="NW74" s="33" t="str">
        <f t="shared" si="496"/>
        <v/>
      </c>
      <c r="NX74" s="33" t="str">
        <f t="shared" si="497"/>
        <v/>
      </c>
      <c r="NY74" s="33" t="str">
        <f t="shared" si="498"/>
        <v/>
      </c>
      <c r="NZ74" s="33" t="str">
        <f t="shared" si="499"/>
        <v/>
      </c>
      <c r="OA74" s="33" t="str">
        <f t="shared" si="500"/>
        <v/>
      </c>
      <c r="OB74" s="33" t="str">
        <f t="shared" si="501"/>
        <v/>
      </c>
      <c r="OC74" s="33" t="str">
        <f t="shared" si="502"/>
        <v/>
      </c>
      <c r="OD74" s="33" t="str">
        <f t="shared" si="503"/>
        <v/>
      </c>
      <c r="OE74" s="33" t="e">
        <f>IF(#REF!="","",IF(#REF!=$MB74,40,(($MB74/#REF!)*40)))</f>
        <v>#REF!</v>
      </c>
      <c r="OF74" s="33" t="e">
        <f>IF(#REF!="","",IF(#REF!=$MB74,40,(($MB74/#REF!)*40)))</f>
        <v>#REF!</v>
      </c>
      <c r="OG74" s="53">
        <v>66</v>
      </c>
      <c r="OH74" s="116"/>
      <c r="OI74" s="116"/>
      <c r="OJ74" s="116"/>
      <c r="OK74" s="116"/>
      <c r="OL74" s="116"/>
      <c r="OM74" s="116"/>
      <c r="ON74" s="116"/>
      <c r="OO74" s="116"/>
      <c r="OP74" s="116"/>
      <c r="OQ74" s="116"/>
      <c r="OR74" s="116"/>
      <c r="OS74" s="116"/>
      <c r="OT74" s="116"/>
      <c r="OU74" s="116"/>
      <c r="OV74" s="124">
        <v>72</v>
      </c>
      <c r="OW74" s="116"/>
      <c r="OX74" s="116"/>
      <c r="OY74" s="116"/>
      <c r="OZ74" s="116"/>
      <c r="PA74" s="116"/>
      <c r="PB74" s="116"/>
      <c r="PC74" s="116"/>
      <c r="PD74" s="116"/>
      <c r="PE74" s="116"/>
      <c r="PF74" s="116"/>
      <c r="PG74" s="116"/>
      <c r="PH74" s="53">
        <v>66</v>
      </c>
      <c r="PI74" s="126">
        <f t="shared" ref="PI74:PI83" si="701">IF(OH74&lt;36,0,IF(OH74&gt;=72,60,IF(OH74&gt;=66,40,IF(OH74&gt;=60,30,IF(OH74&gt;=48,20,IF(OH74&gt;=36,10,0))))))</f>
        <v>0</v>
      </c>
      <c r="PJ74" s="126">
        <f t="shared" si="275"/>
        <v>0</v>
      </c>
      <c r="PK74" s="126">
        <f t="shared" si="276"/>
        <v>0</v>
      </c>
      <c r="PL74" s="126">
        <f t="shared" si="277"/>
        <v>0</v>
      </c>
      <c r="PM74" s="126">
        <f t="shared" si="278"/>
        <v>0</v>
      </c>
      <c r="PN74" s="126">
        <f t="shared" si="279"/>
        <v>0</v>
      </c>
      <c r="PO74" s="126">
        <f t="shared" si="235"/>
        <v>0</v>
      </c>
      <c r="PP74" s="126">
        <f t="shared" si="236"/>
        <v>0</v>
      </c>
      <c r="PQ74" s="126">
        <f t="shared" si="237"/>
        <v>0</v>
      </c>
      <c r="PR74" s="126">
        <f t="shared" si="238"/>
        <v>0</v>
      </c>
      <c r="PS74" s="126">
        <f t="shared" si="239"/>
        <v>0</v>
      </c>
      <c r="PT74" s="126">
        <f t="shared" si="240"/>
        <v>0</v>
      </c>
      <c r="PU74" s="126">
        <f t="shared" si="241"/>
        <v>0</v>
      </c>
      <c r="PV74" s="126">
        <f t="shared" si="242"/>
        <v>0</v>
      </c>
      <c r="PW74" s="126">
        <f t="shared" si="243"/>
        <v>60</v>
      </c>
      <c r="PX74" s="126">
        <f t="shared" si="244"/>
        <v>0</v>
      </c>
      <c r="PY74" s="126">
        <f t="shared" si="245"/>
        <v>0</v>
      </c>
      <c r="PZ74" s="126">
        <f t="shared" si="246"/>
        <v>0</v>
      </c>
      <c r="QA74" s="126">
        <f t="shared" si="247"/>
        <v>0</v>
      </c>
      <c r="QB74" s="126">
        <f t="shared" si="248"/>
        <v>0</v>
      </c>
      <c r="QC74" s="126">
        <f t="shared" si="249"/>
        <v>0</v>
      </c>
      <c r="QD74" s="126">
        <f t="shared" si="250"/>
        <v>0</v>
      </c>
      <c r="QE74" s="126">
        <f t="shared" si="251"/>
        <v>0</v>
      </c>
      <c r="QF74" s="126">
        <f t="shared" si="252"/>
        <v>0</v>
      </c>
      <c r="QG74" s="126">
        <f t="shared" si="253"/>
        <v>0</v>
      </c>
      <c r="QH74" s="126">
        <f t="shared" si="254"/>
        <v>0</v>
      </c>
      <c r="QI74" s="53">
        <v>66</v>
      </c>
      <c r="QJ74" s="34" t="str">
        <f t="shared" ref="QJ74:QJ83" si="702">IF(MD74="","",(PI74+MD74))</f>
        <v/>
      </c>
      <c r="QK74" s="34" t="str">
        <f t="shared" si="280"/>
        <v/>
      </c>
      <c r="QL74" s="34" t="str">
        <f t="shared" si="281"/>
        <v/>
      </c>
      <c r="QM74" s="34" t="str">
        <f t="shared" si="282"/>
        <v/>
      </c>
      <c r="QN74" s="34" t="str">
        <f t="shared" si="283"/>
        <v/>
      </c>
      <c r="QO74" s="34" t="str">
        <f t="shared" si="284"/>
        <v/>
      </c>
      <c r="QP74" s="34" t="str">
        <f t="shared" si="255"/>
        <v/>
      </c>
      <c r="QQ74" s="34" t="str">
        <f t="shared" si="256"/>
        <v/>
      </c>
      <c r="QR74" s="34" t="str">
        <f t="shared" si="257"/>
        <v/>
      </c>
      <c r="QS74" s="34" t="str">
        <f t="shared" si="258"/>
        <v/>
      </c>
      <c r="QT74" s="34" t="str">
        <f t="shared" si="259"/>
        <v/>
      </c>
      <c r="QU74" s="34" t="str">
        <f t="shared" si="260"/>
        <v/>
      </c>
      <c r="QV74" s="34" t="str">
        <f t="shared" si="261"/>
        <v/>
      </c>
      <c r="QW74" s="34" t="str">
        <f t="shared" si="262"/>
        <v/>
      </c>
      <c r="QX74" s="34">
        <f t="shared" si="263"/>
        <v>97.523224385018665</v>
      </c>
      <c r="QY74" s="34" t="str">
        <f t="shared" si="264"/>
        <v/>
      </c>
      <c r="QZ74" s="34" t="str">
        <f t="shared" si="265"/>
        <v/>
      </c>
      <c r="RA74" s="34" t="str">
        <f t="shared" si="266"/>
        <v/>
      </c>
      <c r="RB74" s="34" t="str">
        <f t="shared" si="267"/>
        <v/>
      </c>
      <c r="RC74" s="34" t="str">
        <f t="shared" si="268"/>
        <v/>
      </c>
      <c r="RD74" s="34" t="str">
        <f t="shared" si="269"/>
        <v/>
      </c>
      <c r="RE74" s="34" t="str">
        <f t="shared" si="270"/>
        <v/>
      </c>
      <c r="RF74" s="34" t="str">
        <f t="shared" si="271"/>
        <v/>
      </c>
      <c r="RG74" s="34" t="str">
        <f t="shared" si="272"/>
        <v/>
      </c>
      <c r="RH74" s="34" t="str">
        <f t="shared" si="273"/>
        <v/>
      </c>
      <c r="RI74" s="34" t="str">
        <f t="shared" si="274"/>
        <v/>
      </c>
      <c r="RJ74" s="132">
        <f t="shared" ref="RJ74:RJ83" si="703">MAX(QJ74:RI74)</f>
        <v>97.523224385018665</v>
      </c>
      <c r="RK74" s="35" t="str">
        <f t="shared" si="690"/>
        <v/>
      </c>
      <c r="RL74" s="35" t="str">
        <f t="shared" si="691"/>
        <v/>
      </c>
      <c r="RM74" s="35" t="str">
        <f t="shared" si="692"/>
        <v>15. ICL DIDACTICA SAS NIT 830007414-9</v>
      </c>
      <c r="RN74" s="35" t="str">
        <f t="shared" si="234"/>
        <v/>
      </c>
      <c r="RO74" s="133" t="str">
        <f t="shared" si="207"/>
        <v>15. ICL DIDACTICA SAS NIT 830007414-9</v>
      </c>
      <c r="RP74" s="133" t="str">
        <f>IF($RJ74=QJ74,QJ$8,IF($RJ74=QK74,QK$8,IF($RJ74=QL74,QL$8,IF($RJ74=QM74,QM$8,IF($RJ74=QN74,QN$8,IF($RJ74=QO74,QO$8,IF($RJ74=QP74,QP$8,IF($RJ74=QQ74,QQ$8,IF($RJ74=QR74,QR$8,IF($RJ74=QS74,QS$8,IF($RJ74=QT74,QT$8,IF($RJ74=QU74,QU$8,IF($RJ74=QV74,QV$8,IF($RJ74=QW74,QW$8,IF($RJ74=QX74,QX$8,IF($RJ74=QY74,QY$8,IF($RJ74=QZ74,QZ$8,IF($RJ74=RA74,RA$8,IF($RJ74=RB74,RB$8,IF($RJ74=RC74,RC$8,IF($RJ74=RD74,RD$8,IF($RJ74=RE74,RE$8,IF($RJ74=RF74,RF$8,IF($RJ74=RG74,RG$8,IF($RJ74=RH74,RH$8,IF($RJ74=RI74,RI$8,IF($RJ74=#REF!,#REF!,IF($RJ74=#REF!,#REF!,""))))))))))))))))))))))))))))</f>
        <v>15. ICL DIDACTICA SAS NIT 830007414-9</v>
      </c>
      <c r="RQ74" s="36" t="str">
        <f t="shared" si="693"/>
        <v/>
      </c>
      <c r="RR74" s="36" t="str">
        <f t="shared" si="694"/>
        <v/>
      </c>
      <c r="RS74" s="36">
        <f t="shared" si="695"/>
        <v>11205563.6</v>
      </c>
      <c r="RT74" s="36" t="e">
        <f>IF($RP74=$AD$8,$AD74,IF($RP74=$AE$8,$AE74,IF($RP74=$AF$8,$AF74,IF($RP74=$AG$8,$AG74,IF($RP74=$AH$8,$AH74,IF($RP74=#REF!,#REF!,IF($RP74=#REF!,#REF!,"")))))))</f>
        <v>#REF!</v>
      </c>
      <c r="RU74" s="129">
        <f t="shared" si="696"/>
        <v>11205563.6</v>
      </c>
      <c r="RV74" s="36" t="e">
        <f t="shared" ref="RV74:RV83" si="704">MAX(RQ74:RT74)</f>
        <v>#REF!</v>
      </c>
      <c r="RW74" s="53">
        <v>66</v>
      </c>
      <c r="RX74" s="129">
        <f t="shared" si="697"/>
        <v>1528100.4199999981</v>
      </c>
      <c r="RY74" s="129" t="str">
        <f t="shared" si="698"/>
        <v>ADJUDICADO</v>
      </c>
    </row>
    <row r="75" spans="2:493" s="38" customFormat="1" ht="36">
      <c r="B75" s="67" t="s">
        <v>166</v>
      </c>
      <c r="C75" s="94" t="s">
        <v>178</v>
      </c>
      <c r="D75" s="99" t="s">
        <v>179</v>
      </c>
      <c r="E75" s="100" t="s">
        <v>180</v>
      </c>
      <c r="F75" s="101">
        <v>4</v>
      </c>
      <c r="G75" s="24">
        <v>6875308.2999999998</v>
      </c>
      <c r="H75" s="53">
        <v>67</v>
      </c>
      <c r="I75" s="104" t="s">
        <v>37</v>
      </c>
      <c r="J75" s="104" t="s">
        <v>37</v>
      </c>
      <c r="K75" s="104" t="s">
        <v>37</v>
      </c>
      <c r="L75" s="104" t="s">
        <v>37</v>
      </c>
      <c r="M75" s="104" t="s">
        <v>37</v>
      </c>
      <c r="N75" s="104" t="s">
        <v>37</v>
      </c>
      <c r="O75" s="104" t="s">
        <v>37</v>
      </c>
      <c r="P75" s="104" t="s">
        <v>37</v>
      </c>
      <c r="Q75" s="104" t="s">
        <v>37</v>
      </c>
      <c r="R75" s="104" t="s">
        <v>37</v>
      </c>
      <c r="S75" s="104" t="s">
        <v>37</v>
      </c>
      <c r="T75" s="104" t="s">
        <v>37</v>
      </c>
      <c r="U75" s="104" t="s">
        <v>37</v>
      </c>
      <c r="V75" s="113">
        <v>6664000</v>
      </c>
      <c r="W75" s="104" t="s">
        <v>37</v>
      </c>
      <c r="X75" s="104" t="s">
        <v>37</v>
      </c>
      <c r="Y75" s="104" t="s">
        <v>37</v>
      </c>
      <c r="Z75" s="104" t="s">
        <v>37</v>
      </c>
      <c r="AA75" s="104" t="s">
        <v>37</v>
      </c>
      <c r="AB75" s="104" t="s">
        <v>37</v>
      </c>
      <c r="AC75" s="104" t="s">
        <v>37</v>
      </c>
      <c r="AD75" s="104" t="s">
        <v>37</v>
      </c>
      <c r="AE75" s="104" t="s">
        <v>37</v>
      </c>
      <c r="AF75" s="104" t="s">
        <v>37</v>
      </c>
      <c r="AG75" s="104" t="s">
        <v>37</v>
      </c>
      <c r="AH75" s="104" t="s">
        <v>37</v>
      </c>
      <c r="AI75" s="37"/>
      <c r="AJ75" s="25" t="str">
        <f t="shared" si="505"/>
        <v>NC</v>
      </c>
      <c r="AK75" s="25" t="str">
        <f t="shared" si="506"/>
        <v>NC</v>
      </c>
      <c r="AL75" s="25" t="str">
        <f t="shared" si="507"/>
        <v>NC</v>
      </c>
      <c r="AM75" s="25" t="str">
        <f t="shared" si="508"/>
        <v>NC</v>
      </c>
      <c r="AN75" s="25" t="str">
        <f t="shared" si="509"/>
        <v>NC</v>
      </c>
      <c r="AO75" s="25" t="str">
        <f t="shared" si="510"/>
        <v>NC</v>
      </c>
      <c r="AP75" s="25" t="str">
        <f t="shared" si="511"/>
        <v>NC</v>
      </c>
      <c r="AQ75" s="25" t="str">
        <f t="shared" si="512"/>
        <v>NC</v>
      </c>
      <c r="AR75" s="25" t="str">
        <f t="shared" si="513"/>
        <v>NC</v>
      </c>
      <c r="AS75" s="25" t="str">
        <f t="shared" si="514"/>
        <v>NC</v>
      </c>
      <c r="AT75" s="25" t="str">
        <f t="shared" si="515"/>
        <v>NC</v>
      </c>
      <c r="AU75" s="25" t="str">
        <f t="shared" si="516"/>
        <v>NC</v>
      </c>
      <c r="AV75" s="25" t="str">
        <f t="shared" si="517"/>
        <v>NC</v>
      </c>
      <c r="AW75" s="25">
        <f t="shared" si="518"/>
        <v>6664000</v>
      </c>
      <c r="AX75" s="25" t="str">
        <f t="shared" si="519"/>
        <v>NC</v>
      </c>
      <c r="AY75" s="25" t="str">
        <f t="shared" si="520"/>
        <v>NC</v>
      </c>
      <c r="AZ75" s="25" t="str">
        <f t="shared" si="521"/>
        <v>NC</v>
      </c>
      <c r="BA75" s="25" t="str">
        <f t="shared" si="522"/>
        <v>NC</v>
      </c>
      <c r="BB75" s="25" t="str">
        <f t="shared" si="523"/>
        <v>NC</v>
      </c>
      <c r="BC75" s="25" t="str">
        <f t="shared" si="524"/>
        <v>NC</v>
      </c>
      <c r="BD75" s="25" t="str">
        <f t="shared" si="525"/>
        <v>NC</v>
      </c>
      <c r="BE75" s="25" t="str">
        <f t="shared" si="526"/>
        <v>NC</v>
      </c>
      <c r="BF75" s="25" t="str">
        <f t="shared" si="527"/>
        <v>NC</v>
      </c>
      <c r="BG75" s="25" t="str">
        <f t="shared" si="528"/>
        <v>NC</v>
      </c>
      <c r="BH75" s="25" t="str">
        <f t="shared" si="529"/>
        <v>NC</v>
      </c>
      <c r="BI75" s="25" t="str">
        <f t="shared" si="530"/>
        <v>NC</v>
      </c>
      <c r="BJ75" s="53">
        <v>67</v>
      </c>
      <c r="BK75" s="122" t="s">
        <v>38</v>
      </c>
      <c r="BL75" s="122" t="s">
        <v>38</v>
      </c>
      <c r="BM75" s="122" t="s">
        <v>38</v>
      </c>
      <c r="BN75" s="122" t="s">
        <v>38</v>
      </c>
      <c r="BO75" s="122" t="s">
        <v>38</v>
      </c>
      <c r="BP75" s="122" t="s">
        <v>38</v>
      </c>
      <c r="BQ75" s="122" t="s">
        <v>38</v>
      </c>
      <c r="BR75" s="122" t="s">
        <v>38</v>
      </c>
      <c r="BS75" s="122" t="s">
        <v>38</v>
      </c>
      <c r="BT75" s="122" t="s">
        <v>38</v>
      </c>
      <c r="BU75" s="122" t="s">
        <v>38</v>
      </c>
      <c r="BV75" s="122" t="s">
        <v>38</v>
      </c>
      <c r="BW75" s="122" t="s">
        <v>38</v>
      </c>
      <c r="BX75" s="124" t="s">
        <v>39</v>
      </c>
      <c r="BY75" s="122" t="s">
        <v>38</v>
      </c>
      <c r="BZ75" s="122" t="s">
        <v>38</v>
      </c>
      <c r="CA75" s="122" t="s">
        <v>38</v>
      </c>
      <c r="CB75" s="122" t="s">
        <v>38</v>
      </c>
      <c r="CC75" s="122" t="s">
        <v>38</v>
      </c>
      <c r="CD75" s="122" t="s">
        <v>38</v>
      </c>
      <c r="CE75" s="122" t="s">
        <v>38</v>
      </c>
      <c r="CF75" s="122" t="s">
        <v>38</v>
      </c>
      <c r="CG75" s="122" t="s">
        <v>38</v>
      </c>
      <c r="CH75" s="122" t="s">
        <v>38</v>
      </c>
      <c r="CI75" s="122" t="s">
        <v>38</v>
      </c>
      <c r="CJ75" s="122" t="s">
        <v>38</v>
      </c>
      <c r="CK75" s="53">
        <v>67</v>
      </c>
      <c r="CL75" s="122" t="s">
        <v>39</v>
      </c>
      <c r="CM75" s="122" t="s">
        <v>38</v>
      </c>
      <c r="CN75" s="122" t="s">
        <v>39</v>
      </c>
      <c r="CO75" s="122" t="s">
        <v>39</v>
      </c>
      <c r="CP75" s="122" t="s">
        <v>39</v>
      </c>
      <c r="CQ75" s="122" t="s">
        <v>39</v>
      </c>
      <c r="CR75" s="122" t="s">
        <v>39</v>
      </c>
      <c r="CS75" s="122" t="s">
        <v>39</v>
      </c>
      <c r="CT75" s="122" t="s">
        <v>39</v>
      </c>
      <c r="CU75" s="122" t="s">
        <v>39</v>
      </c>
      <c r="CV75" s="122" t="s">
        <v>39</v>
      </c>
      <c r="CW75" s="122" t="s">
        <v>39</v>
      </c>
      <c r="CX75" s="122" t="s">
        <v>39</v>
      </c>
      <c r="CY75" s="131" t="s">
        <v>39</v>
      </c>
      <c r="CZ75" s="122" t="s">
        <v>39</v>
      </c>
      <c r="DA75" s="122" t="s">
        <v>39</v>
      </c>
      <c r="DB75" s="122" t="s">
        <v>39</v>
      </c>
      <c r="DC75" s="122" t="s">
        <v>39</v>
      </c>
      <c r="DD75" s="122" t="s">
        <v>39</v>
      </c>
      <c r="DE75" s="122" t="s">
        <v>39</v>
      </c>
      <c r="DF75" s="122" t="s">
        <v>39</v>
      </c>
      <c r="DG75" s="122" t="s">
        <v>39</v>
      </c>
      <c r="DH75" s="122" t="s">
        <v>38</v>
      </c>
      <c r="DI75" s="122" t="s">
        <v>38</v>
      </c>
      <c r="DJ75" s="122" t="s">
        <v>38</v>
      </c>
      <c r="DK75" s="122" t="s">
        <v>39</v>
      </c>
      <c r="DL75" s="53">
        <v>67</v>
      </c>
      <c r="DM75" s="122" t="s">
        <v>39</v>
      </c>
      <c r="DN75" s="122" t="s">
        <v>38</v>
      </c>
      <c r="DO75" s="122" t="s">
        <v>39</v>
      </c>
      <c r="DP75" s="122" t="s">
        <v>39</v>
      </c>
      <c r="DQ75" s="122" t="s">
        <v>39</v>
      </c>
      <c r="DR75" s="122" t="s">
        <v>39</v>
      </c>
      <c r="DS75" s="122" t="s">
        <v>39</v>
      </c>
      <c r="DT75" s="122" t="s">
        <v>39</v>
      </c>
      <c r="DU75" s="122" t="s">
        <v>39</v>
      </c>
      <c r="DV75" s="122" t="s">
        <v>39</v>
      </c>
      <c r="DW75" s="122" t="s">
        <v>39</v>
      </c>
      <c r="DX75" s="122" t="s">
        <v>39</v>
      </c>
      <c r="DY75" s="122" t="s">
        <v>39</v>
      </c>
      <c r="DZ75" s="117" t="s">
        <v>39</v>
      </c>
      <c r="EA75" s="122" t="s">
        <v>39</v>
      </c>
      <c r="EB75" s="122" t="s">
        <v>39</v>
      </c>
      <c r="EC75" s="122" t="s">
        <v>39</v>
      </c>
      <c r="ED75" s="122" t="s">
        <v>39</v>
      </c>
      <c r="EE75" s="122" t="s">
        <v>39</v>
      </c>
      <c r="EF75" s="122" t="s">
        <v>39</v>
      </c>
      <c r="EG75" s="122" t="s">
        <v>39</v>
      </c>
      <c r="EH75" s="122" t="s">
        <v>39</v>
      </c>
      <c r="EI75" s="122" t="s">
        <v>38</v>
      </c>
      <c r="EJ75" s="122" t="s">
        <v>38</v>
      </c>
      <c r="EK75" s="122" t="s">
        <v>39</v>
      </c>
      <c r="EL75" s="122" t="s">
        <v>39</v>
      </c>
      <c r="EM75" s="53">
        <v>67</v>
      </c>
      <c r="EN75" s="26" t="str">
        <f t="shared" si="531"/>
        <v>NO CUMPLE</v>
      </c>
      <c r="EO75" s="26" t="str">
        <f t="shared" si="532"/>
        <v>NO CUMPLE</v>
      </c>
      <c r="EP75" s="26" t="str">
        <f t="shared" si="533"/>
        <v>NO CUMPLE</v>
      </c>
      <c r="EQ75" s="26" t="str">
        <f t="shared" si="534"/>
        <v>NO CUMPLE</v>
      </c>
      <c r="ER75" s="26" t="str">
        <f t="shared" si="535"/>
        <v>NO CUMPLE</v>
      </c>
      <c r="ES75" s="26" t="str">
        <f t="shared" si="536"/>
        <v>NO CUMPLE</v>
      </c>
      <c r="ET75" s="26" t="str">
        <f t="shared" si="537"/>
        <v>NO CUMPLE</v>
      </c>
      <c r="EU75" s="26" t="str">
        <f t="shared" si="538"/>
        <v>NO CUMPLE</v>
      </c>
      <c r="EV75" s="26" t="str">
        <f t="shared" si="539"/>
        <v>NO CUMPLE</v>
      </c>
      <c r="EW75" s="26" t="str">
        <f t="shared" si="540"/>
        <v>NO CUMPLE</v>
      </c>
      <c r="EX75" s="26" t="str">
        <f t="shared" si="541"/>
        <v>NO CUMPLE</v>
      </c>
      <c r="EY75" s="26" t="str">
        <f t="shared" si="542"/>
        <v>NO CUMPLE</v>
      </c>
      <c r="EZ75" s="26" t="str">
        <f t="shared" si="543"/>
        <v>NO CUMPLE</v>
      </c>
      <c r="FA75" s="26" t="str">
        <f t="shared" si="544"/>
        <v>CUMPLE</v>
      </c>
      <c r="FB75" s="26" t="str">
        <f t="shared" si="545"/>
        <v>NO CUMPLE</v>
      </c>
      <c r="FC75" s="26" t="str">
        <f t="shared" si="546"/>
        <v>NO CUMPLE</v>
      </c>
      <c r="FD75" s="26" t="str">
        <f t="shared" si="547"/>
        <v>NO CUMPLE</v>
      </c>
      <c r="FE75" s="26" t="str">
        <f t="shared" si="548"/>
        <v>NO CUMPLE</v>
      </c>
      <c r="FF75" s="26" t="str">
        <f t="shared" si="549"/>
        <v>NO CUMPLE</v>
      </c>
      <c r="FG75" s="26" t="str">
        <f t="shared" si="550"/>
        <v>NO CUMPLE</v>
      </c>
      <c r="FH75" s="26" t="str">
        <f t="shared" si="551"/>
        <v>NO CUMPLE</v>
      </c>
      <c r="FI75" s="26" t="str">
        <f t="shared" si="552"/>
        <v>NO CUMPLE</v>
      </c>
      <c r="FJ75" s="26" t="str">
        <f t="shared" si="553"/>
        <v>NO CUMPLE</v>
      </c>
      <c r="FK75" s="26" t="str">
        <f t="shared" si="554"/>
        <v>NO CUMPLE</v>
      </c>
      <c r="FL75" s="26" t="str">
        <f t="shared" si="555"/>
        <v>NO CUMPLE</v>
      </c>
      <c r="FM75" s="26" t="str">
        <f t="shared" si="556"/>
        <v>NO CUMPLE</v>
      </c>
      <c r="FN75" s="53">
        <v>67</v>
      </c>
      <c r="FO75" s="116" t="s">
        <v>37</v>
      </c>
      <c r="FP75" s="116" t="s">
        <v>37</v>
      </c>
      <c r="FQ75" s="116" t="s">
        <v>37</v>
      </c>
      <c r="FR75" s="116" t="s">
        <v>37</v>
      </c>
      <c r="FS75" s="116" t="s">
        <v>37</v>
      </c>
      <c r="FT75" s="116" t="s">
        <v>37</v>
      </c>
      <c r="FU75" s="116" t="s">
        <v>37</v>
      </c>
      <c r="FV75" s="116" t="s">
        <v>37</v>
      </c>
      <c r="FW75" s="116" t="s">
        <v>37</v>
      </c>
      <c r="FX75" s="116" t="s">
        <v>37</v>
      </c>
      <c r="FY75" s="116" t="s">
        <v>37</v>
      </c>
      <c r="FZ75" s="116" t="s">
        <v>37</v>
      </c>
      <c r="GA75" s="116" t="s">
        <v>37</v>
      </c>
      <c r="GB75" s="124" t="s">
        <v>39</v>
      </c>
      <c r="GC75" s="116" t="s">
        <v>37</v>
      </c>
      <c r="GD75" s="116" t="s">
        <v>37</v>
      </c>
      <c r="GE75" s="116" t="s">
        <v>37</v>
      </c>
      <c r="GF75" s="116" t="s">
        <v>37</v>
      </c>
      <c r="GG75" s="116" t="s">
        <v>37</v>
      </c>
      <c r="GH75" s="116" t="s">
        <v>37</v>
      </c>
      <c r="GI75" s="116" t="s">
        <v>37</v>
      </c>
      <c r="GJ75" s="116" t="s">
        <v>37</v>
      </c>
      <c r="GK75" s="116" t="s">
        <v>37</v>
      </c>
      <c r="GL75" s="116" t="s">
        <v>37</v>
      </c>
      <c r="GM75" s="116" t="s">
        <v>37</v>
      </c>
      <c r="GN75" s="116" t="s">
        <v>37</v>
      </c>
      <c r="GO75" s="53">
        <v>67</v>
      </c>
      <c r="GP75" s="116" t="s">
        <v>37</v>
      </c>
      <c r="GQ75" s="116" t="s">
        <v>37</v>
      </c>
      <c r="GR75" s="116" t="s">
        <v>37</v>
      </c>
      <c r="GS75" s="116" t="s">
        <v>37</v>
      </c>
      <c r="GT75" s="116" t="s">
        <v>37</v>
      </c>
      <c r="GU75" s="116" t="s">
        <v>37</v>
      </c>
      <c r="GV75" s="116" t="s">
        <v>37</v>
      </c>
      <c r="GW75" s="116" t="s">
        <v>37</v>
      </c>
      <c r="GX75" s="116" t="s">
        <v>37</v>
      </c>
      <c r="GY75" s="116" t="s">
        <v>37</v>
      </c>
      <c r="GZ75" s="116" t="s">
        <v>37</v>
      </c>
      <c r="HA75" s="116" t="s">
        <v>37</v>
      </c>
      <c r="HB75" s="116" t="s">
        <v>37</v>
      </c>
      <c r="HC75" s="131" t="s">
        <v>39</v>
      </c>
      <c r="HD75" s="116" t="s">
        <v>37</v>
      </c>
      <c r="HE75" s="116" t="s">
        <v>37</v>
      </c>
      <c r="HF75" s="116" t="s">
        <v>37</v>
      </c>
      <c r="HG75" s="116" t="s">
        <v>37</v>
      </c>
      <c r="HH75" s="116" t="s">
        <v>37</v>
      </c>
      <c r="HI75" s="116" t="s">
        <v>37</v>
      </c>
      <c r="HJ75" s="116" t="s">
        <v>37</v>
      </c>
      <c r="HK75" s="116" t="s">
        <v>37</v>
      </c>
      <c r="HL75" s="116" t="s">
        <v>37</v>
      </c>
      <c r="HM75" s="116" t="s">
        <v>37</v>
      </c>
      <c r="HN75" s="116" t="s">
        <v>37</v>
      </c>
      <c r="HO75" s="116" t="s">
        <v>37</v>
      </c>
      <c r="HP75" s="53">
        <v>67</v>
      </c>
      <c r="HQ75" s="25" t="str">
        <f t="shared" si="557"/>
        <v/>
      </c>
      <c r="HR75" s="25" t="str">
        <f t="shared" si="558"/>
        <v/>
      </c>
      <c r="HS75" s="25" t="str">
        <f t="shared" si="559"/>
        <v/>
      </c>
      <c r="HT75" s="25" t="str">
        <f t="shared" si="560"/>
        <v/>
      </c>
      <c r="HU75" s="25" t="str">
        <f t="shared" si="561"/>
        <v/>
      </c>
      <c r="HV75" s="25" t="str">
        <f t="shared" si="562"/>
        <v/>
      </c>
      <c r="HW75" s="25" t="str">
        <f t="shared" si="563"/>
        <v/>
      </c>
      <c r="HX75" s="25" t="str">
        <f t="shared" si="564"/>
        <v/>
      </c>
      <c r="HY75" s="25" t="str">
        <f t="shared" si="565"/>
        <v/>
      </c>
      <c r="HZ75" s="25" t="str">
        <f t="shared" si="566"/>
        <v/>
      </c>
      <c r="IA75" s="25" t="str">
        <f t="shared" si="567"/>
        <v/>
      </c>
      <c r="IB75" s="25" t="str">
        <f t="shared" si="568"/>
        <v/>
      </c>
      <c r="IC75" s="25" t="str">
        <f t="shared" si="569"/>
        <v/>
      </c>
      <c r="ID75" s="25">
        <f t="shared" si="570"/>
        <v>6664000</v>
      </c>
      <c r="IE75" s="25" t="str">
        <f t="shared" si="571"/>
        <v/>
      </c>
      <c r="IF75" s="25" t="str">
        <f t="shared" si="572"/>
        <v/>
      </c>
      <c r="IG75" s="25" t="str">
        <f t="shared" si="573"/>
        <v/>
      </c>
      <c r="IH75" s="25" t="str">
        <f t="shared" si="574"/>
        <v/>
      </c>
      <c r="II75" s="25" t="str">
        <f t="shared" si="575"/>
        <v/>
      </c>
      <c r="IJ75" s="25" t="str">
        <f t="shared" si="576"/>
        <v/>
      </c>
      <c r="IK75" s="25" t="str">
        <f t="shared" si="577"/>
        <v/>
      </c>
      <c r="IL75" s="25" t="str">
        <f t="shared" si="578"/>
        <v/>
      </c>
      <c r="IM75" s="25" t="str">
        <f t="shared" si="579"/>
        <v/>
      </c>
      <c r="IN75" s="25" t="str">
        <f t="shared" si="580"/>
        <v/>
      </c>
      <c r="IO75" s="25" t="str">
        <f t="shared" si="581"/>
        <v/>
      </c>
      <c r="IP75" s="25" t="str">
        <f t="shared" si="582"/>
        <v/>
      </c>
      <c r="IQ75" s="25">
        <v>6875308.2999999998</v>
      </c>
      <c r="IR75" s="25">
        <v>6875308.2999999998</v>
      </c>
      <c r="IS75" s="27">
        <f t="shared" si="583"/>
        <v>1</v>
      </c>
      <c r="IT75" s="27">
        <f t="shared" si="699"/>
        <v>1</v>
      </c>
      <c r="IU75" s="27">
        <f t="array" ref="IU75">IF(IT75=0,"",PRODUCT(IF(ISNUMBER(HQ75:IP75),HQ75:IP75,1)))</f>
        <v>6664000</v>
      </c>
      <c r="IV75" s="27">
        <f t="shared" si="700"/>
        <v>45817054511200</v>
      </c>
      <c r="IW75" s="28">
        <f t="shared" si="208"/>
        <v>6768829.6263977569</v>
      </c>
      <c r="IX75" s="29">
        <f t="shared" si="285"/>
        <v>25383.111098991587</v>
      </c>
      <c r="IY75" s="53">
        <v>67</v>
      </c>
      <c r="IZ75" s="30" t="str">
        <f t="shared" si="584"/>
        <v/>
      </c>
      <c r="JA75" s="30" t="str">
        <f t="shared" si="585"/>
        <v/>
      </c>
      <c r="JB75" s="30" t="str">
        <f t="shared" si="586"/>
        <v/>
      </c>
      <c r="JC75" s="30" t="str">
        <f t="shared" si="587"/>
        <v/>
      </c>
      <c r="JD75" s="30" t="str">
        <f t="shared" si="588"/>
        <v/>
      </c>
      <c r="JE75" s="30" t="str">
        <f t="shared" si="589"/>
        <v/>
      </c>
      <c r="JF75" s="30" t="str">
        <f t="shared" si="590"/>
        <v/>
      </c>
      <c r="JG75" s="30" t="str">
        <f t="shared" si="591"/>
        <v/>
      </c>
      <c r="JH75" s="30" t="str">
        <f t="shared" si="592"/>
        <v/>
      </c>
      <c r="JI75" s="30" t="str">
        <f t="shared" si="593"/>
        <v/>
      </c>
      <c r="JJ75" s="30" t="str">
        <f t="shared" si="594"/>
        <v/>
      </c>
      <c r="JK75" s="30" t="str">
        <f t="shared" si="595"/>
        <v/>
      </c>
      <c r="JL75" s="30" t="str">
        <f t="shared" si="596"/>
        <v/>
      </c>
      <c r="JM75" s="30">
        <f t="shared" si="597"/>
        <v>26253.676998107396</v>
      </c>
      <c r="JN75" s="30" t="str">
        <f t="shared" si="598"/>
        <v/>
      </c>
      <c r="JO75" s="30" t="str">
        <f t="shared" si="599"/>
        <v/>
      </c>
      <c r="JP75" s="30" t="str">
        <f t="shared" si="600"/>
        <v/>
      </c>
      <c r="JQ75" s="30" t="str">
        <f t="shared" si="601"/>
        <v/>
      </c>
      <c r="JR75" s="30" t="str">
        <f t="shared" si="602"/>
        <v/>
      </c>
      <c r="JS75" s="30" t="str">
        <f t="shared" si="603"/>
        <v/>
      </c>
      <c r="JT75" s="30" t="str">
        <f t="shared" si="604"/>
        <v/>
      </c>
      <c r="JU75" s="30" t="str">
        <f t="shared" si="605"/>
        <v/>
      </c>
      <c r="JV75" s="30" t="str">
        <f t="shared" si="606"/>
        <v/>
      </c>
      <c r="JW75" s="30" t="str">
        <f t="shared" si="607"/>
        <v/>
      </c>
      <c r="JX75" s="30" t="str">
        <f t="shared" si="608"/>
        <v/>
      </c>
      <c r="JY75" s="30" t="str">
        <f t="shared" si="609"/>
        <v/>
      </c>
      <c r="JZ75" s="53">
        <v>67</v>
      </c>
      <c r="KA75" s="31" t="str">
        <f t="shared" si="610"/>
        <v/>
      </c>
      <c r="KB75" s="31" t="str">
        <f t="shared" si="611"/>
        <v/>
      </c>
      <c r="KC75" s="31" t="str">
        <f t="shared" si="612"/>
        <v/>
      </c>
      <c r="KD75" s="31" t="str">
        <f t="shared" si="613"/>
        <v/>
      </c>
      <c r="KE75" s="31" t="str">
        <f t="shared" si="614"/>
        <v/>
      </c>
      <c r="KF75" s="31" t="str">
        <f t="shared" si="615"/>
        <v/>
      </c>
      <c r="KG75" s="31" t="str">
        <f t="shared" si="616"/>
        <v/>
      </c>
      <c r="KH75" s="31" t="str">
        <f t="shared" si="617"/>
        <v/>
      </c>
      <c r="KI75" s="31" t="str">
        <f t="shared" si="618"/>
        <v/>
      </c>
      <c r="KJ75" s="31" t="str">
        <f t="shared" si="619"/>
        <v/>
      </c>
      <c r="KK75" s="31" t="str">
        <f t="shared" si="620"/>
        <v/>
      </c>
      <c r="KL75" s="31" t="str">
        <f t="shared" si="621"/>
        <v/>
      </c>
      <c r="KM75" s="31" t="str">
        <f t="shared" si="622"/>
        <v/>
      </c>
      <c r="KN75" s="31">
        <f t="shared" si="623"/>
        <v>104829.62639775686</v>
      </c>
      <c r="KO75" s="31" t="str">
        <f t="shared" si="624"/>
        <v/>
      </c>
      <c r="KP75" s="31" t="str">
        <f t="shared" si="625"/>
        <v/>
      </c>
      <c r="KQ75" s="31" t="str">
        <f t="shared" si="626"/>
        <v/>
      </c>
      <c r="KR75" s="31" t="str">
        <f t="shared" si="627"/>
        <v/>
      </c>
      <c r="KS75" s="31" t="str">
        <f t="shared" si="628"/>
        <v/>
      </c>
      <c r="KT75" s="31" t="str">
        <f t="shared" si="629"/>
        <v/>
      </c>
      <c r="KU75" s="31" t="str">
        <f t="shared" si="630"/>
        <v/>
      </c>
      <c r="KV75" s="31" t="str">
        <f t="shared" si="631"/>
        <v/>
      </c>
      <c r="KW75" s="31" t="str">
        <f t="shared" si="632"/>
        <v/>
      </c>
      <c r="KX75" s="31" t="str">
        <f t="shared" si="633"/>
        <v/>
      </c>
      <c r="KY75" s="31" t="str">
        <f t="shared" si="634"/>
        <v/>
      </c>
      <c r="KZ75" s="31" t="str">
        <f t="shared" si="635"/>
        <v/>
      </c>
      <c r="LA75" s="53">
        <v>67</v>
      </c>
      <c r="LB75" s="32" t="str">
        <f t="shared" si="636"/>
        <v/>
      </c>
      <c r="LC75" s="32" t="str">
        <f t="shared" si="637"/>
        <v/>
      </c>
      <c r="LD75" s="32" t="str">
        <f t="shared" si="638"/>
        <v/>
      </c>
      <c r="LE75" s="32" t="str">
        <f t="shared" si="639"/>
        <v/>
      </c>
      <c r="LF75" s="32" t="str">
        <f t="shared" si="640"/>
        <v/>
      </c>
      <c r="LG75" s="32" t="str">
        <f t="shared" si="641"/>
        <v/>
      </c>
      <c r="LH75" s="32" t="str">
        <f t="shared" si="642"/>
        <v/>
      </c>
      <c r="LI75" s="32" t="str">
        <f t="shared" si="643"/>
        <v/>
      </c>
      <c r="LJ75" s="32" t="str">
        <f t="shared" si="644"/>
        <v/>
      </c>
      <c r="LK75" s="32" t="str">
        <f t="shared" si="645"/>
        <v/>
      </c>
      <c r="LL75" s="32" t="str">
        <f t="shared" si="646"/>
        <v/>
      </c>
      <c r="LM75" s="32" t="str">
        <f t="shared" si="647"/>
        <v/>
      </c>
      <c r="LN75" s="32" t="str">
        <f t="shared" si="648"/>
        <v/>
      </c>
      <c r="LO75" s="32">
        <f t="shared" si="649"/>
        <v>412.98966855927091</v>
      </c>
      <c r="LP75" s="32" t="str">
        <f t="shared" si="650"/>
        <v/>
      </c>
      <c r="LQ75" s="32" t="str">
        <f t="shared" si="651"/>
        <v/>
      </c>
      <c r="LR75" s="32" t="str">
        <f t="shared" si="652"/>
        <v/>
      </c>
      <c r="LS75" s="32" t="str">
        <f t="shared" si="653"/>
        <v/>
      </c>
      <c r="LT75" s="32" t="str">
        <f t="shared" si="654"/>
        <v/>
      </c>
      <c r="LU75" s="32" t="str">
        <f t="shared" si="655"/>
        <v/>
      </c>
      <c r="LV75" s="32" t="str">
        <f t="shared" si="656"/>
        <v/>
      </c>
      <c r="LW75" s="32" t="str">
        <f t="shared" si="657"/>
        <v/>
      </c>
      <c r="LX75" s="32" t="str">
        <f t="shared" si="658"/>
        <v/>
      </c>
      <c r="LY75" s="32" t="str">
        <f t="shared" si="659"/>
        <v/>
      </c>
      <c r="LZ75" s="32" t="str">
        <f t="shared" si="660"/>
        <v/>
      </c>
      <c r="MA75" s="32" t="str">
        <f t="shared" si="661"/>
        <v/>
      </c>
      <c r="MB75" s="50">
        <f t="shared" si="662"/>
        <v>412.98966855927091</v>
      </c>
      <c r="MC75" s="53">
        <v>67</v>
      </c>
      <c r="MD75" s="140" t="str">
        <f t="shared" si="663"/>
        <v/>
      </c>
      <c r="ME75" s="140" t="str">
        <f t="shared" si="664"/>
        <v/>
      </c>
      <c r="MF75" s="140" t="str">
        <f t="shared" si="665"/>
        <v/>
      </c>
      <c r="MG75" s="140" t="str">
        <f t="shared" si="666"/>
        <v/>
      </c>
      <c r="MH75" s="140" t="str">
        <f t="shared" si="667"/>
        <v/>
      </c>
      <c r="MI75" s="140" t="str">
        <f t="shared" si="668"/>
        <v/>
      </c>
      <c r="MJ75" s="140" t="str">
        <f t="shared" si="669"/>
        <v/>
      </c>
      <c r="MK75" s="140" t="str">
        <f t="shared" si="670"/>
        <v/>
      </c>
      <c r="ML75" s="140" t="str">
        <f t="shared" si="671"/>
        <v/>
      </c>
      <c r="MM75" s="140" t="str">
        <f t="shared" si="672"/>
        <v/>
      </c>
      <c r="MN75" s="140" t="str">
        <f t="shared" si="673"/>
        <v/>
      </c>
      <c r="MO75" s="140" t="str">
        <f t="shared" si="674"/>
        <v/>
      </c>
      <c r="MP75" s="140" t="str">
        <f t="shared" si="675"/>
        <v/>
      </c>
      <c r="MQ75" s="140">
        <f t="shared" si="676"/>
        <v>39.380515497161092</v>
      </c>
      <c r="MR75" s="140" t="str">
        <f t="shared" si="677"/>
        <v/>
      </c>
      <c r="MS75" s="140" t="str">
        <f t="shared" si="678"/>
        <v/>
      </c>
      <c r="MT75" s="140" t="str">
        <f t="shared" si="679"/>
        <v/>
      </c>
      <c r="MU75" s="140" t="str">
        <f t="shared" si="680"/>
        <v/>
      </c>
      <c r="MV75" s="140" t="str">
        <f t="shared" si="681"/>
        <v/>
      </c>
      <c r="MW75" s="140" t="str">
        <f t="shared" si="682"/>
        <v/>
      </c>
      <c r="MX75" s="140" t="str">
        <f t="shared" si="683"/>
        <v/>
      </c>
      <c r="MY75" s="140" t="str">
        <f t="shared" si="684"/>
        <v/>
      </c>
      <c r="MZ75" s="140" t="str">
        <f t="shared" si="685"/>
        <v/>
      </c>
      <c r="NA75" s="140" t="str">
        <f t="shared" si="686"/>
        <v/>
      </c>
      <c r="NB75" s="140" t="str">
        <f t="shared" si="687"/>
        <v/>
      </c>
      <c r="NC75" s="140" t="str">
        <f t="shared" si="688"/>
        <v/>
      </c>
      <c r="ND75" s="53">
        <v>67</v>
      </c>
      <c r="NE75" s="33" t="str">
        <f t="shared" si="689"/>
        <v/>
      </c>
      <c r="NF75" s="33" t="str">
        <f t="shared" si="504"/>
        <v/>
      </c>
      <c r="NG75" s="33" t="str">
        <f t="shared" si="480"/>
        <v/>
      </c>
      <c r="NH75" s="33" t="str">
        <f t="shared" si="481"/>
        <v/>
      </c>
      <c r="NI75" s="33" t="str">
        <f t="shared" si="482"/>
        <v/>
      </c>
      <c r="NJ75" s="33" t="str">
        <f t="shared" si="483"/>
        <v/>
      </c>
      <c r="NK75" s="33" t="str">
        <f t="shared" si="484"/>
        <v/>
      </c>
      <c r="NL75" s="33" t="str">
        <f t="shared" si="485"/>
        <v/>
      </c>
      <c r="NM75" s="33" t="str">
        <f t="shared" si="486"/>
        <v/>
      </c>
      <c r="NN75" s="33" t="str">
        <f t="shared" si="487"/>
        <v/>
      </c>
      <c r="NO75" s="33" t="str">
        <f t="shared" si="488"/>
        <v/>
      </c>
      <c r="NP75" s="33" t="str">
        <f t="shared" si="489"/>
        <v/>
      </c>
      <c r="NQ75" s="33" t="str">
        <f t="shared" si="490"/>
        <v/>
      </c>
      <c r="NR75" s="33">
        <f t="shared" si="491"/>
        <v>40</v>
      </c>
      <c r="NS75" s="33" t="str">
        <f t="shared" si="492"/>
        <v/>
      </c>
      <c r="NT75" s="33" t="str">
        <f t="shared" si="493"/>
        <v/>
      </c>
      <c r="NU75" s="33" t="str">
        <f t="shared" si="494"/>
        <v/>
      </c>
      <c r="NV75" s="33" t="str">
        <f t="shared" si="495"/>
        <v/>
      </c>
      <c r="NW75" s="33" t="str">
        <f t="shared" si="496"/>
        <v/>
      </c>
      <c r="NX75" s="33" t="str">
        <f t="shared" si="497"/>
        <v/>
      </c>
      <c r="NY75" s="33" t="str">
        <f t="shared" si="498"/>
        <v/>
      </c>
      <c r="NZ75" s="33" t="str">
        <f t="shared" si="499"/>
        <v/>
      </c>
      <c r="OA75" s="33" t="str">
        <f t="shared" si="500"/>
        <v/>
      </c>
      <c r="OB75" s="33" t="str">
        <f t="shared" si="501"/>
        <v/>
      </c>
      <c r="OC75" s="33" t="str">
        <f t="shared" si="502"/>
        <v/>
      </c>
      <c r="OD75" s="33" t="str">
        <f t="shared" si="503"/>
        <v/>
      </c>
      <c r="OE75" s="33" t="e">
        <f>IF(#REF!="","",IF(#REF!=$MB75,40,(($MB75/#REF!)*40)))</f>
        <v>#REF!</v>
      </c>
      <c r="OF75" s="33" t="e">
        <f>IF(#REF!="","",IF(#REF!=$MB75,40,(($MB75/#REF!)*40)))</f>
        <v>#REF!</v>
      </c>
      <c r="OG75" s="53">
        <v>67</v>
      </c>
      <c r="OH75" s="116"/>
      <c r="OI75" s="116"/>
      <c r="OJ75" s="116"/>
      <c r="OK75" s="116"/>
      <c r="OL75" s="116"/>
      <c r="OM75" s="116"/>
      <c r="ON75" s="116"/>
      <c r="OO75" s="116"/>
      <c r="OP75" s="116"/>
      <c r="OQ75" s="116"/>
      <c r="OR75" s="116"/>
      <c r="OS75" s="116"/>
      <c r="OT75" s="116"/>
      <c r="OU75" s="124">
        <v>72</v>
      </c>
      <c r="OV75" s="116"/>
      <c r="OW75" s="116"/>
      <c r="OX75" s="116"/>
      <c r="OY75" s="116"/>
      <c r="OZ75" s="116"/>
      <c r="PA75" s="116"/>
      <c r="PB75" s="116"/>
      <c r="PC75" s="116"/>
      <c r="PD75" s="116"/>
      <c r="PE75" s="116"/>
      <c r="PF75" s="116"/>
      <c r="PG75" s="116"/>
      <c r="PH75" s="53">
        <v>67</v>
      </c>
      <c r="PI75" s="126">
        <f t="shared" si="701"/>
        <v>0</v>
      </c>
      <c r="PJ75" s="126">
        <f t="shared" si="275"/>
        <v>0</v>
      </c>
      <c r="PK75" s="126">
        <f t="shared" si="276"/>
        <v>0</v>
      </c>
      <c r="PL75" s="126">
        <f t="shared" si="277"/>
        <v>0</v>
      </c>
      <c r="PM75" s="126">
        <f t="shared" si="278"/>
        <v>0</v>
      </c>
      <c r="PN75" s="126">
        <f t="shared" si="279"/>
        <v>0</v>
      </c>
      <c r="PO75" s="126">
        <f t="shared" si="235"/>
        <v>0</v>
      </c>
      <c r="PP75" s="126">
        <f t="shared" si="236"/>
        <v>0</v>
      </c>
      <c r="PQ75" s="126">
        <f t="shared" si="237"/>
        <v>0</v>
      </c>
      <c r="PR75" s="126">
        <f t="shared" si="238"/>
        <v>0</v>
      </c>
      <c r="PS75" s="126">
        <f t="shared" si="239"/>
        <v>0</v>
      </c>
      <c r="PT75" s="126">
        <f t="shared" si="240"/>
        <v>0</v>
      </c>
      <c r="PU75" s="126">
        <f t="shared" si="241"/>
        <v>0</v>
      </c>
      <c r="PV75" s="126">
        <f t="shared" si="242"/>
        <v>60</v>
      </c>
      <c r="PW75" s="126">
        <f t="shared" si="243"/>
        <v>0</v>
      </c>
      <c r="PX75" s="126">
        <f t="shared" si="244"/>
        <v>0</v>
      </c>
      <c r="PY75" s="126">
        <f t="shared" si="245"/>
        <v>0</v>
      </c>
      <c r="PZ75" s="126">
        <f t="shared" si="246"/>
        <v>0</v>
      </c>
      <c r="QA75" s="126">
        <f t="shared" si="247"/>
        <v>0</v>
      </c>
      <c r="QB75" s="126">
        <f t="shared" si="248"/>
        <v>0</v>
      </c>
      <c r="QC75" s="126">
        <f t="shared" si="249"/>
        <v>0</v>
      </c>
      <c r="QD75" s="126">
        <f t="shared" si="250"/>
        <v>0</v>
      </c>
      <c r="QE75" s="126">
        <f t="shared" si="251"/>
        <v>0</v>
      </c>
      <c r="QF75" s="126">
        <f t="shared" si="252"/>
        <v>0</v>
      </c>
      <c r="QG75" s="126">
        <f t="shared" si="253"/>
        <v>0</v>
      </c>
      <c r="QH75" s="126">
        <f t="shared" si="254"/>
        <v>0</v>
      </c>
      <c r="QI75" s="53">
        <v>67</v>
      </c>
      <c r="QJ75" s="34" t="str">
        <f t="shared" si="702"/>
        <v/>
      </c>
      <c r="QK75" s="34" t="str">
        <f t="shared" si="280"/>
        <v/>
      </c>
      <c r="QL75" s="34" t="str">
        <f t="shared" si="281"/>
        <v/>
      </c>
      <c r="QM75" s="34" t="str">
        <f t="shared" si="282"/>
        <v/>
      </c>
      <c r="QN75" s="34" t="str">
        <f t="shared" si="283"/>
        <v/>
      </c>
      <c r="QO75" s="34" t="str">
        <f t="shared" si="284"/>
        <v/>
      </c>
      <c r="QP75" s="34" t="str">
        <f t="shared" si="255"/>
        <v/>
      </c>
      <c r="QQ75" s="34" t="str">
        <f t="shared" si="256"/>
        <v/>
      </c>
      <c r="QR75" s="34" t="str">
        <f t="shared" si="257"/>
        <v/>
      </c>
      <c r="QS75" s="34" t="str">
        <f t="shared" si="258"/>
        <v/>
      </c>
      <c r="QT75" s="34" t="str">
        <f t="shared" si="259"/>
        <v/>
      </c>
      <c r="QU75" s="34" t="str">
        <f t="shared" si="260"/>
        <v/>
      </c>
      <c r="QV75" s="34" t="str">
        <f t="shared" si="261"/>
        <v/>
      </c>
      <c r="QW75" s="34">
        <f t="shared" si="262"/>
        <v>99.380515497161099</v>
      </c>
      <c r="QX75" s="34" t="str">
        <f t="shared" si="263"/>
        <v/>
      </c>
      <c r="QY75" s="34" t="str">
        <f t="shared" si="264"/>
        <v/>
      </c>
      <c r="QZ75" s="34" t="str">
        <f t="shared" si="265"/>
        <v/>
      </c>
      <c r="RA75" s="34" t="str">
        <f t="shared" si="266"/>
        <v/>
      </c>
      <c r="RB75" s="34" t="str">
        <f t="shared" si="267"/>
        <v/>
      </c>
      <c r="RC75" s="34" t="str">
        <f t="shared" si="268"/>
        <v/>
      </c>
      <c r="RD75" s="34" t="str">
        <f t="shared" si="269"/>
        <v/>
      </c>
      <c r="RE75" s="34" t="str">
        <f t="shared" si="270"/>
        <v/>
      </c>
      <c r="RF75" s="34" t="str">
        <f t="shared" si="271"/>
        <v/>
      </c>
      <c r="RG75" s="34" t="str">
        <f t="shared" si="272"/>
        <v/>
      </c>
      <c r="RH75" s="34" t="str">
        <f t="shared" si="273"/>
        <v/>
      </c>
      <c r="RI75" s="34" t="str">
        <f t="shared" si="274"/>
        <v/>
      </c>
      <c r="RJ75" s="132">
        <f t="shared" si="703"/>
        <v>99.380515497161099</v>
      </c>
      <c r="RK75" s="35" t="str">
        <f t="shared" si="690"/>
        <v/>
      </c>
      <c r="RL75" s="35" t="str">
        <f t="shared" si="691"/>
        <v>14. CASA CIENTIFICA BLANCO Y COMPAÑIA S.A.S NIT 860502528-1</v>
      </c>
      <c r="RM75" s="35" t="str">
        <f t="shared" si="692"/>
        <v/>
      </c>
      <c r="RN75" s="35" t="str">
        <f t="shared" si="234"/>
        <v/>
      </c>
      <c r="RO75" s="133" t="str">
        <f t="shared" ref="RO75:RO83" si="705">IFERROR(INDEX($QJ$8:$RI$8,MATCH(RJ75,QJ75:RI75,0)),"DESIERTO")</f>
        <v>14. CASA CIENTIFICA BLANCO Y COMPAÑIA S.A.S NIT 860502528-1</v>
      </c>
      <c r="RP75" s="133" t="str">
        <f>IF($RJ75=QJ75,QJ$8,IF($RJ75=QK75,QK$8,IF($RJ75=QL75,QL$8,IF($RJ75=QM75,QM$8,IF($RJ75=QN75,QN$8,IF($RJ75=QO75,QO$8,IF($RJ75=QP75,QP$8,IF($RJ75=QQ75,QQ$8,IF($RJ75=QR75,QR$8,IF($RJ75=QS75,QS$8,IF($RJ75=QT75,QT$8,IF($RJ75=QU75,QU$8,IF($RJ75=QV75,QV$8,IF($RJ75=QW75,QW$8,IF($RJ75=QX75,QX$8,IF($RJ75=QY75,QY$8,IF($RJ75=QZ75,QZ$8,IF($RJ75=RA75,RA$8,IF($RJ75=RB75,RB$8,IF($RJ75=RC75,RC$8,IF($RJ75=RD75,RD$8,IF($RJ75=RE75,RE$8,IF($RJ75=RF75,RF$8,IF($RJ75=RG75,RG$8,IF($RJ75=RH75,RH$8,IF($RJ75=RI75,RI$8,IF($RJ75=#REF!,#REF!,IF($RJ75=#REF!,#REF!,""))))))))))))))))))))))))))))</f>
        <v>14. CASA CIENTIFICA BLANCO Y COMPAÑIA S.A.S NIT 860502528-1</v>
      </c>
      <c r="RQ75" s="36" t="str">
        <f t="shared" si="693"/>
        <v/>
      </c>
      <c r="RR75" s="36">
        <f t="shared" si="694"/>
        <v>6664000</v>
      </c>
      <c r="RS75" s="36" t="str">
        <f t="shared" si="695"/>
        <v/>
      </c>
      <c r="RT75" s="36" t="e">
        <f>IF($RP75=$AD$8,$AD75,IF($RP75=$AE$8,$AE75,IF($RP75=$AF$8,$AF75,IF($RP75=$AG$8,$AG75,IF($RP75=$AH$8,$AH75,IF($RP75=#REF!,#REF!,IF($RP75=#REF!,#REF!,"")))))))</f>
        <v>#REF!</v>
      </c>
      <c r="RU75" s="129">
        <f t="shared" si="696"/>
        <v>6664000</v>
      </c>
      <c r="RV75" s="36" t="e">
        <f t="shared" si="704"/>
        <v>#REF!</v>
      </c>
      <c r="RW75" s="53">
        <v>67</v>
      </c>
      <c r="RX75" s="129">
        <f t="shared" si="697"/>
        <v>211308.29999999981</v>
      </c>
      <c r="RY75" s="129" t="str">
        <f t="shared" si="698"/>
        <v>ADJUDICADO</v>
      </c>
    </row>
    <row r="76" spans="2:493" s="38" customFormat="1" ht="24">
      <c r="B76" s="67" t="s">
        <v>166</v>
      </c>
      <c r="C76" s="94" t="s">
        <v>181</v>
      </c>
      <c r="D76" s="94" t="s">
        <v>182</v>
      </c>
      <c r="E76" s="100" t="s">
        <v>183</v>
      </c>
      <c r="F76" s="101">
        <v>1</v>
      </c>
      <c r="G76" s="24">
        <v>31798942</v>
      </c>
      <c r="H76" s="54">
        <v>68</v>
      </c>
      <c r="I76" s="104" t="s">
        <v>37</v>
      </c>
      <c r="J76" s="104" t="s">
        <v>37</v>
      </c>
      <c r="K76" s="104" t="s">
        <v>37</v>
      </c>
      <c r="L76" s="104" t="s">
        <v>37</v>
      </c>
      <c r="M76" s="104" t="s">
        <v>37</v>
      </c>
      <c r="N76" s="108">
        <v>31798882.5</v>
      </c>
      <c r="O76" s="104" t="s">
        <v>37</v>
      </c>
      <c r="P76" s="104" t="s">
        <v>37</v>
      </c>
      <c r="Q76" s="104" t="s">
        <v>37</v>
      </c>
      <c r="R76" s="104" t="s">
        <v>37</v>
      </c>
      <c r="S76" s="104" t="s">
        <v>37</v>
      </c>
      <c r="T76" s="104" t="s">
        <v>37</v>
      </c>
      <c r="U76" s="104" t="s">
        <v>37</v>
      </c>
      <c r="V76" s="104" t="s">
        <v>37</v>
      </c>
      <c r="W76" s="104" t="s">
        <v>37</v>
      </c>
      <c r="X76" s="104" t="s">
        <v>37</v>
      </c>
      <c r="Y76" s="104" t="s">
        <v>37</v>
      </c>
      <c r="Z76" s="104" t="s">
        <v>37</v>
      </c>
      <c r="AA76" s="104" t="s">
        <v>37</v>
      </c>
      <c r="AB76" s="104" t="s">
        <v>37</v>
      </c>
      <c r="AC76" s="104" t="s">
        <v>37</v>
      </c>
      <c r="AD76" s="104" t="s">
        <v>37</v>
      </c>
      <c r="AE76" s="104" t="s">
        <v>37</v>
      </c>
      <c r="AF76" s="104" t="s">
        <v>37</v>
      </c>
      <c r="AG76" s="106">
        <v>31773000</v>
      </c>
      <c r="AH76" s="104" t="s">
        <v>37</v>
      </c>
      <c r="AI76" s="37"/>
      <c r="AJ76" s="25" t="str">
        <f t="shared" si="505"/>
        <v>NC</v>
      </c>
      <c r="AK76" s="25" t="str">
        <f t="shared" si="506"/>
        <v>NC</v>
      </c>
      <c r="AL76" s="25" t="str">
        <f t="shared" si="507"/>
        <v>NC</v>
      </c>
      <c r="AM76" s="25" t="str">
        <f t="shared" si="508"/>
        <v>NC</v>
      </c>
      <c r="AN76" s="25" t="str">
        <f t="shared" si="509"/>
        <v>NC</v>
      </c>
      <c r="AO76" s="25">
        <f t="shared" si="510"/>
        <v>31798882.5</v>
      </c>
      <c r="AP76" s="25" t="str">
        <f t="shared" si="511"/>
        <v>NC</v>
      </c>
      <c r="AQ76" s="25" t="str">
        <f t="shared" si="512"/>
        <v>NC</v>
      </c>
      <c r="AR76" s="25" t="str">
        <f t="shared" si="513"/>
        <v>NC</v>
      </c>
      <c r="AS76" s="25" t="str">
        <f t="shared" si="514"/>
        <v>NC</v>
      </c>
      <c r="AT76" s="25" t="str">
        <f t="shared" si="515"/>
        <v>NC</v>
      </c>
      <c r="AU76" s="25" t="str">
        <f t="shared" si="516"/>
        <v>NC</v>
      </c>
      <c r="AV76" s="25" t="str">
        <f t="shared" si="517"/>
        <v>NC</v>
      </c>
      <c r="AW76" s="25" t="str">
        <f t="shared" si="518"/>
        <v>NC</v>
      </c>
      <c r="AX76" s="25" t="str">
        <f t="shared" si="519"/>
        <v>NC</v>
      </c>
      <c r="AY76" s="25" t="str">
        <f t="shared" si="520"/>
        <v>NC</v>
      </c>
      <c r="AZ76" s="25" t="str">
        <f t="shared" si="521"/>
        <v>NC</v>
      </c>
      <c r="BA76" s="25" t="str">
        <f t="shared" si="522"/>
        <v>NC</v>
      </c>
      <c r="BB76" s="25" t="str">
        <f t="shared" si="523"/>
        <v>NC</v>
      </c>
      <c r="BC76" s="25" t="str">
        <f t="shared" si="524"/>
        <v>NC</v>
      </c>
      <c r="BD76" s="25" t="str">
        <f t="shared" si="525"/>
        <v>NC</v>
      </c>
      <c r="BE76" s="25" t="str">
        <f t="shared" si="526"/>
        <v>NC</v>
      </c>
      <c r="BF76" s="25" t="str">
        <f t="shared" si="527"/>
        <v>NC</v>
      </c>
      <c r="BG76" s="25" t="str">
        <f t="shared" si="528"/>
        <v>NC</v>
      </c>
      <c r="BH76" s="25">
        <f t="shared" si="529"/>
        <v>31773000</v>
      </c>
      <c r="BI76" s="25" t="str">
        <f t="shared" si="530"/>
        <v>NC</v>
      </c>
      <c r="BJ76" s="53">
        <v>68</v>
      </c>
      <c r="BK76" s="122" t="s">
        <v>38</v>
      </c>
      <c r="BL76" s="122" t="s">
        <v>38</v>
      </c>
      <c r="BM76" s="122" t="s">
        <v>38</v>
      </c>
      <c r="BN76" s="122" t="s">
        <v>38</v>
      </c>
      <c r="BO76" s="122" t="s">
        <v>38</v>
      </c>
      <c r="BP76" s="120" t="s">
        <v>39</v>
      </c>
      <c r="BQ76" s="122" t="s">
        <v>38</v>
      </c>
      <c r="BR76" s="122" t="s">
        <v>38</v>
      </c>
      <c r="BS76" s="122" t="s">
        <v>38</v>
      </c>
      <c r="BT76" s="122" t="s">
        <v>38</v>
      </c>
      <c r="BU76" s="122" t="s">
        <v>38</v>
      </c>
      <c r="BV76" s="122" t="s">
        <v>38</v>
      </c>
      <c r="BW76" s="122" t="s">
        <v>38</v>
      </c>
      <c r="BX76" s="122" t="s">
        <v>38</v>
      </c>
      <c r="BY76" s="122" t="s">
        <v>38</v>
      </c>
      <c r="BZ76" s="122" t="s">
        <v>38</v>
      </c>
      <c r="CA76" s="122" t="s">
        <v>38</v>
      </c>
      <c r="CB76" s="122" t="s">
        <v>38</v>
      </c>
      <c r="CC76" s="122" t="s">
        <v>38</v>
      </c>
      <c r="CD76" s="122" t="s">
        <v>38</v>
      </c>
      <c r="CE76" s="122" t="s">
        <v>38</v>
      </c>
      <c r="CF76" s="122" t="s">
        <v>38</v>
      </c>
      <c r="CG76" s="122" t="s">
        <v>38</v>
      </c>
      <c r="CH76" s="122" t="s">
        <v>38</v>
      </c>
      <c r="CI76" s="124" t="s">
        <v>39</v>
      </c>
      <c r="CJ76" s="122" t="s">
        <v>38</v>
      </c>
      <c r="CK76" s="53">
        <v>68</v>
      </c>
      <c r="CL76" s="122" t="s">
        <v>39</v>
      </c>
      <c r="CM76" s="122" t="s">
        <v>38</v>
      </c>
      <c r="CN76" s="122" t="s">
        <v>39</v>
      </c>
      <c r="CO76" s="122" t="s">
        <v>39</v>
      </c>
      <c r="CP76" s="122" t="s">
        <v>39</v>
      </c>
      <c r="CQ76" s="123" t="s">
        <v>39</v>
      </c>
      <c r="CR76" s="122" t="s">
        <v>39</v>
      </c>
      <c r="CS76" s="122" t="s">
        <v>39</v>
      </c>
      <c r="CT76" s="122" t="s">
        <v>39</v>
      </c>
      <c r="CU76" s="122" t="s">
        <v>39</v>
      </c>
      <c r="CV76" s="122" t="s">
        <v>39</v>
      </c>
      <c r="CW76" s="122" t="s">
        <v>39</v>
      </c>
      <c r="CX76" s="122" t="s">
        <v>39</v>
      </c>
      <c r="CY76" s="122" t="s">
        <v>39</v>
      </c>
      <c r="CZ76" s="122" t="s">
        <v>39</v>
      </c>
      <c r="DA76" s="122" t="s">
        <v>39</v>
      </c>
      <c r="DB76" s="122" t="s">
        <v>39</v>
      </c>
      <c r="DC76" s="122" t="s">
        <v>39</v>
      </c>
      <c r="DD76" s="122" t="s">
        <v>39</v>
      </c>
      <c r="DE76" s="122" t="s">
        <v>39</v>
      </c>
      <c r="DF76" s="122" t="s">
        <v>39</v>
      </c>
      <c r="DG76" s="122" t="s">
        <v>39</v>
      </c>
      <c r="DH76" s="122" t="s">
        <v>38</v>
      </c>
      <c r="DI76" s="122" t="s">
        <v>38</v>
      </c>
      <c r="DJ76" s="124" t="s">
        <v>38</v>
      </c>
      <c r="DK76" s="122" t="s">
        <v>39</v>
      </c>
      <c r="DL76" s="53">
        <v>68</v>
      </c>
      <c r="DM76" s="122" t="s">
        <v>39</v>
      </c>
      <c r="DN76" s="122" t="s">
        <v>38</v>
      </c>
      <c r="DO76" s="122" t="s">
        <v>39</v>
      </c>
      <c r="DP76" s="122" t="s">
        <v>39</v>
      </c>
      <c r="DQ76" s="122" t="s">
        <v>39</v>
      </c>
      <c r="DR76" s="121" t="s">
        <v>39</v>
      </c>
      <c r="DS76" s="122" t="s">
        <v>39</v>
      </c>
      <c r="DT76" s="122" t="s">
        <v>39</v>
      </c>
      <c r="DU76" s="122" t="s">
        <v>39</v>
      </c>
      <c r="DV76" s="122" t="s">
        <v>39</v>
      </c>
      <c r="DW76" s="122" t="s">
        <v>39</v>
      </c>
      <c r="DX76" s="122" t="s">
        <v>39</v>
      </c>
      <c r="DY76" s="122" t="s">
        <v>39</v>
      </c>
      <c r="DZ76" s="122" t="s">
        <v>39</v>
      </c>
      <c r="EA76" s="122" t="s">
        <v>39</v>
      </c>
      <c r="EB76" s="122" t="s">
        <v>39</v>
      </c>
      <c r="EC76" s="122" t="s">
        <v>39</v>
      </c>
      <c r="ED76" s="122" t="s">
        <v>39</v>
      </c>
      <c r="EE76" s="122" t="s">
        <v>39</v>
      </c>
      <c r="EF76" s="122" t="s">
        <v>39</v>
      </c>
      <c r="EG76" s="122" t="s">
        <v>39</v>
      </c>
      <c r="EH76" s="122" t="s">
        <v>39</v>
      </c>
      <c r="EI76" s="122" t="s">
        <v>38</v>
      </c>
      <c r="EJ76" s="122" t="s">
        <v>38</v>
      </c>
      <c r="EK76" s="118" t="s">
        <v>39</v>
      </c>
      <c r="EL76" s="122" t="s">
        <v>39</v>
      </c>
      <c r="EM76" s="53">
        <v>68</v>
      </c>
      <c r="EN76" s="26" t="str">
        <f t="shared" si="531"/>
        <v>NO CUMPLE</v>
      </c>
      <c r="EO76" s="26" t="str">
        <f t="shared" si="532"/>
        <v>NO CUMPLE</v>
      </c>
      <c r="EP76" s="26" t="str">
        <f t="shared" si="533"/>
        <v>NO CUMPLE</v>
      </c>
      <c r="EQ76" s="26" t="str">
        <f t="shared" si="534"/>
        <v>NO CUMPLE</v>
      </c>
      <c r="ER76" s="26" t="str">
        <f t="shared" si="535"/>
        <v>NO CUMPLE</v>
      </c>
      <c r="ES76" s="26" t="str">
        <f t="shared" si="536"/>
        <v>CUMPLE</v>
      </c>
      <c r="ET76" s="26" t="str">
        <f t="shared" si="537"/>
        <v>NO CUMPLE</v>
      </c>
      <c r="EU76" s="26" t="str">
        <f t="shared" si="538"/>
        <v>NO CUMPLE</v>
      </c>
      <c r="EV76" s="26" t="str">
        <f t="shared" si="539"/>
        <v>NO CUMPLE</v>
      </c>
      <c r="EW76" s="26" t="str">
        <f t="shared" si="540"/>
        <v>NO CUMPLE</v>
      </c>
      <c r="EX76" s="26" t="str">
        <f t="shared" si="541"/>
        <v>NO CUMPLE</v>
      </c>
      <c r="EY76" s="26" t="str">
        <f t="shared" si="542"/>
        <v>NO CUMPLE</v>
      </c>
      <c r="EZ76" s="26" t="str">
        <f t="shared" si="543"/>
        <v>NO CUMPLE</v>
      </c>
      <c r="FA76" s="26" t="str">
        <f t="shared" si="544"/>
        <v>NO CUMPLE</v>
      </c>
      <c r="FB76" s="26" t="str">
        <f t="shared" si="545"/>
        <v>NO CUMPLE</v>
      </c>
      <c r="FC76" s="26" t="str">
        <f t="shared" si="546"/>
        <v>NO CUMPLE</v>
      </c>
      <c r="FD76" s="26" t="str">
        <f t="shared" si="547"/>
        <v>NO CUMPLE</v>
      </c>
      <c r="FE76" s="26" t="str">
        <f t="shared" si="548"/>
        <v>NO CUMPLE</v>
      </c>
      <c r="FF76" s="26" t="str">
        <f t="shared" si="549"/>
        <v>NO CUMPLE</v>
      </c>
      <c r="FG76" s="26" t="str">
        <f t="shared" si="550"/>
        <v>NO CUMPLE</v>
      </c>
      <c r="FH76" s="26" t="str">
        <f t="shared" si="551"/>
        <v>NO CUMPLE</v>
      </c>
      <c r="FI76" s="26" t="str">
        <f t="shared" si="552"/>
        <v>NO CUMPLE</v>
      </c>
      <c r="FJ76" s="26" t="str">
        <f t="shared" si="553"/>
        <v>NO CUMPLE</v>
      </c>
      <c r="FK76" s="26" t="str">
        <f t="shared" si="554"/>
        <v>NO CUMPLE</v>
      </c>
      <c r="FL76" s="26" t="str">
        <f t="shared" si="555"/>
        <v>NO CUMPLE</v>
      </c>
      <c r="FM76" s="26" t="str">
        <f t="shared" si="556"/>
        <v>NO CUMPLE</v>
      </c>
      <c r="FN76" s="53">
        <v>68</v>
      </c>
      <c r="FO76" s="116" t="s">
        <v>37</v>
      </c>
      <c r="FP76" s="116" t="s">
        <v>37</v>
      </c>
      <c r="FQ76" s="116" t="s">
        <v>37</v>
      </c>
      <c r="FR76" s="116" t="s">
        <v>37</v>
      </c>
      <c r="FS76" s="116" t="s">
        <v>37</v>
      </c>
      <c r="FT76" s="120" t="s">
        <v>39</v>
      </c>
      <c r="FU76" s="116" t="s">
        <v>37</v>
      </c>
      <c r="FV76" s="116" t="s">
        <v>37</v>
      </c>
      <c r="FW76" s="116" t="s">
        <v>37</v>
      </c>
      <c r="FX76" s="116" t="s">
        <v>37</v>
      </c>
      <c r="FY76" s="116" t="s">
        <v>37</v>
      </c>
      <c r="FZ76" s="116" t="s">
        <v>37</v>
      </c>
      <c r="GA76" s="116" t="s">
        <v>37</v>
      </c>
      <c r="GB76" s="116" t="s">
        <v>37</v>
      </c>
      <c r="GC76" s="116" t="s">
        <v>37</v>
      </c>
      <c r="GD76" s="116" t="s">
        <v>37</v>
      </c>
      <c r="GE76" s="116" t="s">
        <v>37</v>
      </c>
      <c r="GF76" s="116" t="s">
        <v>37</v>
      </c>
      <c r="GG76" s="116" t="s">
        <v>37</v>
      </c>
      <c r="GH76" s="116" t="s">
        <v>37</v>
      </c>
      <c r="GI76" s="116" t="s">
        <v>37</v>
      </c>
      <c r="GJ76" s="116" t="s">
        <v>37</v>
      </c>
      <c r="GK76" s="116" t="s">
        <v>37</v>
      </c>
      <c r="GL76" s="116" t="s">
        <v>37</v>
      </c>
      <c r="GM76" s="124" t="s">
        <v>39</v>
      </c>
      <c r="GN76" s="116" t="s">
        <v>37</v>
      </c>
      <c r="GO76" s="53">
        <v>68</v>
      </c>
      <c r="GP76" s="116" t="s">
        <v>37</v>
      </c>
      <c r="GQ76" s="116" t="s">
        <v>37</v>
      </c>
      <c r="GR76" s="116" t="s">
        <v>37</v>
      </c>
      <c r="GS76" s="116" t="s">
        <v>37</v>
      </c>
      <c r="GT76" s="116" t="s">
        <v>37</v>
      </c>
      <c r="GU76" s="123" t="s">
        <v>39</v>
      </c>
      <c r="GV76" s="116" t="s">
        <v>37</v>
      </c>
      <c r="GW76" s="116" t="s">
        <v>37</v>
      </c>
      <c r="GX76" s="116" t="s">
        <v>37</v>
      </c>
      <c r="GY76" s="116" t="s">
        <v>37</v>
      </c>
      <c r="GZ76" s="116" t="s">
        <v>37</v>
      </c>
      <c r="HA76" s="116" t="s">
        <v>37</v>
      </c>
      <c r="HB76" s="116" t="s">
        <v>37</v>
      </c>
      <c r="HC76" s="116" t="s">
        <v>37</v>
      </c>
      <c r="HD76" s="116" t="s">
        <v>37</v>
      </c>
      <c r="HE76" s="116" t="s">
        <v>37</v>
      </c>
      <c r="HF76" s="116" t="s">
        <v>37</v>
      </c>
      <c r="HG76" s="116" t="s">
        <v>37</v>
      </c>
      <c r="HH76" s="116" t="s">
        <v>37</v>
      </c>
      <c r="HI76" s="116" t="s">
        <v>37</v>
      </c>
      <c r="HJ76" s="116" t="s">
        <v>37</v>
      </c>
      <c r="HK76" s="116" t="s">
        <v>37</v>
      </c>
      <c r="HL76" s="116" t="s">
        <v>37</v>
      </c>
      <c r="HM76" s="116" t="s">
        <v>37</v>
      </c>
      <c r="HN76" s="124" t="s">
        <v>39</v>
      </c>
      <c r="HO76" s="116" t="s">
        <v>37</v>
      </c>
      <c r="HP76" s="53">
        <v>68</v>
      </c>
      <c r="HQ76" s="25" t="str">
        <f t="shared" si="557"/>
        <v/>
      </c>
      <c r="HR76" s="25" t="str">
        <f t="shared" si="558"/>
        <v/>
      </c>
      <c r="HS76" s="25" t="str">
        <f t="shared" si="559"/>
        <v/>
      </c>
      <c r="HT76" s="25" t="str">
        <f t="shared" si="560"/>
        <v/>
      </c>
      <c r="HU76" s="25" t="str">
        <f t="shared" si="561"/>
        <v/>
      </c>
      <c r="HV76" s="25">
        <f t="shared" si="562"/>
        <v>31798882.5</v>
      </c>
      <c r="HW76" s="25" t="str">
        <f t="shared" si="563"/>
        <v/>
      </c>
      <c r="HX76" s="25" t="str">
        <f t="shared" si="564"/>
        <v/>
      </c>
      <c r="HY76" s="25" t="str">
        <f t="shared" si="565"/>
        <v/>
      </c>
      <c r="HZ76" s="25" t="str">
        <f t="shared" si="566"/>
        <v/>
      </c>
      <c r="IA76" s="25" t="str">
        <f t="shared" si="567"/>
        <v/>
      </c>
      <c r="IB76" s="25" t="str">
        <f t="shared" si="568"/>
        <v/>
      </c>
      <c r="IC76" s="25" t="str">
        <f t="shared" si="569"/>
        <v/>
      </c>
      <c r="ID76" s="25" t="str">
        <f t="shared" si="570"/>
        <v/>
      </c>
      <c r="IE76" s="25" t="str">
        <f t="shared" si="571"/>
        <v/>
      </c>
      <c r="IF76" s="25" t="str">
        <f t="shared" si="572"/>
        <v/>
      </c>
      <c r="IG76" s="25" t="str">
        <f t="shared" si="573"/>
        <v/>
      </c>
      <c r="IH76" s="25" t="str">
        <f t="shared" si="574"/>
        <v/>
      </c>
      <c r="II76" s="25" t="str">
        <f t="shared" si="575"/>
        <v/>
      </c>
      <c r="IJ76" s="25" t="str">
        <f t="shared" si="576"/>
        <v/>
      </c>
      <c r="IK76" s="25" t="str">
        <f t="shared" si="577"/>
        <v/>
      </c>
      <c r="IL76" s="25" t="str">
        <f t="shared" si="578"/>
        <v/>
      </c>
      <c r="IM76" s="25" t="str">
        <f t="shared" si="579"/>
        <v/>
      </c>
      <c r="IN76" s="25" t="str">
        <f t="shared" si="580"/>
        <v/>
      </c>
      <c r="IO76" s="25" t="str">
        <f t="shared" si="581"/>
        <v/>
      </c>
      <c r="IP76" s="25" t="str">
        <f t="shared" si="582"/>
        <v/>
      </c>
      <c r="IQ76" s="25">
        <v>31798942</v>
      </c>
      <c r="IR76" s="25">
        <v>31798942</v>
      </c>
      <c r="IS76" s="27">
        <f t="shared" si="583"/>
        <v>1</v>
      </c>
      <c r="IT76" s="27">
        <f t="shared" si="699"/>
        <v>1</v>
      </c>
      <c r="IU76" s="27">
        <f t="array" ref="IU76">IF(IT76=0,"",PRODUCT(IF(ISNUMBER(HQ76:IP76),HQ76:IP76,1)))</f>
        <v>31798882.5</v>
      </c>
      <c r="IV76" s="27">
        <f t="shared" si="700"/>
        <v>1011170820282315</v>
      </c>
      <c r="IW76" s="28">
        <f t="shared" ref="IW76:IW83" si="706">IF(IS76=0,"",IV76^(1/(IS76+IT76)))</f>
        <v>31798912.249986082</v>
      </c>
      <c r="IX76" s="29">
        <f t="shared" si="285"/>
        <v>119245.92093744781</v>
      </c>
      <c r="IY76" s="53">
        <v>68</v>
      </c>
      <c r="IZ76" s="30" t="str">
        <f t="shared" si="584"/>
        <v/>
      </c>
      <c r="JA76" s="30" t="str">
        <f t="shared" si="585"/>
        <v/>
      </c>
      <c r="JB76" s="30" t="str">
        <f t="shared" si="586"/>
        <v/>
      </c>
      <c r="JC76" s="30" t="str">
        <f t="shared" si="587"/>
        <v/>
      </c>
      <c r="JD76" s="30" t="str">
        <f t="shared" si="588"/>
        <v/>
      </c>
      <c r="JE76" s="30">
        <f t="shared" si="589"/>
        <v>26666.641718235853</v>
      </c>
      <c r="JF76" s="30" t="str">
        <f t="shared" si="590"/>
        <v/>
      </c>
      <c r="JG76" s="30" t="str">
        <f t="shared" si="591"/>
        <v/>
      </c>
      <c r="JH76" s="30" t="str">
        <f t="shared" si="592"/>
        <v/>
      </c>
      <c r="JI76" s="30" t="str">
        <f t="shared" si="593"/>
        <v/>
      </c>
      <c r="JJ76" s="30" t="str">
        <f t="shared" si="594"/>
        <v/>
      </c>
      <c r="JK76" s="30" t="str">
        <f t="shared" si="595"/>
        <v/>
      </c>
      <c r="JL76" s="30" t="str">
        <f t="shared" si="596"/>
        <v/>
      </c>
      <c r="JM76" s="30" t="str">
        <f t="shared" si="597"/>
        <v/>
      </c>
      <c r="JN76" s="30" t="str">
        <f t="shared" si="598"/>
        <v/>
      </c>
      <c r="JO76" s="30" t="str">
        <f t="shared" si="599"/>
        <v/>
      </c>
      <c r="JP76" s="30" t="str">
        <f t="shared" si="600"/>
        <v/>
      </c>
      <c r="JQ76" s="30" t="str">
        <f t="shared" si="601"/>
        <v/>
      </c>
      <c r="JR76" s="30" t="str">
        <f t="shared" si="602"/>
        <v/>
      </c>
      <c r="JS76" s="30" t="str">
        <f t="shared" si="603"/>
        <v/>
      </c>
      <c r="JT76" s="30" t="str">
        <f t="shared" si="604"/>
        <v/>
      </c>
      <c r="JU76" s="30" t="str">
        <f t="shared" si="605"/>
        <v/>
      </c>
      <c r="JV76" s="30" t="str">
        <f t="shared" si="606"/>
        <v/>
      </c>
      <c r="JW76" s="30" t="str">
        <f t="shared" si="607"/>
        <v/>
      </c>
      <c r="JX76" s="30" t="str">
        <f t="shared" si="608"/>
        <v/>
      </c>
      <c r="JY76" s="30" t="str">
        <f t="shared" si="609"/>
        <v/>
      </c>
      <c r="JZ76" s="53">
        <v>68</v>
      </c>
      <c r="KA76" s="31" t="str">
        <f t="shared" si="610"/>
        <v/>
      </c>
      <c r="KB76" s="31" t="str">
        <f t="shared" si="611"/>
        <v/>
      </c>
      <c r="KC76" s="31" t="str">
        <f t="shared" si="612"/>
        <v/>
      </c>
      <c r="KD76" s="31" t="str">
        <f t="shared" si="613"/>
        <v/>
      </c>
      <c r="KE76" s="31" t="str">
        <f t="shared" si="614"/>
        <v/>
      </c>
      <c r="KF76" s="31">
        <f t="shared" si="615"/>
        <v>29.749986082315445</v>
      </c>
      <c r="KG76" s="31" t="str">
        <f t="shared" si="616"/>
        <v/>
      </c>
      <c r="KH76" s="31" t="str">
        <f t="shared" si="617"/>
        <v/>
      </c>
      <c r="KI76" s="31" t="str">
        <f t="shared" si="618"/>
        <v/>
      </c>
      <c r="KJ76" s="31" t="str">
        <f t="shared" si="619"/>
        <v/>
      </c>
      <c r="KK76" s="31" t="str">
        <f t="shared" si="620"/>
        <v/>
      </c>
      <c r="KL76" s="31" t="str">
        <f t="shared" si="621"/>
        <v/>
      </c>
      <c r="KM76" s="31" t="str">
        <f t="shared" si="622"/>
        <v/>
      </c>
      <c r="KN76" s="31" t="str">
        <f t="shared" si="623"/>
        <v/>
      </c>
      <c r="KO76" s="31" t="str">
        <f t="shared" si="624"/>
        <v/>
      </c>
      <c r="KP76" s="31" t="str">
        <f t="shared" si="625"/>
        <v/>
      </c>
      <c r="KQ76" s="31" t="str">
        <f t="shared" si="626"/>
        <v/>
      </c>
      <c r="KR76" s="31" t="str">
        <f t="shared" si="627"/>
        <v/>
      </c>
      <c r="KS76" s="31" t="str">
        <f t="shared" si="628"/>
        <v/>
      </c>
      <c r="KT76" s="31" t="str">
        <f t="shared" si="629"/>
        <v/>
      </c>
      <c r="KU76" s="31" t="str">
        <f t="shared" si="630"/>
        <v/>
      </c>
      <c r="KV76" s="31" t="str">
        <f t="shared" si="631"/>
        <v/>
      </c>
      <c r="KW76" s="31" t="str">
        <f t="shared" si="632"/>
        <v/>
      </c>
      <c r="KX76" s="31" t="str">
        <f t="shared" si="633"/>
        <v/>
      </c>
      <c r="KY76" s="31" t="str">
        <f t="shared" si="634"/>
        <v/>
      </c>
      <c r="KZ76" s="31" t="str">
        <f t="shared" si="635"/>
        <v/>
      </c>
      <c r="LA76" s="53">
        <v>68</v>
      </c>
      <c r="LB76" s="32" t="str">
        <f t="shared" si="636"/>
        <v/>
      </c>
      <c r="LC76" s="32" t="str">
        <f t="shared" si="637"/>
        <v/>
      </c>
      <c r="LD76" s="32" t="str">
        <f t="shared" si="638"/>
        <v/>
      </c>
      <c r="LE76" s="32" t="str">
        <f t="shared" si="639"/>
        <v/>
      </c>
      <c r="LF76" s="32" t="str">
        <f t="shared" si="640"/>
        <v/>
      </c>
      <c r="LG76" s="32">
        <f t="shared" si="641"/>
        <v>2.4948430812925866E-2</v>
      </c>
      <c r="LH76" s="32" t="str">
        <f t="shared" si="642"/>
        <v/>
      </c>
      <c r="LI76" s="32" t="str">
        <f t="shared" si="643"/>
        <v/>
      </c>
      <c r="LJ76" s="32" t="str">
        <f t="shared" si="644"/>
        <v/>
      </c>
      <c r="LK76" s="32" t="str">
        <f t="shared" si="645"/>
        <v/>
      </c>
      <c r="LL76" s="32" t="str">
        <f t="shared" si="646"/>
        <v/>
      </c>
      <c r="LM76" s="32" t="str">
        <f t="shared" si="647"/>
        <v/>
      </c>
      <c r="LN76" s="32" t="str">
        <f t="shared" si="648"/>
        <v/>
      </c>
      <c r="LO76" s="32" t="str">
        <f t="shared" si="649"/>
        <v/>
      </c>
      <c r="LP76" s="32" t="str">
        <f t="shared" si="650"/>
        <v/>
      </c>
      <c r="LQ76" s="32" t="str">
        <f t="shared" si="651"/>
        <v/>
      </c>
      <c r="LR76" s="32" t="str">
        <f t="shared" si="652"/>
        <v/>
      </c>
      <c r="LS76" s="32" t="str">
        <f t="shared" si="653"/>
        <v/>
      </c>
      <c r="LT76" s="32" t="str">
        <f t="shared" si="654"/>
        <v/>
      </c>
      <c r="LU76" s="32" t="str">
        <f t="shared" si="655"/>
        <v/>
      </c>
      <c r="LV76" s="32" t="str">
        <f t="shared" si="656"/>
        <v/>
      </c>
      <c r="LW76" s="32" t="str">
        <f t="shared" si="657"/>
        <v/>
      </c>
      <c r="LX76" s="32" t="str">
        <f t="shared" si="658"/>
        <v/>
      </c>
      <c r="LY76" s="32" t="str">
        <f t="shared" si="659"/>
        <v/>
      </c>
      <c r="LZ76" s="32" t="str">
        <f t="shared" si="660"/>
        <v/>
      </c>
      <c r="MA76" s="32" t="str">
        <f t="shared" si="661"/>
        <v/>
      </c>
      <c r="MB76" s="50">
        <f t="shared" si="662"/>
        <v>2.4948430812925866E-2</v>
      </c>
      <c r="MC76" s="53">
        <v>68</v>
      </c>
      <c r="MD76" s="140" t="str">
        <f t="shared" si="663"/>
        <v/>
      </c>
      <c r="ME76" s="140" t="str">
        <f t="shared" si="664"/>
        <v/>
      </c>
      <c r="MF76" s="140" t="str">
        <f t="shared" si="665"/>
        <v/>
      </c>
      <c r="MG76" s="140" t="str">
        <f t="shared" si="666"/>
        <v/>
      </c>
      <c r="MH76" s="140" t="str">
        <f t="shared" si="667"/>
        <v/>
      </c>
      <c r="MI76" s="140">
        <f t="shared" si="668"/>
        <v>39.999962577353784</v>
      </c>
      <c r="MJ76" s="140" t="str">
        <f t="shared" si="669"/>
        <v/>
      </c>
      <c r="MK76" s="140" t="str">
        <f t="shared" si="670"/>
        <v/>
      </c>
      <c r="ML76" s="140" t="str">
        <f t="shared" si="671"/>
        <v/>
      </c>
      <c r="MM76" s="140" t="str">
        <f t="shared" si="672"/>
        <v/>
      </c>
      <c r="MN76" s="140" t="str">
        <f t="shared" si="673"/>
        <v/>
      </c>
      <c r="MO76" s="140" t="str">
        <f t="shared" si="674"/>
        <v/>
      </c>
      <c r="MP76" s="140" t="str">
        <f t="shared" si="675"/>
        <v/>
      </c>
      <c r="MQ76" s="140" t="str">
        <f t="shared" si="676"/>
        <v/>
      </c>
      <c r="MR76" s="140" t="str">
        <f t="shared" si="677"/>
        <v/>
      </c>
      <c r="MS76" s="140" t="str">
        <f t="shared" si="678"/>
        <v/>
      </c>
      <c r="MT76" s="140" t="str">
        <f t="shared" si="679"/>
        <v/>
      </c>
      <c r="MU76" s="140" t="str">
        <f t="shared" si="680"/>
        <v/>
      </c>
      <c r="MV76" s="140" t="str">
        <f t="shared" si="681"/>
        <v/>
      </c>
      <c r="MW76" s="140" t="str">
        <f t="shared" si="682"/>
        <v/>
      </c>
      <c r="MX76" s="140" t="str">
        <f t="shared" si="683"/>
        <v/>
      </c>
      <c r="MY76" s="140" t="str">
        <f t="shared" si="684"/>
        <v/>
      </c>
      <c r="MZ76" s="140" t="str">
        <f t="shared" si="685"/>
        <v/>
      </c>
      <c r="NA76" s="140" t="str">
        <f t="shared" si="686"/>
        <v/>
      </c>
      <c r="NB76" s="140" t="str">
        <f t="shared" si="687"/>
        <v/>
      </c>
      <c r="NC76" s="140" t="str">
        <f t="shared" si="688"/>
        <v/>
      </c>
      <c r="ND76" s="53">
        <v>68</v>
      </c>
      <c r="NE76" s="33" t="str">
        <f t="shared" si="689"/>
        <v/>
      </c>
      <c r="NF76" s="33" t="str">
        <f t="shared" si="504"/>
        <v/>
      </c>
      <c r="NG76" s="33" t="str">
        <f t="shared" ref="NG76:NG83" si="707">IF(LD76="","",IF(LD76=$MB76,40,(($MB76/LD76)*40)))</f>
        <v/>
      </c>
      <c r="NH76" s="33" t="str">
        <f t="shared" ref="NH76:NH83" si="708">IF(LE76="","",IF(LE76=$MB76,40,(($MB76/LE76)*40)))</f>
        <v/>
      </c>
      <c r="NI76" s="33" t="str">
        <f t="shared" ref="NI76:NI83" si="709">IF(LF76="","",IF(LF76=$MB76,40,(($MB76/LF76)*40)))</f>
        <v/>
      </c>
      <c r="NJ76" s="33">
        <f t="shared" ref="NJ76:NJ83" si="710">IF(LG76="","",IF(LG76=$MB76,40,(($MB76/LG76)*40)))</f>
        <v>40</v>
      </c>
      <c r="NK76" s="33" t="str">
        <f t="shared" ref="NK76:NK83" si="711">IF(LH76="","",IF(LH76=$MB76,40,(($MB76/LH76)*40)))</f>
        <v/>
      </c>
      <c r="NL76" s="33" t="str">
        <f t="shared" ref="NL76:NL83" si="712">IF(LI76="","",IF(LI76=$MB76,40,(($MB76/LI76)*40)))</f>
        <v/>
      </c>
      <c r="NM76" s="33" t="str">
        <f t="shared" ref="NM76:NM83" si="713">IF(LJ76="","",IF(LJ76=$MB76,40,(($MB76/LJ76)*40)))</f>
        <v/>
      </c>
      <c r="NN76" s="33" t="str">
        <f t="shared" ref="NN76:NN83" si="714">IF(LK76="","",IF(LK76=$MB76,40,(($MB76/LK76)*40)))</f>
        <v/>
      </c>
      <c r="NO76" s="33" t="str">
        <f t="shared" ref="NO76:NO83" si="715">IF(LL76="","",IF(LL76=$MB76,40,(($MB76/LL76)*40)))</f>
        <v/>
      </c>
      <c r="NP76" s="33" t="str">
        <f t="shared" ref="NP76:NP83" si="716">IF(LM76="","",IF(LM76=$MB76,40,(($MB76/LM76)*40)))</f>
        <v/>
      </c>
      <c r="NQ76" s="33" t="str">
        <f t="shared" ref="NQ76:NQ83" si="717">IF(LN76="","",IF(LN76=$MB76,40,(($MB76/LN76)*40)))</f>
        <v/>
      </c>
      <c r="NR76" s="33" t="str">
        <f t="shared" ref="NR76:NR83" si="718">IF(LO76="","",IF(LO76=$MB76,40,(($MB76/LO76)*40)))</f>
        <v/>
      </c>
      <c r="NS76" s="33" t="str">
        <f t="shared" ref="NS76:NS83" si="719">IF(LP76="","",IF(LP76=$MB76,40,(($MB76/LP76)*40)))</f>
        <v/>
      </c>
      <c r="NT76" s="33" t="str">
        <f t="shared" ref="NT76:NT83" si="720">IF(LQ76="","",IF(LQ76=$MB76,40,(($MB76/LQ76)*40)))</f>
        <v/>
      </c>
      <c r="NU76" s="33" t="str">
        <f t="shared" ref="NU76:NU83" si="721">IF(LR76="","",IF(LR76=$MB76,40,(($MB76/LR76)*40)))</f>
        <v/>
      </c>
      <c r="NV76" s="33" t="str">
        <f t="shared" ref="NV76:NV83" si="722">IF(LS76="","",IF(LS76=$MB76,40,(($MB76/LS76)*40)))</f>
        <v/>
      </c>
      <c r="NW76" s="33" t="str">
        <f t="shared" ref="NW76:NW83" si="723">IF(LT76="","",IF(LT76=$MB76,40,(($MB76/LT76)*40)))</f>
        <v/>
      </c>
      <c r="NX76" s="33" t="str">
        <f t="shared" ref="NX76:NX83" si="724">IF(LU76="","",IF(LU76=$MB76,40,(($MB76/LU76)*40)))</f>
        <v/>
      </c>
      <c r="NY76" s="33" t="str">
        <f t="shared" ref="NY76:NY83" si="725">IF(LV76="","",IF(LV76=$MB76,40,(($MB76/LV76)*40)))</f>
        <v/>
      </c>
      <c r="NZ76" s="33" t="str">
        <f t="shared" ref="NZ76:NZ83" si="726">IF(LW76="","",IF(LW76=$MB76,40,(($MB76/LW76)*40)))</f>
        <v/>
      </c>
      <c r="OA76" s="33" t="str">
        <f t="shared" ref="OA76:OA83" si="727">IF(LX76="","",IF(LX76=$MB76,40,(($MB76/LX76)*40)))</f>
        <v/>
      </c>
      <c r="OB76" s="33" t="str">
        <f t="shared" ref="OB76:OB83" si="728">IF(LY76="","",IF(LY76=$MB76,40,(($MB76/LY76)*40)))</f>
        <v/>
      </c>
      <c r="OC76" s="33" t="str">
        <f t="shared" ref="OC76:OC83" si="729">IF(LZ76="","",IF(LZ76=$MB76,40,(($MB76/LZ76)*40)))</f>
        <v/>
      </c>
      <c r="OD76" s="33" t="str">
        <f t="shared" ref="OD76:OD83" si="730">IF(MA76="","",IF(MA76=$MB76,40,(($MB76/MA76)*40)))</f>
        <v/>
      </c>
      <c r="OE76" s="33" t="e">
        <f>IF(#REF!="","",IF(#REF!=$MB76,40,(($MB76/#REF!)*40)))</f>
        <v>#REF!</v>
      </c>
      <c r="OF76" s="33" t="e">
        <f>IF(#REF!="","",IF(#REF!=$MB76,40,(($MB76/#REF!)*40)))</f>
        <v>#REF!</v>
      </c>
      <c r="OG76" s="53">
        <v>68</v>
      </c>
      <c r="OH76" s="116"/>
      <c r="OI76" s="116"/>
      <c r="OJ76" s="116"/>
      <c r="OK76" s="116"/>
      <c r="OL76" s="116"/>
      <c r="OM76" s="120">
        <v>72</v>
      </c>
      <c r="ON76" s="116"/>
      <c r="OO76" s="116"/>
      <c r="OP76" s="116"/>
      <c r="OQ76" s="116"/>
      <c r="OR76" s="116"/>
      <c r="OS76" s="116"/>
      <c r="OT76" s="116"/>
      <c r="OU76" s="116"/>
      <c r="OV76" s="116"/>
      <c r="OW76" s="116"/>
      <c r="OX76" s="116"/>
      <c r="OY76" s="116"/>
      <c r="OZ76" s="116"/>
      <c r="PA76" s="116"/>
      <c r="PB76" s="116"/>
      <c r="PC76" s="116"/>
      <c r="PD76" s="116"/>
      <c r="PE76" s="116"/>
      <c r="PF76" s="118">
        <v>72</v>
      </c>
      <c r="PG76" s="116"/>
      <c r="PH76" s="53">
        <v>68</v>
      </c>
      <c r="PI76" s="126">
        <f t="shared" si="701"/>
        <v>0</v>
      </c>
      <c r="PJ76" s="126">
        <f t="shared" si="275"/>
        <v>0</v>
      </c>
      <c r="PK76" s="126">
        <f t="shared" si="276"/>
        <v>0</v>
      </c>
      <c r="PL76" s="126">
        <f t="shared" si="277"/>
        <v>0</v>
      </c>
      <c r="PM76" s="126">
        <f t="shared" si="278"/>
        <v>0</v>
      </c>
      <c r="PN76" s="126">
        <f t="shared" si="279"/>
        <v>60</v>
      </c>
      <c r="PO76" s="126">
        <f t="shared" si="235"/>
        <v>0</v>
      </c>
      <c r="PP76" s="126">
        <f t="shared" si="236"/>
        <v>0</v>
      </c>
      <c r="PQ76" s="126">
        <f t="shared" si="237"/>
        <v>0</v>
      </c>
      <c r="PR76" s="126">
        <f t="shared" si="238"/>
        <v>0</v>
      </c>
      <c r="PS76" s="126">
        <f t="shared" si="239"/>
        <v>0</v>
      </c>
      <c r="PT76" s="126">
        <f t="shared" si="240"/>
        <v>0</v>
      </c>
      <c r="PU76" s="126">
        <f t="shared" si="241"/>
        <v>0</v>
      </c>
      <c r="PV76" s="126">
        <f t="shared" si="242"/>
        <v>0</v>
      </c>
      <c r="PW76" s="126">
        <f t="shared" si="243"/>
        <v>0</v>
      </c>
      <c r="PX76" s="126">
        <f t="shared" si="244"/>
        <v>0</v>
      </c>
      <c r="PY76" s="126">
        <f t="shared" si="245"/>
        <v>0</v>
      </c>
      <c r="PZ76" s="126">
        <f t="shared" si="246"/>
        <v>0</v>
      </c>
      <c r="QA76" s="126">
        <f t="shared" si="247"/>
        <v>0</v>
      </c>
      <c r="QB76" s="126">
        <f t="shared" si="248"/>
        <v>0</v>
      </c>
      <c r="QC76" s="126">
        <f t="shared" si="249"/>
        <v>0</v>
      </c>
      <c r="QD76" s="126">
        <f t="shared" si="250"/>
        <v>0</v>
      </c>
      <c r="QE76" s="126">
        <f t="shared" si="251"/>
        <v>0</v>
      </c>
      <c r="QF76" s="126">
        <f t="shared" si="252"/>
        <v>0</v>
      </c>
      <c r="QG76" s="126">
        <f t="shared" si="253"/>
        <v>60</v>
      </c>
      <c r="QH76" s="126">
        <f t="shared" si="254"/>
        <v>0</v>
      </c>
      <c r="QI76" s="53">
        <v>68</v>
      </c>
      <c r="QJ76" s="34" t="str">
        <f t="shared" si="702"/>
        <v/>
      </c>
      <c r="QK76" s="34" t="str">
        <f t="shared" si="280"/>
        <v/>
      </c>
      <c r="QL76" s="34" t="str">
        <f t="shared" si="281"/>
        <v/>
      </c>
      <c r="QM76" s="34" t="str">
        <f t="shared" si="282"/>
        <v/>
      </c>
      <c r="QN76" s="34" t="str">
        <f t="shared" si="283"/>
        <v/>
      </c>
      <c r="QO76" s="34">
        <f t="shared" si="284"/>
        <v>99.999962577353784</v>
      </c>
      <c r="QP76" s="34" t="str">
        <f t="shared" si="255"/>
        <v/>
      </c>
      <c r="QQ76" s="34" t="str">
        <f t="shared" si="256"/>
        <v/>
      </c>
      <c r="QR76" s="34" t="str">
        <f t="shared" si="257"/>
        <v/>
      </c>
      <c r="QS76" s="34" t="str">
        <f t="shared" si="258"/>
        <v/>
      </c>
      <c r="QT76" s="34" t="str">
        <f t="shared" si="259"/>
        <v/>
      </c>
      <c r="QU76" s="34" t="str">
        <f t="shared" si="260"/>
        <v/>
      </c>
      <c r="QV76" s="34" t="str">
        <f t="shared" si="261"/>
        <v/>
      </c>
      <c r="QW76" s="34" t="str">
        <f t="shared" si="262"/>
        <v/>
      </c>
      <c r="QX76" s="34" t="str">
        <f t="shared" si="263"/>
        <v/>
      </c>
      <c r="QY76" s="34" t="str">
        <f t="shared" si="264"/>
        <v/>
      </c>
      <c r="QZ76" s="34" t="str">
        <f t="shared" si="265"/>
        <v/>
      </c>
      <c r="RA76" s="34" t="str">
        <f t="shared" si="266"/>
        <v/>
      </c>
      <c r="RB76" s="34" t="str">
        <f t="shared" si="267"/>
        <v/>
      </c>
      <c r="RC76" s="34" t="str">
        <f t="shared" si="268"/>
        <v/>
      </c>
      <c r="RD76" s="34" t="str">
        <f t="shared" si="269"/>
        <v/>
      </c>
      <c r="RE76" s="34" t="str">
        <f t="shared" si="270"/>
        <v/>
      </c>
      <c r="RF76" s="34" t="str">
        <f t="shared" si="271"/>
        <v/>
      </c>
      <c r="RG76" s="34" t="str">
        <f t="shared" si="272"/>
        <v/>
      </c>
      <c r="RH76" s="34" t="str">
        <f t="shared" si="273"/>
        <v/>
      </c>
      <c r="RI76" s="34" t="str">
        <f t="shared" si="274"/>
        <v/>
      </c>
      <c r="RJ76" s="132">
        <f t="shared" si="703"/>
        <v>99.999962577353784</v>
      </c>
      <c r="RK76" s="35" t="str">
        <f t="shared" si="690"/>
        <v>6. SUMINISTROS DE LABORATORIO KASALAB SAS NIT 900745087-2</v>
      </c>
      <c r="RL76" s="35" t="str">
        <f t="shared" si="691"/>
        <v/>
      </c>
      <c r="RM76" s="35" t="str">
        <f t="shared" si="692"/>
        <v/>
      </c>
      <c r="RN76" s="35" t="str">
        <f t="shared" si="234"/>
        <v/>
      </c>
      <c r="RO76" s="133" t="str">
        <f t="shared" si="705"/>
        <v>6. SUMINISTROS DE LABORATORIO KASALAB SAS NIT 900745087-2</v>
      </c>
      <c r="RP76" s="133" t="str">
        <f>IF($RJ76=QJ76,QJ$8,IF($RJ76=QK76,QK$8,IF($RJ76=QL76,QL$8,IF($RJ76=QM76,QM$8,IF($RJ76=QN76,QN$8,IF($RJ76=QO76,QO$8,IF($RJ76=QP76,QP$8,IF($RJ76=QQ76,QQ$8,IF($RJ76=QR76,QR$8,IF($RJ76=QS76,QS$8,IF($RJ76=QT76,QT$8,IF($RJ76=QU76,QU$8,IF($RJ76=QV76,QV$8,IF($RJ76=QW76,QW$8,IF($RJ76=QX76,QX$8,IF($RJ76=QY76,QY$8,IF($RJ76=QZ76,QZ$8,IF($RJ76=RA76,RA$8,IF($RJ76=RB76,RB$8,IF($RJ76=RC76,RC$8,IF($RJ76=RD76,RD$8,IF($RJ76=RE76,RE$8,IF($RJ76=RF76,RF$8,IF($RJ76=RG76,RG$8,IF($RJ76=RH76,RH$8,IF($RJ76=RI76,RI$8,IF($RJ76=#REF!,#REF!,IF($RJ76=#REF!,#REF!,""))))))))))))))))))))))))))))</f>
        <v>6. SUMINISTROS DE LABORATORIO KASALAB SAS NIT 900745087-2</v>
      </c>
      <c r="RQ76" s="36">
        <f t="shared" si="693"/>
        <v>31798882.5</v>
      </c>
      <c r="RR76" s="36" t="str">
        <f t="shared" si="694"/>
        <v/>
      </c>
      <c r="RS76" s="36" t="str">
        <f t="shared" si="695"/>
        <v/>
      </c>
      <c r="RT76" s="36" t="e">
        <f>IF($RP76=$AD$8,$AD76,IF($RP76=$AE$8,$AE76,IF($RP76=$AF$8,$AF76,IF($RP76=$AG$8,$AG76,IF($RP76=$AH$8,$AH76,IF($RP76=#REF!,#REF!,IF($RP76=#REF!,#REF!,"")))))))</f>
        <v>#REF!</v>
      </c>
      <c r="RU76" s="129">
        <f t="shared" si="696"/>
        <v>31798882.5</v>
      </c>
      <c r="RV76" s="36" t="e">
        <f t="shared" si="704"/>
        <v>#REF!</v>
      </c>
      <c r="RW76" s="53">
        <v>68</v>
      </c>
      <c r="RX76" s="129">
        <f t="shared" si="697"/>
        <v>59.5</v>
      </c>
      <c r="RY76" s="129" t="str">
        <f t="shared" si="698"/>
        <v>ADJUDICADO</v>
      </c>
    </row>
    <row r="77" spans="2:493" s="38" customFormat="1" ht="24">
      <c r="B77" s="67" t="s">
        <v>166</v>
      </c>
      <c r="C77" s="94" t="s">
        <v>184</v>
      </c>
      <c r="D77" s="102" t="s">
        <v>41</v>
      </c>
      <c r="E77" s="88" t="s">
        <v>185</v>
      </c>
      <c r="F77" s="101">
        <v>10</v>
      </c>
      <c r="G77" s="24">
        <v>24119657.799999997</v>
      </c>
      <c r="H77" s="54">
        <v>69</v>
      </c>
      <c r="I77" s="104" t="s">
        <v>37</v>
      </c>
      <c r="J77" s="104" t="s">
        <v>37</v>
      </c>
      <c r="K77" s="104" t="s">
        <v>37</v>
      </c>
      <c r="L77" s="104" t="s">
        <v>37</v>
      </c>
      <c r="M77" s="104" t="s">
        <v>37</v>
      </c>
      <c r="N77" s="104" t="s">
        <v>37</v>
      </c>
      <c r="O77" s="104" t="s">
        <v>37</v>
      </c>
      <c r="P77" s="104" t="s">
        <v>37</v>
      </c>
      <c r="Q77" s="106">
        <v>24038000</v>
      </c>
      <c r="R77" s="104" t="s">
        <v>37</v>
      </c>
      <c r="S77" s="104" t="s">
        <v>37</v>
      </c>
      <c r="T77" s="104" t="s">
        <v>37</v>
      </c>
      <c r="U77" s="104" t="s">
        <v>37</v>
      </c>
      <c r="V77" s="104" t="s">
        <v>37</v>
      </c>
      <c r="W77" s="104" t="s">
        <v>37</v>
      </c>
      <c r="X77" s="113">
        <v>23982177</v>
      </c>
      <c r="Y77" s="104" t="s">
        <v>37</v>
      </c>
      <c r="Z77" s="104" t="s">
        <v>37</v>
      </c>
      <c r="AA77" s="104" t="s">
        <v>37</v>
      </c>
      <c r="AB77" s="104" t="s">
        <v>37</v>
      </c>
      <c r="AC77" s="104" t="s">
        <v>37</v>
      </c>
      <c r="AD77" s="104" t="s">
        <v>37</v>
      </c>
      <c r="AE77" s="104" t="s">
        <v>37</v>
      </c>
      <c r="AF77" s="104" t="s">
        <v>37</v>
      </c>
      <c r="AG77" s="104" t="s">
        <v>37</v>
      </c>
      <c r="AH77" s="104" t="s">
        <v>37</v>
      </c>
      <c r="AI77" s="37"/>
      <c r="AJ77" s="25" t="str">
        <f t="shared" si="505"/>
        <v>NC</v>
      </c>
      <c r="AK77" s="25" t="str">
        <f t="shared" si="506"/>
        <v>NC</v>
      </c>
      <c r="AL77" s="25" t="str">
        <f t="shared" si="507"/>
        <v>NC</v>
      </c>
      <c r="AM77" s="25" t="str">
        <f t="shared" si="508"/>
        <v>NC</v>
      </c>
      <c r="AN77" s="25" t="str">
        <f t="shared" si="509"/>
        <v>NC</v>
      </c>
      <c r="AO77" s="25" t="str">
        <f t="shared" si="510"/>
        <v>NC</v>
      </c>
      <c r="AP77" s="25" t="str">
        <f t="shared" si="511"/>
        <v>NC</v>
      </c>
      <c r="AQ77" s="25" t="str">
        <f t="shared" si="512"/>
        <v>NC</v>
      </c>
      <c r="AR77" s="25">
        <f t="shared" si="513"/>
        <v>24038000</v>
      </c>
      <c r="AS77" s="25" t="str">
        <f t="shared" si="514"/>
        <v>NC</v>
      </c>
      <c r="AT77" s="25" t="str">
        <f t="shared" si="515"/>
        <v>NC</v>
      </c>
      <c r="AU77" s="25" t="str">
        <f t="shared" si="516"/>
        <v>NC</v>
      </c>
      <c r="AV77" s="25" t="str">
        <f t="shared" si="517"/>
        <v>NC</v>
      </c>
      <c r="AW77" s="25" t="str">
        <f t="shared" si="518"/>
        <v>NC</v>
      </c>
      <c r="AX77" s="25" t="str">
        <f t="shared" si="519"/>
        <v>NC</v>
      </c>
      <c r="AY77" s="25">
        <f t="shared" si="520"/>
        <v>23982177</v>
      </c>
      <c r="AZ77" s="25" t="str">
        <f t="shared" si="521"/>
        <v>NC</v>
      </c>
      <c r="BA77" s="25" t="str">
        <f t="shared" si="522"/>
        <v>NC</v>
      </c>
      <c r="BB77" s="25" t="str">
        <f t="shared" si="523"/>
        <v>NC</v>
      </c>
      <c r="BC77" s="25" t="str">
        <f t="shared" si="524"/>
        <v>NC</v>
      </c>
      <c r="BD77" s="25" t="str">
        <f t="shared" si="525"/>
        <v>NC</v>
      </c>
      <c r="BE77" s="25" t="str">
        <f t="shared" si="526"/>
        <v>NC</v>
      </c>
      <c r="BF77" s="25" t="str">
        <f t="shared" si="527"/>
        <v>NC</v>
      </c>
      <c r="BG77" s="25" t="str">
        <f t="shared" si="528"/>
        <v>NC</v>
      </c>
      <c r="BH77" s="25" t="str">
        <f t="shared" si="529"/>
        <v>NC</v>
      </c>
      <c r="BI77" s="25" t="str">
        <f t="shared" si="530"/>
        <v>NC</v>
      </c>
      <c r="BJ77" s="53">
        <v>69</v>
      </c>
      <c r="BK77" s="122" t="s">
        <v>38</v>
      </c>
      <c r="BL77" s="122" t="s">
        <v>38</v>
      </c>
      <c r="BM77" s="122" t="s">
        <v>38</v>
      </c>
      <c r="BN77" s="122" t="s">
        <v>38</v>
      </c>
      <c r="BO77" s="122" t="s">
        <v>38</v>
      </c>
      <c r="BP77" s="122" t="s">
        <v>38</v>
      </c>
      <c r="BQ77" s="122" t="s">
        <v>38</v>
      </c>
      <c r="BR77" s="122" t="s">
        <v>38</v>
      </c>
      <c r="BS77" s="124" t="s">
        <v>39</v>
      </c>
      <c r="BT77" s="122" t="s">
        <v>38</v>
      </c>
      <c r="BU77" s="122" t="s">
        <v>38</v>
      </c>
      <c r="BV77" s="122" t="s">
        <v>38</v>
      </c>
      <c r="BW77" s="122" t="s">
        <v>38</v>
      </c>
      <c r="BX77" s="122" t="s">
        <v>38</v>
      </c>
      <c r="BY77" s="122" t="s">
        <v>38</v>
      </c>
      <c r="BZ77" s="124" t="s">
        <v>39</v>
      </c>
      <c r="CA77" s="122" t="s">
        <v>38</v>
      </c>
      <c r="CB77" s="122" t="s">
        <v>38</v>
      </c>
      <c r="CC77" s="122" t="s">
        <v>38</v>
      </c>
      <c r="CD77" s="122" t="s">
        <v>38</v>
      </c>
      <c r="CE77" s="122" t="s">
        <v>38</v>
      </c>
      <c r="CF77" s="122" t="s">
        <v>38</v>
      </c>
      <c r="CG77" s="122" t="s">
        <v>38</v>
      </c>
      <c r="CH77" s="122" t="s">
        <v>38</v>
      </c>
      <c r="CI77" s="122" t="s">
        <v>38</v>
      </c>
      <c r="CJ77" s="122" t="s">
        <v>38</v>
      </c>
      <c r="CK77" s="53">
        <v>69</v>
      </c>
      <c r="CL77" s="122" t="s">
        <v>39</v>
      </c>
      <c r="CM77" s="122" t="s">
        <v>38</v>
      </c>
      <c r="CN77" s="122" t="s">
        <v>39</v>
      </c>
      <c r="CO77" s="122" t="s">
        <v>39</v>
      </c>
      <c r="CP77" s="122" t="s">
        <v>39</v>
      </c>
      <c r="CQ77" s="122" t="s">
        <v>39</v>
      </c>
      <c r="CR77" s="122" t="s">
        <v>39</v>
      </c>
      <c r="CS77" s="122" t="s">
        <v>39</v>
      </c>
      <c r="CT77" s="124" t="s">
        <v>39</v>
      </c>
      <c r="CU77" s="122" t="s">
        <v>39</v>
      </c>
      <c r="CV77" s="122" t="s">
        <v>39</v>
      </c>
      <c r="CW77" s="122" t="s">
        <v>39</v>
      </c>
      <c r="CX77" s="122" t="s">
        <v>39</v>
      </c>
      <c r="CY77" s="122" t="s">
        <v>39</v>
      </c>
      <c r="CZ77" s="122" t="s">
        <v>39</v>
      </c>
      <c r="DA77" s="131" t="s">
        <v>39</v>
      </c>
      <c r="DB77" s="122" t="s">
        <v>39</v>
      </c>
      <c r="DC77" s="122" t="s">
        <v>39</v>
      </c>
      <c r="DD77" s="122" t="s">
        <v>39</v>
      </c>
      <c r="DE77" s="122" t="s">
        <v>39</v>
      </c>
      <c r="DF77" s="122" t="s">
        <v>39</v>
      </c>
      <c r="DG77" s="122" t="s">
        <v>39</v>
      </c>
      <c r="DH77" s="122" t="s">
        <v>38</v>
      </c>
      <c r="DI77" s="122" t="s">
        <v>38</v>
      </c>
      <c r="DJ77" s="122" t="s">
        <v>38</v>
      </c>
      <c r="DK77" s="122" t="s">
        <v>39</v>
      </c>
      <c r="DL77" s="53">
        <v>69</v>
      </c>
      <c r="DM77" s="122" t="s">
        <v>39</v>
      </c>
      <c r="DN77" s="122" t="s">
        <v>38</v>
      </c>
      <c r="DO77" s="122" t="s">
        <v>39</v>
      </c>
      <c r="DP77" s="122" t="s">
        <v>39</v>
      </c>
      <c r="DQ77" s="122" t="s">
        <v>39</v>
      </c>
      <c r="DR77" s="122" t="s">
        <v>39</v>
      </c>
      <c r="DS77" s="122" t="s">
        <v>39</v>
      </c>
      <c r="DT77" s="122" t="s">
        <v>39</v>
      </c>
      <c r="DU77" s="118" t="s">
        <v>39</v>
      </c>
      <c r="DV77" s="122" t="s">
        <v>39</v>
      </c>
      <c r="DW77" s="122" t="s">
        <v>39</v>
      </c>
      <c r="DX77" s="122" t="s">
        <v>39</v>
      </c>
      <c r="DY77" s="122" t="s">
        <v>39</v>
      </c>
      <c r="DZ77" s="122" t="s">
        <v>39</v>
      </c>
      <c r="EA77" s="122" t="s">
        <v>39</v>
      </c>
      <c r="EB77" s="117" t="s">
        <v>39</v>
      </c>
      <c r="EC77" s="122" t="s">
        <v>39</v>
      </c>
      <c r="ED77" s="122" t="s">
        <v>39</v>
      </c>
      <c r="EE77" s="122" t="s">
        <v>39</v>
      </c>
      <c r="EF77" s="122" t="s">
        <v>39</v>
      </c>
      <c r="EG77" s="122" t="s">
        <v>39</v>
      </c>
      <c r="EH77" s="122" t="s">
        <v>39</v>
      </c>
      <c r="EI77" s="122" t="s">
        <v>38</v>
      </c>
      <c r="EJ77" s="122" t="s">
        <v>38</v>
      </c>
      <c r="EK77" s="122" t="s">
        <v>39</v>
      </c>
      <c r="EL77" s="122" t="s">
        <v>39</v>
      </c>
      <c r="EM77" s="53">
        <v>69</v>
      </c>
      <c r="EN77" s="26" t="str">
        <f t="shared" si="531"/>
        <v>NO CUMPLE</v>
      </c>
      <c r="EO77" s="26" t="str">
        <f t="shared" si="532"/>
        <v>NO CUMPLE</v>
      </c>
      <c r="EP77" s="26" t="str">
        <f t="shared" si="533"/>
        <v>NO CUMPLE</v>
      </c>
      <c r="EQ77" s="26" t="str">
        <f t="shared" si="534"/>
        <v>NO CUMPLE</v>
      </c>
      <c r="ER77" s="26" t="str">
        <f t="shared" si="535"/>
        <v>NO CUMPLE</v>
      </c>
      <c r="ES77" s="26" t="str">
        <f t="shared" si="536"/>
        <v>NO CUMPLE</v>
      </c>
      <c r="ET77" s="26" t="str">
        <f t="shared" si="537"/>
        <v>NO CUMPLE</v>
      </c>
      <c r="EU77" s="26" t="str">
        <f t="shared" si="538"/>
        <v>NO CUMPLE</v>
      </c>
      <c r="EV77" s="26" t="str">
        <f t="shared" si="539"/>
        <v>CUMPLE</v>
      </c>
      <c r="EW77" s="26" t="str">
        <f t="shared" si="540"/>
        <v>NO CUMPLE</v>
      </c>
      <c r="EX77" s="26" t="str">
        <f t="shared" si="541"/>
        <v>NO CUMPLE</v>
      </c>
      <c r="EY77" s="26" t="str">
        <f t="shared" si="542"/>
        <v>NO CUMPLE</v>
      </c>
      <c r="EZ77" s="26" t="str">
        <f t="shared" si="543"/>
        <v>NO CUMPLE</v>
      </c>
      <c r="FA77" s="26" t="str">
        <f t="shared" si="544"/>
        <v>NO CUMPLE</v>
      </c>
      <c r="FB77" s="26" t="str">
        <f t="shared" si="545"/>
        <v>NO CUMPLE</v>
      </c>
      <c r="FC77" s="26" t="str">
        <f t="shared" si="546"/>
        <v>CUMPLE</v>
      </c>
      <c r="FD77" s="26" t="str">
        <f t="shared" si="547"/>
        <v>NO CUMPLE</v>
      </c>
      <c r="FE77" s="26" t="str">
        <f t="shared" si="548"/>
        <v>NO CUMPLE</v>
      </c>
      <c r="FF77" s="26" t="str">
        <f t="shared" si="549"/>
        <v>NO CUMPLE</v>
      </c>
      <c r="FG77" s="26" t="str">
        <f t="shared" si="550"/>
        <v>NO CUMPLE</v>
      </c>
      <c r="FH77" s="26" t="str">
        <f t="shared" si="551"/>
        <v>NO CUMPLE</v>
      </c>
      <c r="FI77" s="26" t="str">
        <f t="shared" si="552"/>
        <v>NO CUMPLE</v>
      </c>
      <c r="FJ77" s="26" t="str">
        <f t="shared" si="553"/>
        <v>NO CUMPLE</v>
      </c>
      <c r="FK77" s="26" t="str">
        <f t="shared" si="554"/>
        <v>NO CUMPLE</v>
      </c>
      <c r="FL77" s="26" t="str">
        <f t="shared" si="555"/>
        <v>NO CUMPLE</v>
      </c>
      <c r="FM77" s="26" t="str">
        <f t="shared" si="556"/>
        <v>NO CUMPLE</v>
      </c>
      <c r="FN77" s="53">
        <v>69</v>
      </c>
      <c r="FO77" s="116" t="s">
        <v>37</v>
      </c>
      <c r="FP77" s="116" t="s">
        <v>37</v>
      </c>
      <c r="FQ77" s="116" t="s">
        <v>37</v>
      </c>
      <c r="FR77" s="116" t="s">
        <v>37</v>
      </c>
      <c r="FS77" s="116" t="s">
        <v>37</v>
      </c>
      <c r="FT77" s="116" t="s">
        <v>37</v>
      </c>
      <c r="FU77" s="116" t="s">
        <v>37</v>
      </c>
      <c r="FV77" s="116" t="s">
        <v>37</v>
      </c>
      <c r="FW77" s="124" t="s">
        <v>39</v>
      </c>
      <c r="FX77" s="116" t="s">
        <v>37</v>
      </c>
      <c r="FY77" s="116" t="s">
        <v>37</v>
      </c>
      <c r="FZ77" s="116" t="s">
        <v>37</v>
      </c>
      <c r="GA77" s="116" t="s">
        <v>37</v>
      </c>
      <c r="GB77" s="116" t="s">
        <v>37</v>
      </c>
      <c r="GC77" s="116" t="s">
        <v>37</v>
      </c>
      <c r="GD77" s="124" t="s">
        <v>39</v>
      </c>
      <c r="GE77" s="116" t="s">
        <v>37</v>
      </c>
      <c r="GF77" s="116" t="s">
        <v>37</v>
      </c>
      <c r="GG77" s="116" t="s">
        <v>37</v>
      </c>
      <c r="GH77" s="116" t="s">
        <v>37</v>
      </c>
      <c r="GI77" s="116" t="s">
        <v>37</v>
      </c>
      <c r="GJ77" s="116" t="s">
        <v>37</v>
      </c>
      <c r="GK77" s="116" t="s">
        <v>37</v>
      </c>
      <c r="GL77" s="116" t="s">
        <v>37</v>
      </c>
      <c r="GM77" s="116" t="s">
        <v>37</v>
      </c>
      <c r="GN77" s="116" t="s">
        <v>37</v>
      </c>
      <c r="GO77" s="53">
        <v>69</v>
      </c>
      <c r="GP77" s="116" t="s">
        <v>37</v>
      </c>
      <c r="GQ77" s="116" t="s">
        <v>37</v>
      </c>
      <c r="GR77" s="116" t="s">
        <v>37</v>
      </c>
      <c r="GS77" s="116" t="s">
        <v>37</v>
      </c>
      <c r="GT77" s="116" t="s">
        <v>37</v>
      </c>
      <c r="GU77" s="116" t="s">
        <v>37</v>
      </c>
      <c r="GV77" s="116" t="s">
        <v>37</v>
      </c>
      <c r="GW77" s="116" t="s">
        <v>37</v>
      </c>
      <c r="GX77" s="124" t="s">
        <v>39</v>
      </c>
      <c r="GY77" s="116" t="s">
        <v>37</v>
      </c>
      <c r="GZ77" s="116" t="s">
        <v>37</v>
      </c>
      <c r="HA77" s="116" t="s">
        <v>37</v>
      </c>
      <c r="HB77" s="116" t="s">
        <v>37</v>
      </c>
      <c r="HC77" s="116" t="s">
        <v>37</v>
      </c>
      <c r="HD77" s="116" t="s">
        <v>37</v>
      </c>
      <c r="HE77" s="131" t="s">
        <v>39</v>
      </c>
      <c r="HF77" s="116" t="s">
        <v>37</v>
      </c>
      <c r="HG77" s="116" t="s">
        <v>37</v>
      </c>
      <c r="HH77" s="116" t="s">
        <v>37</v>
      </c>
      <c r="HI77" s="116" t="s">
        <v>37</v>
      </c>
      <c r="HJ77" s="116" t="s">
        <v>37</v>
      </c>
      <c r="HK77" s="116" t="s">
        <v>37</v>
      </c>
      <c r="HL77" s="116" t="s">
        <v>37</v>
      </c>
      <c r="HM77" s="116" t="s">
        <v>37</v>
      </c>
      <c r="HN77" s="116" t="s">
        <v>37</v>
      </c>
      <c r="HO77" s="116" t="s">
        <v>37</v>
      </c>
      <c r="HP77" s="53">
        <v>69</v>
      </c>
      <c r="HQ77" s="25" t="str">
        <f t="shared" si="557"/>
        <v/>
      </c>
      <c r="HR77" s="25" t="str">
        <f t="shared" si="558"/>
        <v/>
      </c>
      <c r="HS77" s="25" t="str">
        <f t="shared" si="559"/>
        <v/>
      </c>
      <c r="HT77" s="25" t="str">
        <f t="shared" si="560"/>
        <v/>
      </c>
      <c r="HU77" s="25" t="str">
        <f t="shared" si="561"/>
        <v/>
      </c>
      <c r="HV77" s="25" t="str">
        <f t="shared" si="562"/>
        <v/>
      </c>
      <c r="HW77" s="25" t="str">
        <f t="shared" si="563"/>
        <v/>
      </c>
      <c r="HX77" s="25" t="str">
        <f t="shared" si="564"/>
        <v/>
      </c>
      <c r="HY77" s="25">
        <f t="shared" si="565"/>
        <v>24038000</v>
      </c>
      <c r="HZ77" s="25" t="str">
        <f t="shared" si="566"/>
        <v/>
      </c>
      <c r="IA77" s="25" t="str">
        <f t="shared" si="567"/>
        <v/>
      </c>
      <c r="IB77" s="25" t="str">
        <f t="shared" si="568"/>
        <v/>
      </c>
      <c r="IC77" s="25" t="str">
        <f t="shared" si="569"/>
        <v/>
      </c>
      <c r="ID77" s="25" t="str">
        <f t="shared" si="570"/>
        <v/>
      </c>
      <c r="IE77" s="25" t="str">
        <f t="shared" si="571"/>
        <v/>
      </c>
      <c r="IF77" s="25">
        <f t="shared" si="572"/>
        <v>23982177</v>
      </c>
      <c r="IG77" s="25" t="str">
        <f t="shared" si="573"/>
        <v/>
      </c>
      <c r="IH77" s="25" t="str">
        <f t="shared" si="574"/>
        <v/>
      </c>
      <c r="II77" s="25" t="str">
        <f t="shared" si="575"/>
        <v/>
      </c>
      <c r="IJ77" s="25" t="str">
        <f t="shared" si="576"/>
        <v/>
      </c>
      <c r="IK77" s="25" t="str">
        <f t="shared" si="577"/>
        <v/>
      </c>
      <c r="IL77" s="25" t="str">
        <f t="shared" si="578"/>
        <v/>
      </c>
      <c r="IM77" s="25" t="str">
        <f t="shared" si="579"/>
        <v/>
      </c>
      <c r="IN77" s="25" t="str">
        <f t="shared" si="580"/>
        <v/>
      </c>
      <c r="IO77" s="25" t="str">
        <f t="shared" si="581"/>
        <v/>
      </c>
      <c r="IP77" s="25" t="str">
        <f t="shared" si="582"/>
        <v/>
      </c>
      <c r="IQ77" s="25">
        <v>24119657.799999997</v>
      </c>
      <c r="IR77" s="25">
        <v>24119657.799999997</v>
      </c>
      <c r="IS77" s="27">
        <f t="shared" si="583"/>
        <v>2</v>
      </c>
      <c r="IT77" s="27">
        <f t="shared" si="699"/>
        <v>1</v>
      </c>
      <c r="IU77" s="27">
        <f t="array" ref="IU77">IF(IT77=0,"",PRODUCT(IF(ISNUMBER(HQ77:IP77),HQ77:IP77,1)))</f>
        <v>576483570726000</v>
      </c>
      <c r="IV77" s="27">
        <f t="shared" si="700"/>
        <v>1.3904586453233217E+22</v>
      </c>
      <c r="IW77" s="28">
        <f t="shared" si="706"/>
        <v>24046545.351027545</v>
      </c>
      <c r="IX77" s="29">
        <f t="shared" si="285"/>
        <v>90174.545066353297</v>
      </c>
      <c r="IY77" s="53">
        <v>69</v>
      </c>
      <c r="IZ77" s="30" t="str">
        <f t="shared" si="584"/>
        <v/>
      </c>
      <c r="JA77" s="30" t="str">
        <f t="shared" si="585"/>
        <v/>
      </c>
      <c r="JB77" s="30" t="str">
        <f t="shared" si="586"/>
        <v/>
      </c>
      <c r="JC77" s="30" t="str">
        <f t="shared" si="587"/>
        <v/>
      </c>
      <c r="JD77" s="30" t="str">
        <f t="shared" si="588"/>
        <v/>
      </c>
      <c r="JE77" s="30" t="str">
        <f t="shared" si="589"/>
        <v/>
      </c>
      <c r="JF77" s="30" t="str">
        <f t="shared" si="590"/>
        <v/>
      </c>
      <c r="JG77" s="30" t="str">
        <f t="shared" si="591"/>
        <v/>
      </c>
      <c r="JH77" s="30">
        <f t="shared" si="592"/>
        <v>26657.190210731947</v>
      </c>
      <c r="JI77" s="30" t="str">
        <f t="shared" si="593"/>
        <v/>
      </c>
      <c r="JJ77" s="30" t="str">
        <f t="shared" si="594"/>
        <v/>
      </c>
      <c r="JK77" s="30" t="str">
        <f t="shared" si="595"/>
        <v/>
      </c>
      <c r="JL77" s="30" t="str">
        <f t="shared" si="596"/>
        <v/>
      </c>
      <c r="JM77" s="30" t="str">
        <f t="shared" si="597"/>
        <v/>
      </c>
      <c r="JN77" s="30" t="str">
        <f t="shared" si="598"/>
        <v/>
      </c>
      <c r="JO77" s="30">
        <f t="shared" si="599"/>
        <v>26595.284714054451</v>
      </c>
      <c r="JP77" s="30" t="str">
        <f t="shared" si="600"/>
        <v/>
      </c>
      <c r="JQ77" s="30" t="str">
        <f t="shared" si="601"/>
        <v/>
      </c>
      <c r="JR77" s="30" t="str">
        <f t="shared" si="602"/>
        <v/>
      </c>
      <c r="JS77" s="30" t="str">
        <f t="shared" si="603"/>
        <v/>
      </c>
      <c r="JT77" s="30" t="str">
        <f t="shared" si="604"/>
        <v/>
      </c>
      <c r="JU77" s="30" t="str">
        <f t="shared" si="605"/>
        <v/>
      </c>
      <c r="JV77" s="30" t="str">
        <f t="shared" si="606"/>
        <v/>
      </c>
      <c r="JW77" s="30" t="str">
        <f t="shared" si="607"/>
        <v/>
      </c>
      <c r="JX77" s="30" t="str">
        <f t="shared" si="608"/>
        <v/>
      </c>
      <c r="JY77" s="30" t="str">
        <f t="shared" si="609"/>
        <v/>
      </c>
      <c r="JZ77" s="53">
        <v>69</v>
      </c>
      <c r="KA77" s="31" t="str">
        <f t="shared" si="610"/>
        <v/>
      </c>
      <c r="KB77" s="31" t="str">
        <f t="shared" si="611"/>
        <v/>
      </c>
      <c r="KC77" s="31" t="str">
        <f t="shared" si="612"/>
        <v/>
      </c>
      <c r="KD77" s="31" t="str">
        <f t="shared" si="613"/>
        <v/>
      </c>
      <c r="KE77" s="31" t="str">
        <f t="shared" si="614"/>
        <v/>
      </c>
      <c r="KF77" s="31" t="str">
        <f t="shared" si="615"/>
        <v/>
      </c>
      <c r="KG77" s="31" t="str">
        <f t="shared" si="616"/>
        <v/>
      </c>
      <c r="KH77" s="31" t="str">
        <f t="shared" si="617"/>
        <v/>
      </c>
      <c r="KI77" s="31">
        <f t="shared" si="618"/>
        <v>8545.3510275445879</v>
      </c>
      <c r="KJ77" s="31" t="str">
        <f t="shared" si="619"/>
        <v/>
      </c>
      <c r="KK77" s="31" t="str">
        <f t="shared" si="620"/>
        <v/>
      </c>
      <c r="KL77" s="31" t="str">
        <f t="shared" si="621"/>
        <v/>
      </c>
      <c r="KM77" s="31" t="str">
        <f t="shared" si="622"/>
        <v/>
      </c>
      <c r="KN77" s="31" t="str">
        <f t="shared" si="623"/>
        <v/>
      </c>
      <c r="KO77" s="31" t="str">
        <f t="shared" si="624"/>
        <v/>
      </c>
      <c r="KP77" s="31">
        <f t="shared" si="625"/>
        <v>64368.351027544588</v>
      </c>
      <c r="KQ77" s="31" t="str">
        <f t="shared" si="626"/>
        <v/>
      </c>
      <c r="KR77" s="31" t="str">
        <f t="shared" si="627"/>
        <v/>
      </c>
      <c r="KS77" s="31" t="str">
        <f t="shared" si="628"/>
        <v/>
      </c>
      <c r="KT77" s="31" t="str">
        <f t="shared" si="629"/>
        <v/>
      </c>
      <c r="KU77" s="31" t="str">
        <f t="shared" si="630"/>
        <v/>
      </c>
      <c r="KV77" s="31" t="str">
        <f t="shared" si="631"/>
        <v/>
      </c>
      <c r="KW77" s="31" t="str">
        <f t="shared" si="632"/>
        <v/>
      </c>
      <c r="KX77" s="31" t="str">
        <f t="shared" si="633"/>
        <v/>
      </c>
      <c r="KY77" s="31" t="str">
        <f t="shared" si="634"/>
        <v/>
      </c>
      <c r="KZ77" s="31" t="str">
        <f t="shared" si="635"/>
        <v/>
      </c>
      <c r="LA77" s="53">
        <v>69</v>
      </c>
      <c r="LB77" s="32" t="str">
        <f t="shared" si="636"/>
        <v/>
      </c>
      <c r="LC77" s="32" t="str">
        <f t="shared" si="637"/>
        <v/>
      </c>
      <c r="LD77" s="32" t="str">
        <f t="shared" si="638"/>
        <v/>
      </c>
      <c r="LE77" s="32" t="str">
        <f t="shared" si="639"/>
        <v/>
      </c>
      <c r="LF77" s="32" t="str">
        <f t="shared" si="640"/>
        <v/>
      </c>
      <c r="LG77" s="32" t="str">
        <f t="shared" si="641"/>
        <v/>
      </c>
      <c r="LH77" s="32" t="str">
        <f t="shared" si="642"/>
        <v/>
      </c>
      <c r="LI77" s="32" t="str">
        <f t="shared" si="643"/>
        <v/>
      </c>
      <c r="LJ77" s="32">
        <f t="shared" si="644"/>
        <v>9.4764559347171051</v>
      </c>
      <c r="LK77" s="32" t="str">
        <f t="shared" si="645"/>
        <v/>
      </c>
      <c r="LL77" s="32" t="str">
        <f t="shared" si="646"/>
        <v/>
      </c>
      <c r="LM77" s="32" t="str">
        <f t="shared" si="647"/>
        <v/>
      </c>
      <c r="LN77" s="32" t="str">
        <f t="shared" si="648"/>
        <v/>
      </c>
      <c r="LO77" s="32" t="str">
        <f t="shared" si="649"/>
        <v/>
      </c>
      <c r="LP77" s="32" t="str">
        <f t="shared" si="650"/>
        <v/>
      </c>
      <c r="LQ77" s="32">
        <f t="shared" si="651"/>
        <v>71.381952612214803</v>
      </c>
      <c r="LR77" s="32" t="str">
        <f t="shared" si="652"/>
        <v/>
      </c>
      <c r="LS77" s="32" t="str">
        <f t="shared" si="653"/>
        <v/>
      </c>
      <c r="LT77" s="32" t="str">
        <f t="shared" si="654"/>
        <v/>
      </c>
      <c r="LU77" s="32" t="str">
        <f t="shared" si="655"/>
        <v/>
      </c>
      <c r="LV77" s="32" t="str">
        <f t="shared" si="656"/>
        <v/>
      </c>
      <c r="LW77" s="32" t="str">
        <f t="shared" si="657"/>
        <v/>
      </c>
      <c r="LX77" s="32" t="str">
        <f t="shared" si="658"/>
        <v/>
      </c>
      <c r="LY77" s="32" t="str">
        <f t="shared" si="659"/>
        <v/>
      </c>
      <c r="LZ77" s="32" t="str">
        <f t="shared" si="660"/>
        <v/>
      </c>
      <c r="MA77" s="32" t="str">
        <f t="shared" si="661"/>
        <v/>
      </c>
      <c r="MB77" s="50">
        <f t="shared" si="662"/>
        <v>9.4764559347171051</v>
      </c>
      <c r="MC77" s="53">
        <v>69</v>
      </c>
      <c r="MD77" s="140" t="str">
        <f t="shared" si="663"/>
        <v/>
      </c>
      <c r="ME77" s="140" t="str">
        <f t="shared" si="664"/>
        <v/>
      </c>
      <c r="MF77" s="140" t="str">
        <f t="shared" si="665"/>
        <v/>
      </c>
      <c r="MG77" s="140" t="str">
        <f t="shared" si="666"/>
        <v/>
      </c>
      <c r="MH77" s="140" t="str">
        <f t="shared" si="667"/>
        <v/>
      </c>
      <c r="MI77" s="140" t="str">
        <f t="shared" si="668"/>
        <v/>
      </c>
      <c r="MJ77" s="140" t="str">
        <f t="shared" si="669"/>
        <v/>
      </c>
      <c r="MK77" s="140" t="str">
        <f t="shared" si="670"/>
        <v/>
      </c>
      <c r="ML77" s="140">
        <f t="shared" si="671"/>
        <v>39.985785316097925</v>
      </c>
      <c r="MM77" s="140" t="str">
        <f t="shared" si="672"/>
        <v/>
      </c>
      <c r="MN77" s="140" t="str">
        <f t="shared" si="673"/>
        <v/>
      </c>
      <c r="MO77" s="140" t="str">
        <f t="shared" si="674"/>
        <v/>
      </c>
      <c r="MP77" s="140" t="str">
        <f t="shared" si="675"/>
        <v/>
      </c>
      <c r="MQ77" s="140" t="str">
        <f t="shared" si="676"/>
        <v/>
      </c>
      <c r="MR77" s="140" t="str">
        <f t="shared" si="677"/>
        <v/>
      </c>
      <c r="MS77" s="140">
        <f t="shared" si="678"/>
        <v>39.892927071081679</v>
      </c>
      <c r="MT77" s="140" t="str">
        <f t="shared" si="679"/>
        <v/>
      </c>
      <c r="MU77" s="140" t="str">
        <f t="shared" si="680"/>
        <v/>
      </c>
      <c r="MV77" s="140" t="str">
        <f t="shared" si="681"/>
        <v/>
      </c>
      <c r="MW77" s="140" t="str">
        <f t="shared" si="682"/>
        <v/>
      </c>
      <c r="MX77" s="140" t="str">
        <f t="shared" si="683"/>
        <v/>
      </c>
      <c r="MY77" s="140" t="str">
        <f t="shared" si="684"/>
        <v/>
      </c>
      <c r="MZ77" s="140" t="str">
        <f t="shared" si="685"/>
        <v/>
      </c>
      <c r="NA77" s="140" t="str">
        <f t="shared" si="686"/>
        <v/>
      </c>
      <c r="NB77" s="140" t="str">
        <f t="shared" si="687"/>
        <v/>
      </c>
      <c r="NC77" s="140" t="str">
        <f t="shared" si="688"/>
        <v/>
      </c>
      <c r="ND77" s="53">
        <v>69</v>
      </c>
      <c r="NE77" s="33" t="str">
        <f t="shared" si="689"/>
        <v/>
      </c>
      <c r="NF77" s="33" t="str">
        <f t="shared" ref="NF77:NF83" si="731">IF(LC77="","",IF(LC77=$MB77,40,(($MB77/LC77)*40)))</f>
        <v/>
      </c>
      <c r="NG77" s="33" t="str">
        <f t="shared" si="707"/>
        <v/>
      </c>
      <c r="NH77" s="33" t="str">
        <f t="shared" si="708"/>
        <v/>
      </c>
      <c r="NI77" s="33" t="str">
        <f t="shared" si="709"/>
        <v/>
      </c>
      <c r="NJ77" s="33" t="str">
        <f t="shared" si="710"/>
        <v/>
      </c>
      <c r="NK77" s="33" t="str">
        <f t="shared" si="711"/>
        <v/>
      </c>
      <c r="NL77" s="33" t="str">
        <f t="shared" si="712"/>
        <v/>
      </c>
      <c r="NM77" s="33">
        <f t="shared" si="713"/>
        <v>40</v>
      </c>
      <c r="NN77" s="33" t="str">
        <f t="shared" si="714"/>
        <v/>
      </c>
      <c r="NO77" s="33" t="str">
        <f t="shared" si="715"/>
        <v/>
      </c>
      <c r="NP77" s="33" t="str">
        <f t="shared" si="716"/>
        <v/>
      </c>
      <c r="NQ77" s="33" t="str">
        <f t="shared" si="717"/>
        <v/>
      </c>
      <c r="NR77" s="33" t="str">
        <f t="shared" si="718"/>
        <v/>
      </c>
      <c r="NS77" s="33" t="str">
        <f t="shared" si="719"/>
        <v/>
      </c>
      <c r="NT77" s="33">
        <f t="shared" si="720"/>
        <v>5.3102811497456868</v>
      </c>
      <c r="NU77" s="33" t="str">
        <f t="shared" si="721"/>
        <v/>
      </c>
      <c r="NV77" s="33" t="str">
        <f t="shared" si="722"/>
        <v/>
      </c>
      <c r="NW77" s="33" t="str">
        <f t="shared" si="723"/>
        <v/>
      </c>
      <c r="NX77" s="33" t="str">
        <f t="shared" si="724"/>
        <v/>
      </c>
      <c r="NY77" s="33" t="str">
        <f t="shared" si="725"/>
        <v/>
      </c>
      <c r="NZ77" s="33" t="str">
        <f t="shared" si="726"/>
        <v/>
      </c>
      <c r="OA77" s="33" t="str">
        <f t="shared" si="727"/>
        <v/>
      </c>
      <c r="OB77" s="33" t="str">
        <f t="shared" si="728"/>
        <v/>
      </c>
      <c r="OC77" s="33" t="str">
        <f t="shared" si="729"/>
        <v/>
      </c>
      <c r="OD77" s="33" t="str">
        <f t="shared" si="730"/>
        <v/>
      </c>
      <c r="OE77" s="33" t="e">
        <f>IF(#REF!="","",IF(#REF!=$MB77,40,(($MB77/#REF!)*40)))</f>
        <v>#REF!</v>
      </c>
      <c r="OF77" s="33" t="e">
        <f>IF(#REF!="","",IF(#REF!=$MB77,40,(($MB77/#REF!)*40)))</f>
        <v>#REF!</v>
      </c>
      <c r="OG77" s="53">
        <v>69</v>
      </c>
      <c r="OH77" s="116"/>
      <c r="OI77" s="116"/>
      <c r="OJ77" s="116"/>
      <c r="OK77" s="116"/>
      <c r="OL77" s="116"/>
      <c r="OM77" s="116"/>
      <c r="ON77" s="116"/>
      <c r="OO77" s="116"/>
      <c r="OP77" s="124">
        <v>36</v>
      </c>
      <c r="OQ77" s="116"/>
      <c r="OR77" s="116"/>
      <c r="OS77" s="116"/>
      <c r="OT77" s="116"/>
      <c r="OU77" s="116"/>
      <c r="OV77" s="116"/>
      <c r="OW77" s="128">
        <v>24</v>
      </c>
      <c r="OX77" s="116"/>
      <c r="OY77" s="116"/>
      <c r="OZ77" s="116"/>
      <c r="PA77" s="116"/>
      <c r="PB77" s="116"/>
      <c r="PC77" s="116"/>
      <c r="PD77" s="116"/>
      <c r="PE77" s="116"/>
      <c r="PF77" s="116"/>
      <c r="PG77" s="116"/>
      <c r="PH77" s="53">
        <v>69</v>
      </c>
      <c r="PI77" s="126">
        <f t="shared" si="701"/>
        <v>0</v>
      </c>
      <c r="PJ77" s="126">
        <f t="shared" si="275"/>
        <v>0</v>
      </c>
      <c r="PK77" s="126">
        <f t="shared" si="276"/>
        <v>0</v>
      </c>
      <c r="PL77" s="126">
        <f t="shared" si="277"/>
        <v>0</v>
      </c>
      <c r="PM77" s="126">
        <f t="shared" si="278"/>
        <v>0</v>
      </c>
      <c r="PN77" s="126">
        <f t="shared" si="279"/>
        <v>0</v>
      </c>
      <c r="PO77" s="126">
        <f t="shared" si="235"/>
        <v>0</v>
      </c>
      <c r="PP77" s="126">
        <f t="shared" si="236"/>
        <v>0</v>
      </c>
      <c r="PQ77" s="126">
        <f t="shared" si="237"/>
        <v>10</v>
      </c>
      <c r="PR77" s="126">
        <f t="shared" si="238"/>
        <v>0</v>
      </c>
      <c r="PS77" s="126">
        <f t="shared" si="239"/>
        <v>0</v>
      </c>
      <c r="PT77" s="126">
        <f t="shared" si="240"/>
        <v>0</v>
      </c>
      <c r="PU77" s="126">
        <f t="shared" si="241"/>
        <v>0</v>
      </c>
      <c r="PV77" s="126">
        <f t="shared" si="242"/>
        <v>0</v>
      </c>
      <c r="PW77" s="126">
        <f t="shared" si="243"/>
        <v>0</v>
      </c>
      <c r="PX77" s="126">
        <f t="shared" si="244"/>
        <v>0</v>
      </c>
      <c r="PY77" s="126">
        <f t="shared" si="245"/>
        <v>0</v>
      </c>
      <c r="PZ77" s="126">
        <f t="shared" si="246"/>
        <v>0</v>
      </c>
      <c r="QA77" s="126">
        <f t="shared" si="247"/>
        <v>0</v>
      </c>
      <c r="QB77" s="126">
        <f t="shared" si="248"/>
        <v>0</v>
      </c>
      <c r="QC77" s="126">
        <f t="shared" si="249"/>
        <v>0</v>
      </c>
      <c r="QD77" s="126">
        <f t="shared" si="250"/>
        <v>0</v>
      </c>
      <c r="QE77" s="126">
        <f t="shared" si="251"/>
        <v>0</v>
      </c>
      <c r="QF77" s="126">
        <f t="shared" si="252"/>
        <v>0</v>
      </c>
      <c r="QG77" s="126">
        <f t="shared" si="253"/>
        <v>0</v>
      </c>
      <c r="QH77" s="126">
        <f t="shared" si="254"/>
        <v>0</v>
      </c>
      <c r="QI77" s="53">
        <v>69</v>
      </c>
      <c r="QJ77" s="34" t="str">
        <f t="shared" si="702"/>
        <v/>
      </c>
      <c r="QK77" s="34" t="str">
        <f t="shared" si="280"/>
        <v/>
      </c>
      <c r="QL77" s="34" t="str">
        <f t="shared" si="281"/>
        <v/>
      </c>
      <c r="QM77" s="34" t="str">
        <f t="shared" si="282"/>
        <v/>
      </c>
      <c r="QN77" s="34" t="str">
        <f t="shared" si="283"/>
        <v/>
      </c>
      <c r="QO77" s="34" t="str">
        <f t="shared" si="284"/>
        <v/>
      </c>
      <c r="QP77" s="34" t="str">
        <f t="shared" si="255"/>
        <v/>
      </c>
      <c r="QQ77" s="34" t="str">
        <f t="shared" si="256"/>
        <v/>
      </c>
      <c r="QR77" s="34">
        <f t="shared" si="257"/>
        <v>49.985785316097925</v>
      </c>
      <c r="QS77" s="34" t="str">
        <f t="shared" si="258"/>
        <v/>
      </c>
      <c r="QT77" s="34" t="str">
        <f t="shared" si="259"/>
        <v/>
      </c>
      <c r="QU77" s="34" t="str">
        <f t="shared" si="260"/>
        <v/>
      </c>
      <c r="QV77" s="34" t="str">
        <f t="shared" si="261"/>
        <v/>
      </c>
      <c r="QW77" s="34" t="str">
        <f t="shared" si="262"/>
        <v/>
      </c>
      <c r="QX77" s="34" t="str">
        <f t="shared" si="263"/>
        <v/>
      </c>
      <c r="QY77" s="34">
        <f t="shared" si="264"/>
        <v>39.892927071081679</v>
      </c>
      <c r="QZ77" s="34" t="str">
        <f t="shared" si="265"/>
        <v/>
      </c>
      <c r="RA77" s="34" t="str">
        <f t="shared" si="266"/>
        <v/>
      </c>
      <c r="RB77" s="34" t="str">
        <f t="shared" si="267"/>
        <v/>
      </c>
      <c r="RC77" s="34" t="str">
        <f t="shared" si="268"/>
        <v/>
      </c>
      <c r="RD77" s="34" t="str">
        <f t="shared" si="269"/>
        <v/>
      </c>
      <c r="RE77" s="34" t="str">
        <f t="shared" si="270"/>
        <v/>
      </c>
      <c r="RF77" s="34" t="str">
        <f t="shared" si="271"/>
        <v/>
      </c>
      <c r="RG77" s="34" t="str">
        <f t="shared" si="272"/>
        <v/>
      </c>
      <c r="RH77" s="34" t="str">
        <f t="shared" si="273"/>
        <v/>
      </c>
      <c r="RI77" s="34" t="str">
        <f t="shared" si="274"/>
        <v/>
      </c>
      <c r="RJ77" s="132">
        <f t="shared" si="703"/>
        <v>49.985785316097925</v>
      </c>
      <c r="RK77" s="35" t="str">
        <f t="shared" si="690"/>
        <v/>
      </c>
      <c r="RL77" s="35" t="str">
        <f t="shared" si="691"/>
        <v>9. GEOINSTRUMENTOS TOPOGRAFICOS SAS  NIT 900416611-4</v>
      </c>
      <c r="RM77" s="35" t="str">
        <f t="shared" si="692"/>
        <v/>
      </c>
      <c r="RN77" s="35" t="str">
        <f t="shared" si="234"/>
        <v/>
      </c>
      <c r="RO77" s="133" t="str">
        <f t="shared" si="705"/>
        <v>9. GEOINSTRUMENTOS TOPOGRAFICOS SAS  NIT 900416611-4</v>
      </c>
      <c r="RP77" s="133" t="str">
        <f>IF($RJ77=QJ77,QJ$8,IF($RJ77=QK77,QK$8,IF($RJ77=QL77,QL$8,IF($RJ77=QM77,QM$8,IF($RJ77=QN77,QN$8,IF($RJ77=QO77,QO$8,IF($RJ77=QP77,QP$8,IF($RJ77=QQ77,QQ$8,IF($RJ77=QR77,QR$8,IF($RJ77=QS77,QS$8,IF($RJ77=QT77,QT$8,IF($RJ77=QU77,QU$8,IF($RJ77=QV77,QV$8,IF($RJ77=QW77,QW$8,IF($RJ77=QX77,QX$8,IF($RJ77=QY77,QY$8,IF($RJ77=QZ77,QZ$8,IF($RJ77=RA77,RA$8,IF($RJ77=RB77,RB$8,IF($RJ77=RC77,RC$8,IF($RJ77=RD77,RD$8,IF($RJ77=RE77,RE$8,IF($RJ77=RF77,RF$8,IF($RJ77=RG77,RG$8,IF($RJ77=RH77,RH$8,IF($RJ77=RI77,RI$8,IF($RJ77=#REF!,#REF!,IF($RJ77=#REF!,#REF!,""))))))))))))))))))))))))))))</f>
        <v>9. GEOINSTRUMENTOS TOPOGRAFICOS SAS  NIT 900416611-4</v>
      </c>
      <c r="RQ77" s="36" t="str">
        <f t="shared" si="693"/>
        <v/>
      </c>
      <c r="RR77" s="36">
        <f t="shared" si="694"/>
        <v>24038000</v>
      </c>
      <c r="RS77" s="36" t="str">
        <f t="shared" si="695"/>
        <v/>
      </c>
      <c r="RT77" s="36" t="e">
        <f>IF($RP77=$AD$8,$AD77,IF($RP77=$AE$8,$AE77,IF($RP77=$AF$8,$AF77,IF($RP77=$AG$8,$AG77,IF($RP77=$AH$8,$AH77,IF($RP77=#REF!,#REF!,IF($RP77=#REF!,#REF!,"")))))))</f>
        <v>#REF!</v>
      </c>
      <c r="RU77" s="129">
        <f t="shared" si="696"/>
        <v>24038000</v>
      </c>
      <c r="RV77" s="36" t="e">
        <f t="shared" si="704"/>
        <v>#REF!</v>
      </c>
      <c r="RW77" s="53">
        <v>69</v>
      </c>
      <c r="RX77" s="129">
        <f t="shared" si="697"/>
        <v>81657.79999999702</v>
      </c>
      <c r="RY77" s="129" t="str">
        <f t="shared" si="698"/>
        <v>ADJUDICADO</v>
      </c>
    </row>
    <row r="78" spans="2:493" s="38" customFormat="1" ht="24">
      <c r="B78" s="90" t="s">
        <v>166</v>
      </c>
      <c r="C78" s="91" t="s">
        <v>184</v>
      </c>
      <c r="D78" s="91" t="s">
        <v>41</v>
      </c>
      <c r="E78" s="96" t="s">
        <v>186</v>
      </c>
      <c r="F78" s="101">
        <v>10</v>
      </c>
      <c r="G78" s="24">
        <v>54336336.133333333</v>
      </c>
      <c r="H78" s="53">
        <v>70</v>
      </c>
      <c r="I78" s="104" t="s">
        <v>37</v>
      </c>
      <c r="J78" s="104" t="s">
        <v>37</v>
      </c>
      <c r="K78" s="104" t="s">
        <v>37</v>
      </c>
      <c r="L78" s="104" t="s">
        <v>37</v>
      </c>
      <c r="M78" s="104" t="s">
        <v>37</v>
      </c>
      <c r="N78" s="104" t="s">
        <v>37</v>
      </c>
      <c r="O78" s="108">
        <v>53431000</v>
      </c>
      <c r="P78" s="104" t="s">
        <v>37</v>
      </c>
      <c r="Q78" s="106">
        <v>53550000</v>
      </c>
      <c r="R78" s="104" t="s">
        <v>37</v>
      </c>
      <c r="S78" s="104" t="s">
        <v>37</v>
      </c>
      <c r="T78" s="104" t="s">
        <v>37</v>
      </c>
      <c r="U78" s="104" t="s">
        <v>37</v>
      </c>
      <c r="V78" s="104" t="s">
        <v>37</v>
      </c>
      <c r="W78" s="104" t="s">
        <v>37</v>
      </c>
      <c r="X78" s="113">
        <v>53336549.700000003</v>
      </c>
      <c r="Y78" s="104" t="s">
        <v>37</v>
      </c>
      <c r="Z78" s="104" t="s">
        <v>37</v>
      </c>
      <c r="AA78" s="104" t="s">
        <v>37</v>
      </c>
      <c r="AB78" s="104" t="s">
        <v>37</v>
      </c>
      <c r="AC78" s="104" t="s">
        <v>37</v>
      </c>
      <c r="AD78" s="104" t="s">
        <v>37</v>
      </c>
      <c r="AE78" s="104" t="s">
        <v>37</v>
      </c>
      <c r="AF78" s="104" t="s">
        <v>37</v>
      </c>
      <c r="AG78" s="104" t="s">
        <v>37</v>
      </c>
      <c r="AH78" s="104" t="s">
        <v>37</v>
      </c>
      <c r="AI78" s="37"/>
      <c r="AJ78" s="25" t="str">
        <f t="shared" si="505"/>
        <v>NC</v>
      </c>
      <c r="AK78" s="25" t="str">
        <f t="shared" si="506"/>
        <v>NC</v>
      </c>
      <c r="AL78" s="25" t="str">
        <f t="shared" si="507"/>
        <v>NC</v>
      </c>
      <c r="AM78" s="25" t="str">
        <f t="shared" si="508"/>
        <v>NC</v>
      </c>
      <c r="AN78" s="25" t="str">
        <f t="shared" si="509"/>
        <v>NC</v>
      </c>
      <c r="AO78" s="25" t="str">
        <f t="shared" si="510"/>
        <v>NC</v>
      </c>
      <c r="AP78" s="25">
        <f t="shared" si="511"/>
        <v>53431000</v>
      </c>
      <c r="AQ78" s="25" t="str">
        <f t="shared" si="512"/>
        <v>NC</v>
      </c>
      <c r="AR78" s="25">
        <f t="shared" si="513"/>
        <v>53550000</v>
      </c>
      <c r="AS78" s="25" t="str">
        <f t="shared" si="514"/>
        <v>NC</v>
      </c>
      <c r="AT78" s="25" t="str">
        <f t="shared" si="515"/>
        <v>NC</v>
      </c>
      <c r="AU78" s="25" t="str">
        <f t="shared" si="516"/>
        <v>NC</v>
      </c>
      <c r="AV78" s="25" t="str">
        <f t="shared" si="517"/>
        <v>NC</v>
      </c>
      <c r="AW78" s="25" t="str">
        <f t="shared" si="518"/>
        <v>NC</v>
      </c>
      <c r="AX78" s="25" t="str">
        <f t="shared" si="519"/>
        <v>NC</v>
      </c>
      <c r="AY78" s="25">
        <f t="shared" si="520"/>
        <v>53336549.700000003</v>
      </c>
      <c r="AZ78" s="25" t="str">
        <f t="shared" si="521"/>
        <v>NC</v>
      </c>
      <c r="BA78" s="25" t="str">
        <f t="shared" si="522"/>
        <v>NC</v>
      </c>
      <c r="BB78" s="25" t="str">
        <f t="shared" si="523"/>
        <v>NC</v>
      </c>
      <c r="BC78" s="25" t="str">
        <f t="shared" si="524"/>
        <v>NC</v>
      </c>
      <c r="BD78" s="25" t="str">
        <f t="shared" si="525"/>
        <v>NC</v>
      </c>
      <c r="BE78" s="25" t="str">
        <f t="shared" si="526"/>
        <v>NC</v>
      </c>
      <c r="BF78" s="25" t="str">
        <f t="shared" si="527"/>
        <v>NC</v>
      </c>
      <c r="BG78" s="25" t="str">
        <f t="shared" si="528"/>
        <v>NC</v>
      </c>
      <c r="BH78" s="25" t="str">
        <f t="shared" si="529"/>
        <v>NC</v>
      </c>
      <c r="BI78" s="25" t="str">
        <f t="shared" si="530"/>
        <v>NC</v>
      </c>
      <c r="BJ78" s="53">
        <v>70</v>
      </c>
      <c r="BK78" s="122" t="s">
        <v>38</v>
      </c>
      <c r="BL78" s="122" t="s">
        <v>38</v>
      </c>
      <c r="BM78" s="122" t="s">
        <v>38</v>
      </c>
      <c r="BN78" s="122" t="s">
        <v>38</v>
      </c>
      <c r="BO78" s="122" t="s">
        <v>38</v>
      </c>
      <c r="BP78" s="122" t="s">
        <v>38</v>
      </c>
      <c r="BQ78" s="123" t="s">
        <v>38</v>
      </c>
      <c r="BR78" s="122" t="s">
        <v>38</v>
      </c>
      <c r="BS78" s="124" t="s">
        <v>39</v>
      </c>
      <c r="BT78" s="122" t="s">
        <v>38</v>
      </c>
      <c r="BU78" s="122" t="s">
        <v>38</v>
      </c>
      <c r="BV78" s="122" t="s">
        <v>38</v>
      </c>
      <c r="BW78" s="122" t="s">
        <v>38</v>
      </c>
      <c r="BX78" s="122" t="s">
        <v>38</v>
      </c>
      <c r="BY78" s="122" t="s">
        <v>38</v>
      </c>
      <c r="BZ78" s="124" t="s">
        <v>39</v>
      </c>
      <c r="CA78" s="122" t="s">
        <v>38</v>
      </c>
      <c r="CB78" s="122" t="s">
        <v>38</v>
      </c>
      <c r="CC78" s="122" t="s">
        <v>38</v>
      </c>
      <c r="CD78" s="122" t="s">
        <v>38</v>
      </c>
      <c r="CE78" s="122" t="s">
        <v>38</v>
      </c>
      <c r="CF78" s="122" t="s">
        <v>38</v>
      </c>
      <c r="CG78" s="122" t="s">
        <v>38</v>
      </c>
      <c r="CH78" s="122" t="s">
        <v>38</v>
      </c>
      <c r="CI78" s="122" t="s">
        <v>38</v>
      </c>
      <c r="CJ78" s="122" t="s">
        <v>38</v>
      </c>
      <c r="CK78" s="53">
        <v>70</v>
      </c>
      <c r="CL78" s="122" t="s">
        <v>39</v>
      </c>
      <c r="CM78" s="122" t="s">
        <v>38</v>
      </c>
      <c r="CN78" s="122" t="s">
        <v>39</v>
      </c>
      <c r="CO78" s="122" t="s">
        <v>39</v>
      </c>
      <c r="CP78" s="122" t="s">
        <v>39</v>
      </c>
      <c r="CQ78" s="122" t="s">
        <v>39</v>
      </c>
      <c r="CR78" s="123" t="s">
        <v>39</v>
      </c>
      <c r="CS78" s="122" t="s">
        <v>39</v>
      </c>
      <c r="CT78" s="124" t="s">
        <v>39</v>
      </c>
      <c r="CU78" s="122" t="s">
        <v>39</v>
      </c>
      <c r="CV78" s="122" t="s">
        <v>39</v>
      </c>
      <c r="CW78" s="122" t="s">
        <v>39</v>
      </c>
      <c r="CX78" s="122" t="s">
        <v>39</v>
      </c>
      <c r="CY78" s="122" t="s">
        <v>39</v>
      </c>
      <c r="CZ78" s="122" t="s">
        <v>39</v>
      </c>
      <c r="DA78" s="131" t="s">
        <v>39</v>
      </c>
      <c r="DB78" s="122" t="s">
        <v>39</v>
      </c>
      <c r="DC78" s="122" t="s">
        <v>39</v>
      </c>
      <c r="DD78" s="122" t="s">
        <v>39</v>
      </c>
      <c r="DE78" s="122" t="s">
        <v>39</v>
      </c>
      <c r="DF78" s="122" t="s">
        <v>39</v>
      </c>
      <c r="DG78" s="122" t="s">
        <v>39</v>
      </c>
      <c r="DH78" s="122" t="s">
        <v>38</v>
      </c>
      <c r="DI78" s="122" t="s">
        <v>38</v>
      </c>
      <c r="DJ78" s="122" t="s">
        <v>38</v>
      </c>
      <c r="DK78" s="122" t="s">
        <v>39</v>
      </c>
      <c r="DL78" s="53">
        <v>70</v>
      </c>
      <c r="DM78" s="122" t="s">
        <v>39</v>
      </c>
      <c r="DN78" s="122" t="s">
        <v>38</v>
      </c>
      <c r="DO78" s="122" t="s">
        <v>39</v>
      </c>
      <c r="DP78" s="122" t="s">
        <v>39</v>
      </c>
      <c r="DQ78" s="122" t="s">
        <v>39</v>
      </c>
      <c r="DR78" s="122" t="s">
        <v>39</v>
      </c>
      <c r="DS78" s="121" t="s">
        <v>39</v>
      </c>
      <c r="DT78" s="122" t="s">
        <v>39</v>
      </c>
      <c r="DU78" s="118" t="s">
        <v>39</v>
      </c>
      <c r="DV78" s="122" t="s">
        <v>39</v>
      </c>
      <c r="DW78" s="122" t="s">
        <v>39</v>
      </c>
      <c r="DX78" s="122" t="s">
        <v>39</v>
      </c>
      <c r="DY78" s="122" t="s">
        <v>39</v>
      </c>
      <c r="DZ78" s="122" t="s">
        <v>39</v>
      </c>
      <c r="EA78" s="122" t="s">
        <v>39</v>
      </c>
      <c r="EB78" s="117" t="s">
        <v>39</v>
      </c>
      <c r="EC78" s="122" t="s">
        <v>39</v>
      </c>
      <c r="ED78" s="122" t="s">
        <v>39</v>
      </c>
      <c r="EE78" s="122" t="s">
        <v>39</v>
      </c>
      <c r="EF78" s="122" t="s">
        <v>39</v>
      </c>
      <c r="EG78" s="122" t="s">
        <v>39</v>
      </c>
      <c r="EH78" s="122" t="s">
        <v>39</v>
      </c>
      <c r="EI78" s="122" t="s">
        <v>38</v>
      </c>
      <c r="EJ78" s="122" t="s">
        <v>38</v>
      </c>
      <c r="EK78" s="122" t="s">
        <v>39</v>
      </c>
      <c r="EL78" s="122" t="s">
        <v>39</v>
      </c>
      <c r="EM78" s="53">
        <v>70</v>
      </c>
      <c r="EN78" s="26" t="str">
        <f t="shared" si="531"/>
        <v>NO CUMPLE</v>
      </c>
      <c r="EO78" s="26" t="str">
        <f t="shared" si="532"/>
        <v>NO CUMPLE</v>
      </c>
      <c r="EP78" s="26" t="str">
        <f t="shared" si="533"/>
        <v>NO CUMPLE</v>
      </c>
      <c r="EQ78" s="26" t="str">
        <f t="shared" si="534"/>
        <v>NO CUMPLE</v>
      </c>
      <c r="ER78" s="26" t="str">
        <f t="shared" si="535"/>
        <v>NO CUMPLE</v>
      </c>
      <c r="ES78" s="26" t="str">
        <f t="shared" si="536"/>
        <v>NO CUMPLE</v>
      </c>
      <c r="ET78" s="26" t="str">
        <f t="shared" si="537"/>
        <v>NO CUMPLE</v>
      </c>
      <c r="EU78" s="26" t="str">
        <f t="shared" si="538"/>
        <v>NO CUMPLE</v>
      </c>
      <c r="EV78" s="26" t="str">
        <f t="shared" si="539"/>
        <v>CUMPLE</v>
      </c>
      <c r="EW78" s="26" t="str">
        <f t="shared" si="540"/>
        <v>NO CUMPLE</v>
      </c>
      <c r="EX78" s="26" t="str">
        <f t="shared" si="541"/>
        <v>NO CUMPLE</v>
      </c>
      <c r="EY78" s="26" t="str">
        <f t="shared" si="542"/>
        <v>NO CUMPLE</v>
      </c>
      <c r="EZ78" s="26" t="str">
        <f t="shared" si="543"/>
        <v>NO CUMPLE</v>
      </c>
      <c r="FA78" s="26" t="str">
        <f t="shared" si="544"/>
        <v>NO CUMPLE</v>
      </c>
      <c r="FB78" s="26" t="str">
        <f t="shared" si="545"/>
        <v>NO CUMPLE</v>
      </c>
      <c r="FC78" s="26" t="str">
        <f t="shared" si="546"/>
        <v>CUMPLE</v>
      </c>
      <c r="FD78" s="26" t="str">
        <f t="shared" si="547"/>
        <v>NO CUMPLE</v>
      </c>
      <c r="FE78" s="26" t="str">
        <f t="shared" si="548"/>
        <v>NO CUMPLE</v>
      </c>
      <c r="FF78" s="26" t="str">
        <f t="shared" si="549"/>
        <v>NO CUMPLE</v>
      </c>
      <c r="FG78" s="26" t="str">
        <f t="shared" si="550"/>
        <v>NO CUMPLE</v>
      </c>
      <c r="FH78" s="26" t="str">
        <f t="shared" si="551"/>
        <v>NO CUMPLE</v>
      </c>
      <c r="FI78" s="26" t="str">
        <f t="shared" si="552"/>
        <v>NO CUMPLE</v>
      </c>
      <c r="FJ78" s="26" t="str">
        <f t="shared" si="553"/>
        <v>NO CUMPLE</v>
      </c>
      <c r="FK78" s="26" t="str">
        <f t="shared" si="554"/>
        <v>NO CUMPLE</v>
      </c>
      <c r="FL78" s="26" t="str">
        <f t="shared" si="555"/>
        <v>NO CUMPLE</v>
      </c>
      <c r="FM78" s="26" t="str">
        <f t="shared" si="556"/>
        <v>NO CUMPLE</v>
      </c>
      <c r="FN78" s="53">
        <v>70</v>
      </c>
      <c r="FO78" s="116" t="s">
        <v>37</v>
      </c>
      <c r="FP78" s="116" t="s">
        <v>37</v>
      </c>
      <c r="FQ78" s="116" t="s">
        <v>37</v>
      </c>
      <c r="FR78" s="116" t="s">
        <v>37</v>
      </c>
      <c r="FS78" s="116" t="s">
        <v>37</v>
      </c>
      <c r="FT78" s="116" t="s">
        <v>37</v>
      </c>
      <c r="FU78" s="123" t="s">
        <v>38</v>
      </c>
      <c r="FV78" s="116" t="s">
        <v>37</v>
      </c>
      <c r="FW78" s="124" t="s">
        <v>39</v>
      </c>
      <c r="FX78" s="116" t="s">
        <v>37</v>
      </c>
      <c r="FY78" s="116" t="s">
        <v>37</v>
      </c>
      <c r="FZ78" s="116" t="s">
        <v>37</v>
      </c>
      <c r="GA78" s="116" t="s">
        <v>37</v>
      </c>
      <c r="GB78" s="116" t="s">
        <v>37</v>
      </c>
      <c r="GC78" s="116" t="s">
        <v>37</v>
      </c>
      <c r="GD78" s="124" t="s">
        <v>39</v>
      </c>
      <c r="GE78" s="116" t="s">
        <v>37</v>
      </c>
      <c r="GF78" s="116" t="s">
        <v>37</v>
      </c>
      <c r="GG78" s="116" t="s">
        <v>37</v>
      </c>
      <c r="GH78" s="116" t="s">
        <v>37</v>
      </c>
      <c r="GI78" s="116" t="s">
        <v>37</v>
      </c>
      <c r="GJ78" s="116" t="s">
        <v>37</v>
      </c>
      <c r="GK78" s="116" t="s">
        <v>37</v>
      </c>
      <c r="GL78" s="116" t="s">
        <v>37</v>
      </c>
      <c r="GM78" s="116" t="s">
        <v>37</v>
      </c>
      <c r="GN78" s="116" t="s">
        <v>37</v>
      </c>
      <c r="GO78" s="53">
        <v>70</v>
      </c>
      <c r="GP78" s="116" t="s">
        <v>37</v>
      </c>
      <c r="GQ78" s="116" t="s">
        <v>37</v>
      </c>
      <c r="GR78" s="116" t="s">
        <v>37</v>
      </c>
      <c r="GS78" s="116" t="s">
        <v>37</v>
      </c>
      <c r="GT78" s="116" t="s">
        <v>37</v>
      </c>
      <c r="GU78" s="116" t="s">
        <v>37</v>
      </c>
      <c r="GV78" s="123" t="s">
        <v>38</v>
      </c>
      <c r="GW78" s="116" t="s">
        <v>37</v>
      </c>
      <c r="GX78" s="124" t="s">
        <v>39</v>
      </c>
      <c r="GY78" s="116" t="s">
        <v>37</v>
      </c>
      <c r="GZ78" s="116" t="s">
        <v>37</v>
      </c>
      <c r="HA78" s="116" t="s">
        <v>37</v>
      </c>
      <c r="HB78" s="116" t="s">
        <v>37</v>
      </c>
      <c r="HC78" s="116" t="s">
        <v>37</v>
      </c>
      <c r="HD78" s="116" t="s">
        <v>37</v>
      </c>
      <c r="HE78" s="131" t="s">
        <v>39</v>
      </c>
      <c r="HF78" s="116" t="s">
        <v>37</v>
      </c>
      <c r="HG78" s="116" t="s">
        <v>37</v>
      </c>
      <c r="HH78" s="116" t="s">
        <v>37</v>
      </c>
      <c r="HI78" s="116" t="s">
        <v>37</v>
      </c>
      <c r="HJ78" s="116" t="s">
        <v>37</v>
      </c>
      <c r="HK78" s="116" t="s">
        <v>37</v>
      </c>
      <c r="HL78" s="116" t="s">
        <v>37</v>
      </c>
      <c r="HM78" s="116" t="s">
        <v>37</v>
      </c>
      <c r="HN78" s="116" t="s">
        <v>37</v>
      </c>
      <c r="HO78" s="116" t="s">
        <v>37</v>
      </c>
      <c r="HP78" s="53">
        <v>70</v>
      </c>
      <c r="HQ78" s="25" t="str">
        <f t="shared" si="557"/>
        <v/>
      </c>
      <c r="HR78" s="25" t="str">
        <f t="shared" si="558"/>
        <v/>
      </c>
      <c r="HS78" s="25" t="str">
        <f t="shared" si="559"/>
        <v/>
      </c>
      <c r="HT78" s="25" t="str">
        <f t="shared" si="560"/>
        <v/>
      </c>
      <c r="HU78" s="25" t="str">
        <f t="shared" si="561"/>
        <v/>
      </c>
      <c r="HV78" s="25" t="str">
        <f t="shared" si="562"/>
        <v/>
      </c>
      <c r="HW78" s="25" t="str">
        <f t="shared" si="563"/>
        <v/>
      </c>
      <c r="HX78" s="25" t="str">
        <f t="shared" si="564"/>
        <v/>
      </c>
      <c r="HY78" s="25">
        <f t="shared" si="565"/>
        <v>53550000</v>
      </c>
      <c r="HZ78" s="25" t="str">
        <f t="shared" si="566"/>
        <v/>
      </c>
      <c r="IA78" s="25" t="str">
        <f t="shared" si="567"/>
        <v/>
      </c>
      <c r="IB78" s="25" t="str">
        <f t="shared" si="568"/>
        <v/>
      </c>
      <c r="IC78" s="25" t="str">
        <f t="shared" si="569"/>
        <v/>
      </c>
      <c r="ID78" s="25" t="str">
        <f t="shared" si="570"/>
        <v/>
      </c>
      <c r="IE78" s="25" t="str">
        <f t="shared" si="571"/>
        <v/>
      </c>
      <c r="IF78" s="25">
        <f t="shared" si="572"/>
        <v>53336549.700000003</v>
      </c>
      <c r="IG78" s="25" t="str">
        <f t="shared" si="573"/>
        <v/>
      </c>
      <c r="IH78" s="25" t="str">
        <f t="shared" si="574"/>
        <v/>
      </c>
      <c r="II78" s="25" t="str">
        <f t="shared" si="575"/>
        <v/>
      </c>
      <c r="IJ78" s="25" t="str">
        <f t="shared" si="576"/>
        <v/>
      </c>
      <c r="IK78" s="25" t="str">
        <f t="shared" si="577"/>
        <v/>
      </c>
      <c r="IL78" s="25" t="str">
        <f t="shared" si="578"/>
        <v/>
      </c>
      <c r="IM78" s="25" t="str">
        <f t="shared" si="579"/>
        <v/>
      </c>
      <c r="IN78" s="25" t="str">
        <f t="shared" si="580"/>
        <v/>
      </c>
      <c r="IO78" s="25" t="str">
        <f t="shared" si="581"/>
        <v/>
      </c>
      <c r="IP78" s="25" t="str">
        <f t="shared" si="582"/>
        <v/>
      </c>
      <c r="IQ78" s="25">
        <v>54336336.133333333</v>
      </c>
      <c r="IR78" s="25">
        <v>54336336.133333333</v>
      </c>
      <c r="IS78" s="27">
        <f t="shared" si="583"/>
        <v>2</v>
      </c>
      <c r="IT78" s="27">
        <f t="shared" si="699"/>
        <v>1</v>
      </c>
      <c r="IU78" s="27">
        <f t="array" ref="IU78">IF(IT78=0,"",PRODUCT(IF(ISNUMBER(HQ78:IP78),HQ78:IP78,1)))</f>
        <v>2856172236435000</v>
      </c>
      <c r="IV78" s="27">
        <f t="shared" si="700"/>
        <v>1.5519393469362656E+23</v>
      </c>
      <c r="IW78" s="28">
        <f t="shared" si="706"/>
        <v>53739247.570448093</v>
      </c>
      <c r="IX78" s="29">
        <f t="shared" si="285"/>
        <v>201522.17838918034</v>
      </c>
      <c r="IY78" s="53">
        <v>70</v>
      </c>
      <c r="IZ78" s="30" t="str">
        <f t="shared" si="584"/>
        <v/>
      </c>
      <c r="JA78" s="30" t="str">
        <f t="shared" si="585"/>
        <v/>
      </c>
      <c r="JB78" s="30" t="str">
        <f t="shared" si="586"/>
        <v/>
      </c>
      <c r="JC78" s="30" t="str">
        <f t="shared" si="587"/>
        <v/>
      </c>
      <c r="JD78" s="30" t="str">
        <f t="shared" si="588"/>
        <v/>
      </c>
      <c r="JE78" s="30" t="str">
        <f t="shared" si="589"/>
        <v/>
      </c>
      <c r="JF78" s="30" t="str">
        <f t="shared" si="590"/>
        <v/>
      </c>
      <c r="JG78" s="30" t="str">
        <f t="shared" si="591"/>
        <v/>
      </c>
      <c r="JH78" s="30">
        <f t="shared" si="592"/>
        <v>26572.757613102043</v>
      </c>
      <c r="JI78" s="30" t="str">
        <f t="shared" si="593"/>
        <v/>
      </c>
      <c r="JJ78" s="30" t="str">
        <f t="shared" si="594"/>
        <v/>
      </c>
      <c r="JK78" s="30" t="str">
        <f t="shared" si="595"/>
        <v/>
      </c>
      <c r="JL78" s="30" t="str">
        <f t="shared" si="596"/>
        <v/>
      </c>
      <c r="JM78" s="30" t="str">
        <f t="shared" si="597"/>
        <v/>
      </c>
      <c r="JN78" s="30" t="str">
        <f t="shared" si="598"/>
        <v/>
      </c>
      <c r="JO78" s="30">
        <f t="shared" si="599"/>
        <v>26466.838601256219</v>
      </c>
      <c r="JP78" s="30" t="str">
        <f t="shared" si="600"/>
        <v/>
      </c>
      <c r="JQ78" s="30" t="str">
        <f t="shared" si="601"/>
        <v/>
      </c>
      <c r="JR78" s="30" t="str">
        <f t="shared" si="602"/>
        <v/>
      </c>
      <c r="JS78" s="30" t="str">
        <f t="shared" si="603"/>
        <v/>
      </c>
      <c r="JT78" s="30" t="str">
        <f t="shared" si="604"/>
        <v/>
      </c>
      <c r="JU78" s="30" t="str">
        <f t="shared" si="605"/>
        <v/>
      </c>
      <c r="JV78" s="30" t="str">
        <f t="shared" si="606"/>
        <v/>
      </c>
      <c r="JW78" s="30" t="str">
        <f t="shared" si="607"/>
        <v/>
      </c>
      <c r="JX78" s="30" t="str">
        <f t="shared" si="608"/>
        <v/>
      </c>
      <c r="JY78" s="30" t="str">
        <f t="shared" si="609"/>
        <v/>
      </c>
      <c r="JZ78" s="53">
        <v>70</v>
      </c>
      <c r="KA78" s="31" t="str">
        <f t="shared" si="610"/>
        <v/>
      </c>
      <c r="KB78" s="31" t="str">
        <f t="shared" si="611"/>
        <v/>
      </c>
      <c r="KC78" s="31" t="str">
        <f t="shared" si="612"/>
        <v/>
      </c>
      <c r="KD78" s="31" t="str">
        <f t="shared" si="613"/>
        <v/>
      </c>
      <c r="KE78" s="31" t="str">
        <f t="shared" si="614"/>
        <v/>
      </c>
      <c r="KF78" s="31" t="str">
        <f t="shared" si="615"/>
        <v/>
      </c>
      <c r="KG78" s="31" t="str">
        <f t="shared" si="616"/>
        <v/>
      </c>
      <c r="KH78" s="31" t="str">
        <f t="shared" si="617"/>
        <v/>
      </c>
      <c r="KI78" s="31">
        <f t="shared" si="618"/>
        <v>189247.57044809312</v>
      </c>
      <c r="KJ78" s="31" t="str">
        <f t="shared" si="619"/>
        <v/>
      </c>
      <c r="KK78" s="31" t="str">
        <f t="shared" si="620"/>
        <v/>
      </c>
      <c r="KL78" s="31" t="str">
        <f t="shared" si="621"/>
        <v/>
      </c>
      <c r="KM78" s="31" t="str">
        <f t="shared" si="622"/>
        <v/>
      </c>
      <c r="KN78" s="31" t="str">
        <f t="shared" si="623"/>
        <v/>
      </c>
      <c r="KO78" s="31" t="str">
        <f t="shared" si="624"/>
        <v/>
      </c>
      <c r="KP78" s="31">
        <f t="shared" si="625"/>
        <v>402697.87044809014</v>
      </c>
      <c r="KQ78" s="31" t="str">
        <f t="shared" si="626"/>
        <v/>
      </c>
      <c r="KR78" s="31" t="str">
        <f t="shared" si="627"/>
        <v/>
      </c>
      <c r="KS78" s="31" t="str">
        <f t="shared" si="628"/>
        <v/>
      </c>
      <c r="KT78" s="31" t="str">
        <f t="shared" si="629"/>
        <v/>
      </c>
      <c r="KU78" s="31" t="str">
        <f t="shared" si="630"/>
        <v/>
      </c>
      <c r="KV78" s="31" t="str">
        <f t="shared" si="631"/>
        <v/>
      </c>
      <c r="KW78" s="31" t="str">
        <f t="shared" si="632"/>
        <v/>
      </c>
      <c r="KX78" s="31" t="str">
        <f t="shared" si="633"/>
        <v/>
      </c>
      <c r="KY78" s="31" t="str">
        <f t="shared" si="634"/>
        <v/>
      </c>
      <c r="KZ78" s="31" t="str">
        <f t="shared" si="635"/>
        <v/>
      </c>
      <c r="LA78" s="53">
        <v>70</v>
      </c>
      <c r="LB78" s="32" t="str">
        <f t="shared" si="636"/>
        <v/>
      </c>
      <c r="LC78" s="32" t="str">
        <f t="shared" si="637"/>
        <v/>
      </c>
      <c r="LD78" s="32" t="str">
        <f t="shared" si="638"/>
        <v/>
      </c>
      <c r="LE78" s="32" t="str">
        <f t="shared" si="639"/>
        <v/>
      </c>
      <c r="LF78" s="32" t="str">
        <f t="shared" si="640"/>
        <v/>
      </c>
      <c r="LG78" s="32" t="str">
        <f t="shared" si="641"/>
        <v/>
      </c>
      <c r="LH78" s="32" t="str">
        <f t="shared" si="642"/>
        <v/>
      </c>
      <c r="LI78" s="32" t="str">
        <f t="shared" si="643"/>
        <v/>
      </c>
      <c r="LJ78" s="32">
        <f t="shared" si="644"/>
        <v>93.909053564624315</v>
      </c>
      <c r="LK78" s="32" t="str">
        <f t="shared" si="645"/>
        <v/>
      </c>
      <c r="LL78" s="32" t="str">
        <f t="shared" si="646"/>
        <v/>
      </c>
      <c r="LM78" s="32" t="str">
        <f t="shared" si="647"/>
        <v/>
      </c>
      <c r="LN78" s="32" t="str">
        <f t="shared" si="648"/>
        <v/>
      </c>
      <c r="LO78" s="32" t="str">
        <f t="shared" si="649"/>
        <v/>
      </c>
      <c r="LP78" s="32" t="str">
        <f t="shared" si="650"/>
        <v/>
      </c>
      <c r="LQ78" s="32">
        <f t="shared" si="651"/>
        <v>199.82806541044758</v>
      </c>
      <c r="LR78" s="32" t="str">
        <f t="shared" si="652"/>
        <v/>
      </c>
      <c r="LS78" s="32" t="str">
        <f t="shared" si="653"/>
        <v/>
      </c>
      <c r="LT78" s="32" t="str">
        <f t="shared" si="654"/>
        <v/>
      </c>
      <c r="LU78" s="32" t="str">
        <f t="shared" si="655"/>
        <v/>
      </c>
      <c r="LV78" s="32" t="str">
        <f t="shared" si="656"/>
        <v/>
      </c>
      <c r="LW78" s="32" t="str">
        <f t="shared" si="657"/>
        <v/>
      </c>
      <c r="LX78" s="32" t="str">
        <f t="shared" si="658"/>
        <v/>
      </c>
      <c r="LY78" s="32" t="str">
        <f t="shared" si="659"/>
        <v/>
      </c>
      <c r="LZ78" s="32" t="str">
        <f t="shared" si="660"/>
        <v/>
      </c>
      <c r="MA78" s="32" t="str">
        <f t="shared" si="661"/>
        <v/>
      </c>
      <c r="MB78" s="50">
        <f t="shared" si="662"/>
        <v>93.909053564624315</v>
      </c>
      <c r="MC78" s="53">
        <v>70</v>
      </c>
      <c r="MD78" s="140" t="str">
        <f t="shared" si="663"/>
        <v/>
      </c>
      <c r="ME78" s="140" t="str">
        <f t="shared" si="664"/>
        <v/>
      </c>
      <c r="MF78" s="140" t="str">
        <f t="shared" si="665"/>
        <v/>
      </c>
      <c r="MG78" s="140" t="str">
        <f t="shared" si="666"/>
        <v/>
      </c>
      <c r="MH78" s="140" t="str">
        <f t="shared" si="667"/>
        <v/>
      </c>
      <c r="MI78" s="140" t="str">
        <f t="shared" si="668"/>
        <v/>
      </c>
      <c r="MJ78" s="140" t="str">
        <f t="shared" si="669"/>
        <v/>
      </c>
      <c r="MK78" s="140" t="str">
        <f t="shared" si="670"/>
        <v/>
      </c>
      <c r="ML78" s="140">
        <f t="shared" si="671"/>
        <v>39.859136419653062</v>
      </c>
      <c r="MM78" s="140" t="str">
        <f t="shared" si="672"/>
        <v/>
      </c>
      <c r="MN78" s="140" t="str">
        <f t="shared" si="673"/>
        <v/>
      </c>
      <c r="MO78" s="140" t="str">
        <f t="shared" si="674"/>
        <v/>
      </c>
      <c r="MP78" s="140" t="str">
        <f t="shared" si="675"/>
        <v/>
      </c>
      <c r="MQ78" s="140" t="str">
        <f t="shared" si="676"/>
        <v/>
      </c>
      <c r="MR78" s="140" t="str">
        <f t="shared" si="677"/>
        <v/>
      </c>
      <c r="MS78" s="140">
        <f t="shared" si="678"/>
        <v>39.700257901884328</v>
      </c>
      <c r="MT78" s="140" t="str">
        <f t="shared" si="679"/>
        <v/>
      </c>
      <c r="MU78" s="140" t="str">
        <f t="shared" si="680"/>
        <v/>
      </c>
      <c r="MV78" s="140" t="str">
        <f t="shared" si="681"/>
        <v/>
      </c>
      <c r="MW78" s="140" t="str">
        <f t="shared" si="682"/>
        <v/>
      </c>
      <c r="MX78" s="140" t="str">
        <f t="shared" si="683"/>
        <v/>
      </c>
      <c r="MY78" s="140" t="str">
        <f t="shared" si="684"/>
        <v/>
      </c>
      <c r="MZ78" s="140" t="str">
        <f t="shared" si="685"/>
        <v/>
      </c>
      <c r="NA78" s="140" t="str">
        <f t="shared" si="686"/>
        <v/>
      </c>
      <c r="NB78" s="140" t="str">
        <f t="shared" si="687"/>
        <v/>
      </c>
      <c r="NC78" s="140" t="str">
        <f t="shared" si="688"/>
        <v/>
      </c>
      <c r="ND78" s="53">
        <v>70</v>
      </c>
      <c r="NE78" s="33" t="str">
        <f t="shared" si="689"/>
        <v/>
      </c>
      <c r="NF78" s="33" t="str">
        <f t="shared" si="731"/>
        <v/>
      </c>
      <c r="NG78" s="33" t="str">
        <f t="shared" si="707"/>
        <v/>
      </c>
      <c r="NH78" s="33" t="str">
        <f t="shared" si="708"/>
        <v/>
      </c>
      <c r="NI78" s="33" t="str">
        <f t="shared" si="709"/>
        <v/>
      </c>
      <c r="NJ78" s="33" t="str">
        <f t="shared" si="710"/>
        <v/>
      </c>
      <c r="NK78" s="33" t="str">
        <f t="shared" si="711"/>
        <v/>
      </c>
      <c r="NL78" s="33" t="str">
        <f t="shared" si="712"/>
        <v/>
      </c>
      <c r="NM78" s="33">
        <f t="shared" si="713"/>
        <v>40</v>
      </c>
      <c r="NN78" s="33" t="str">
        <f t="shared" si="714"/>
        <v/>
      </c>
      <c r="NO78" s="33" t="str">
        <f t="shared" si="715"/>
        <v/>
      </c>
      <c r="NP78" s="33" t="str">
        <f t="shared" si="716"/>
        <v/>
      </c>
      <c r="NQ78" s="33" t="str">
        <f t="shared" si="717"/>
        <v/>
      </c>
      <c r="NR78" s="33" t="str">
        <f t="shared" si="718"/>
        <v/>
      </c>
      <c r="NS78" s="33" t="str">
        <f t="shared" si="719"/>
        <v/>
      </c>
      <c r="NT78" s="33">
        <f t="shared" si="720"/>
        <v>18.797970819911562</v>
      </c>
      <c r="NU78" s="33" t="str">
        <f t="shared" si="721"/>
        <v/>
      </c>
      <c r="NV78" s="33" t="str">
        <f t="shared" si="722"/>
        <v/>
      </c>
      <c r="NW78" s="33" t="str">
        <f t="shared" si="723"/>
        <v/>
      </c>
      <c r="NX78" s="33" t="str">
        <f t="shared" si="724"/>
        <v/>
      </c>
      <c r="NY78" s="33" t="str">
        <f t="shared" si="725"/>
        <v/>
      </c>
      <c r="NZ78" s="33" t="str">
        <f t="shared" si="726"/>
        <v/>
      </c>
      <c r="OA78" s="33" t="str">
        <f t="shared" si="727"/>
        <v/>
      </c>
      <c r="OB78" s="33" t="str">
        <f t="shared" si="728"/>
        <v/>
      </c>
      <c r="OC78" s="33" t="str">
        <f t="shared" si="729"/>
        <v/>
      </c>
      <c r="OD78" s="33" t="str">
        <f t="shared" si="730"/>
        <v/>
      </c>
      <c r="OE78" s="33" t="e">
        <f>IF(#REF!="","",IF(#REF!=$MB78,40,(($MB78/#REF!)*40)))</f>
        <v>#REF!</v>
      </c>
      <c r="OF78" s="33" t="e">
        <f>IF(#REF!="","",IF(#REF!=$MB78,40,(($MB78/#REF!)*40)))</f>
        <v>#REF!</v>
      </c>
      <c r="OG78" s="53">
        <v>70</v>
      </c>
      <c r="OH78" s="116"/>
      <c r="OI78" s="116"/>
      <c r="OJ78" s="116"/>
      <c r="OK78" s="116"/>
      <c r="OL78" s="116"/>
      <c r="OM78" s="116"/>
      <c r="ON78" s="123">
        <v>72</v>
      </c>
      <c r="OO78" s="116"/>
      <c r="OP78" s="124">
        <v>36</v>
      </c>
      <c r="OQ78" s="116"/>
      <c r="OR78" s="116"/>
      <c r="OS78" s="116"/>
      <c r="OT78" s="116"/>
      <c r="OU78" s="116"/>
      <c r="OV78" s="116"/>
      <c r="OW78" s="128">
        <v>24</v>
      </c>
      <c r="OX78" s="116"/>
      <c r="OY78" s="116"/>
      <c r="OZ78" s="116"/>
      <c r="PA78" s="116"/>
      <c r="PB78" s="116"/>
      <c r="PC78" s="116"/>
      <c r="PD78" s="116"/>
      <c r="PE78" s="116"/>
      <c r="PF78" s="116"/>
      <c r="PG78" s="116"/>
      <c r="PH78" s="53">
        <v>70</v>
      </c>
      <c r="PI78" s="126">
        <f t="shared" si="701"/>
        <v>0</v>
      </c>
      <c r="PJ78" s="126">
        <f t="shared" si="275"/>
        <v>0</v>
      </c>
      <c r="PK78" s="126">
        <f t="shared" si="276"/>
        <v>0</v>
      </c>
      <c r="PL78" s="126">
        <f t="shared" si="277"/>
        <v>0</v>
      </c>
      <c r="PM78" s="126">
        <f t="shared" si="278"/>
        <v>0</v>
      </c>
      <c r="PN78" s="126">
        <f t="shared" si="279"/>
        <v>0</v>
      </c>
      <c r="PO78" s="126">
        <f t="shared" si="235"/>
        <v>60</v>
      </c>
      <c r="PP78" s="126">
        <f t="shared" si="236"/>
        <v>0</v>
      </c>
      <c r="PQ78" s="126">
        <f t="shared" si="237"/>
        <v>10</v>
      </c>
      <c r="PR78" s="126">
        <f t="shared" si="238"/>
        <v>0</v>
      </c>
      <c r="PS78" s="126">
        <f t="shared" si="239"/>
        <v>0</v>
      </c>
      <c r="PT78" s="126">
        <f t="shared" si="240"/>
        <v>0</v>
      </c>
      <c r="PU78" s="126">
        <f t="shared" si="241"/>
        <v>0</v>
      </c>
      <c r="PV78" s="126">
        <f t="shared" si="242"/>
        <v>0</v>
      </c>
      <c r="PW78" s="126">
        <f t="shared" si="243"/>
        <v>0</v>
      </c>
      <c r="PX78" s="126">
        <f t="shared" si="244"/>
        <v>0</v>
      </c>
      <c r="PY78" s="126">
        <f t="shared" si="245"/>
        <v>0</v>
      </c>
      <c r="PZ78" s="126">
        <f t="shared" si="246"/>
        <v>0</v>
      </c>
      <c r="QA78" s="126">
        <f t="shared" si="247"/>
        <v>0</v>
      </c>
      <c r="QB78" s="126">
        <f t="shared" si="248"/>
        <v>0</v>
      </c>
      <c r="QC78" s="126">
        <f t="shared" si="249"/>
        <v>0</v>
      </c>
      <c r="QD78" s="126">
        <f t="shared" si="250"/>
        <v>0</v>
      </c>
      <c r="QE78" s="126">
        <f t="shared" si="251"/>
        <v>0</v>
      </c>
      <c r="QF78" s="126">
        <f t="shared" si="252"/>
        <v>0</v>
      </c>
      <c r="QG78" s="126">
        <f t="shared" si="253"/>
        <v>0</v>
      </c>
      <c r="QH78" s="126">
        <f t="shared" si="254"/>
        <v>0</v>
      </c>
      <c r="QI78" s="53">
        <v>70</v>
      </c>
      <c r="QJ78" s="34" t="str">
        <f t="shared" si="702"/>
        <v/>
      </c>
      <c r="QK78" s="34" t="str">
        <f t="shared" si="280"/>
        <v/>
      </c>
      <c r="QL78" s="34" t="str">
        <f t="shared" si="281"/>
        <v/>
      </c>
      <c r="QM78" s="34" t="str">
        <f t="shared" si="282"/>
        <v/>
      </c>
      <c r="QN78" s="34" t="str">
        <f t="shared" si="283"/>
        <v/>
      </c>
      <c r="QO78" s="34" t="str">
        <f t="shared" si="284"/>
        <v/>
      </c>
      <c r="QP78" s="34" t="str">
        <f t="shared" si="255"/>
        <v/>
      </c>
      <c r="QQ78" s="34" t="str">
        <f t="shared" si="256"/>
        <v/>
      </c>
      <c r="QR78" s="34">
        <f t="shared" si="257"/>
        <v>49.859136419653062</v>
      </c>
      <c r="QS78" s="34" t="str">
        <f t="shared" si="258"/>
        <v/>
      </c>
      <c r="QT78" s="34" t="str">
        <f t="shared" si="259"/>
        <v/>
      </c>
      <c r="QU78" s="34" t="str">
        <f t="shared" si="260"/>
        <v/>
      </c>
      <c r="QV78" s="34" t="str">
        <f t="shared" si="261"/>
        <v/>
      </c>
      <c r="QW78" s="34" t="str">
        <f t="shared" si="262"/>
        <v/>
      </c>
      <c r="QX78" s="34" t="str">
        <f t="shared" si="263"/>
        <v/>
      </c>
      <c r="QY78" s="34">
        <f t="shared" si="264"/>
        <v>39.700257901884328</v>
      </c>
      <c r="QZ78" s="34" t="str">
        <f t="shared" si="265"/>
        <v/>
      </c>
      <c r="RA78" s="34" t="str">
        <f t="shared" si="266"/>
        <v/>
      </c>
      <c r="RB78" s="34" t="str">
        <f t="shared" si="267"/>
        <v/>
      </c>
      <c r="RC78" s="34" t="str">
        <f t="shared" si="268"/>
        <v/>
      </c>
      <c r="RD78" s="34" t="str">
        <f t="shared" si="269"/>
        <v/>
      </c>
      <c r="RE78" s="34" t="str">
        <f t="shared" si="270"/>
        <v/>
      </c>
      <c r="RF78" s="34" t="str">
        <f t="shared" si="271"/>
        <v/>
      </c>
      <c r="RG78" s="34" t="str">
        <f t="shared" si="272"/>
        <v/>
      </c>
      <c r="RH78" s="34" t="str">
        <f t="shared" si="273"/>
        <v/>
      </c>
      <c r="RI78" s="34" t="str">
        <f t="shared" si="274"/>
        <v/>
      </c>
      <c r="RJ78" s="132">
        <f t="shared" si="703"/>
        <v>49.859136419653062</v>
      </c>
      <c r="RK78" s="35" t="str">
        <f t="shared" si="690"/>
        <v/>
      </c>
      <c r="RL78" s="35" t="str">
        <f t="shared" si="691"/>
        <v>9. GEOINSTRUMENTOS TOPOGRAFICOS SAS  NIT 900416611-4</v>
      </c>
      <c r="RM78" s="35" t="str">
        <f t="shared" si="692"/>
        <v/>
      </c>
      <c r="RN78" s="35" t="str">
        <f t="shared" si="234"/>
        <v/>
      </c>
      <c r="RO78" s="133" t="str">
        <f t="shared" si="705"/>
        <v>9. GEOINSTRUMENTOS TOPOGRAFICOS SAS  NIT 900416611-4</v>
      </c>
      <c r="RP78" s="133" t="str">
        <f>IF($RJ78=QJ78,QJ$8,IF($RJ78=QK78,QK$8,IF($RJ78=QL78,QL$8,IF($RJ78=QM78,QM$8,IF($RJ78=QN78,QN$8,IF($RJ78=QO78,QO$8,IF($RJ78=QP78,QP$8,IF($RJ78=QQ78,QQ$8,IF($RJ78=QR78,QR$8,IF($RJ78=QS78,QS$8,IF($RJ78=QT78,QT$8,IF($RJ78=QU78,QU$8,IF($RJ78=QV78,QV$8,IF($RJ78=QW78,QW$8,IF($RJ78=QX78,QX$8,IF($RJ78=QY78,QY$8,IF($RJ78=QZ78,QZ$8,IF($RJ78=RA78,RA$8,IF($RJ78=RB78,RB$8,IF($RJ78=RC78,RC$8,IF($RJ78=RD78,RD$8,IF($RJ78=RE78,RE$8,IF($RJ78=RF78,RF$8,IF($RJ78=RG78,RG$8,IF($RJ78=RH78,RH$8,IF($RJ78=RI78,RI$8,IF($RJ78=#REF!,#REF!,IF($RJ78=#REF!,#REF!,""))))))))))))))))))))))))))))</f>
        <v>9. GEOINSTRUMENTOS TOPOGRAFICOS SAS  NIT 900416611-4</v>
      </c>
      <c r="RQ78" s="36" t="str">
        <f t="shared" si="693"/>
        <v/>
      </c>
      <c r="RR78" s="36">
        <f t="shared" si="694"/>
        <v>53550000</v>
      </c>
      <c r="RS78" s="36" t="str">
        <f t="shared" si="695"/>
        <v/>
      </c>
      <c r="RT78" s="36" t="e">
        <f>IF($RP78=$AD$8,$AD78,IF($RP78=$AE$8,$AE78,IF($RP78=$AF$8,$AF78,IF($RP78=$AG$8,$AG78,IF($RP78=$AH$8,$AH78,IF($RP78=#REF!,#REF!,IF($RP78=#REF!,#REF!,"")))))))</f>
        <v>#REF!</v>
      </c>
      <c r="RU78" s="129">
        <f t="shared" si="696"/>
        <v>53550000</v>
      </c>
      <c r="RV78" s="36" t="e">
        <f t="shared" si="704"/>
        <v>#REF!</v>
      </c>
      <c r="RW78" s="53">
        <v>70</v>
      </c>
      <c r="RX78" s="129">
        <f t="shared" si="697"/>
        <v>786336.13333333284</v>
      </c>
      <c r="RY78" s="129" t="str">
        <f t="shared" si="698"/>
        <v>ADJUDICADO</v>
      </c>
    </row>
    <row r="79" spans="2:493" s="38" customFormat="1" ht="26">
      <c r="B79" s="67" t="s">
        <v>166</v>
      </c>
      <c r="C79" s="94" t="s">
        <v>202</v>
      </c>
      <c r="D79" s="102" t="s">
        <v>187</v>
      </c>
      <c r="E79" s="88" t="s">
        <v>188</v>
      </c>
      <c r="F79" s="101">
        <v>2</v>
      </c>
      <c r="G79" s="24">
        <v>20392633.333333332</v>
      </c>
      <c r="H79" s="54">
        <v>71</v>
      </c>
      <c r="I79" s="104" t="s">
        <v>37</v>
      </c>
      <c r="J79" s="104" t="s">
        <v>37</v>
      </c>
      <c r="K79" s="104" t="s">
        <v>37</v>
      </c>
      <c r="L79" s="104" t="s">
        <v>37</v>
      </c>
      <c r="M79" s="104" t="s">
        <v>37</v>
      </c>
      <c r="N79" s="104" t="s">
        <v>37</v>
      </c>
      <c r="O79" s="104" t="s">
        <v>37</v>
      </c>
      <c r="P79" s="104" t="s">
        <v>37</v>
      </c>
      <c r="Q79" s="104" t="s">
        <v>37</v>
      </c>
      <c r="R79" s="104" t="s">
        <v>37</v>
      </c>
      <c r="S79" s="104" t="s">
        <v>37</v>
      </c>
      <c r="T79" s="104" t="s">
        <v>37</v>
      </c>
      <c r="U79" s="104" t="s">
        <v>37</v>
      </c>
      <c r="V79" s="104" t="s">
        <v>37</v>
      </c>
      <c r="W79" s="104" t="s">
        <v>37</v>
      </c>
      <c r="X79" s="104" t="s">
        <v>37</v>
      </c>
      <c r="Y79" s="104" t="s">
        <v>37</v>
      </c>
      <c r="Z79" s="104" t="s">
        <v>37</v>
      </c>
      <c r="AA79" s="104" t="s">
        <v>37</v>
      </c>
      <c r="AB79" s="104" t="s">
        <v>37</v>
      </c>
      <c r="AC79" s="104" t="s">
        <v>37</v>
      </c>
      <c r="AD79" s="104" t="s">
        <v>37</v>
      </c>
      <c r="AE79" s="104" t="s">
        <v>37</v>
      </c>
      <c r="AF79" s="104" t="s">
        <v>37</v>
      </c>
      <c r="AG79" s="104" t="s">
        <v>37</v>
      </c>
      <c r="AH79" s="104" t="s">
        <v>37</v>
      </c>
      <c r="AI79" s="37"/>
      <c r="AJ79" s="25" t="str">
        <f t="shared" si="505"/>
        <v>NC</v>
      </c>
      <c r="AK79" s="25" t="str">
        <f t="shared" si="506"/>
        <v>NC</v>
      </c>
      <c r="AL79" s="25" t="str">
        <f t="shared" si="507"/>
        <v>NC</v>
      </c>
      <c r="AM79" s="25" t="str">
        <f t="shared" si="508"/>
        <v>NC</v>
      </c>
      <c r="AN79" s="25" t="str">
        <f t="shared" si="509"/>
        <v>NC</v>
      </c>
      <c r="AO79" s="25" t="str">
        <f t="shared" si="510"/>
        <v>NC</v>
      </c>
      <c r="AP79" s="25" t="str">
        <f t="shared" si="511"/>
        <v>NC</v>
      </c>
      <c r="AQ79" s="25" t="str">
        <f t="shared" si="512"/>
        <v>NC</v>
      </c>
      <c r="AR79" s="25" t="str">
        <f t="shared" si="513"/>
        <v>NC</v>
      </c>
      <c r="AS79" s="25" t="str">
        <f t="shared" si="514"/>
        <v>NC</v>
      </c>
      <c r="AT79" s="25" t="str">
        <f t="shared" si="515"/>
        <v>NC</v>
      </c>
      <c r="AU79" s="25" t="str">
        <f t="shared" si="516"/>
        <v>NC</v>
      </c>
      <c r="AV79" s="25" t="str">
        <f t="shared" si="517"/>
        <v>NC</v>
      </c>
      <c r="AW79" s="25" t="str">
        <f t="shared" si="518"/>
        <v>NC</v>
      </c>
      <c r="AX79" s="25" t="str">
        <f t="shared" si="519"/>
        <v>NC</v>
      </c>
      <c r="AY79" s="25" t="str">
        <f t="shared" si="520"/>
        <v>NC</v>
      </c>
      <c r="AZ79" s="25" t="str">
        <f t="shared" si="521"/>
        <v>NC</v>
      </c>
      <c r="BA79" s="25" t="str">
        <f t="shared" si="522"/>
        <v>NC</v>
      </c>
      <c r="BB79" s="25" t="str">
        <f t="shared" si="523"/>
        <v>NC</v>
      </c>
      <c r="BC79" s="25" t="str">
        <f t="shared" si="524"/>
        <v>NC</v>
      </c>
      <c r="BD79" s="25" t="str">
        <f t="shared" si="525"/>
        <v>NC</v>
      </c>
      <c r="BE79" s="25" t="str">
        <f t="shared" si="526"/>
        <v>NC</v>
      </c>
      <c r="BF79" s="25" t="str">
        <f t="shared" si="527"/>
        <v>NC</v>
      </c>
      <c r="BG79" s="25" t="str">
        <f t="shared" si="528"/>
        <v>NC</v>
      </c>
      <c r="BH79" s="25" t="str">
        <f t="shared" si="529"/>
        <v>NC</v>
      </c>
      <c r="BI79" s="25" t="str">
        <f t="shared" si="530"/>
        <v>NC</v>
      </c>
      <c r="BJ79" s="53">
        <v>71</v>
      </c>
      <c r="BK79" s="122" t="s">
        <v>38</v>
      </c>
      <c r="BL79" s="122" t="s">
        <v>38</v>
      </c>
      <c r="BM79" s="122" t="s">
        <v>38</v>
      </c>
      <c r="BN79" s="122" t="s">
        <v>38</v>
      </c>
      <c r="BO79" s="122" t="s">
        <v>38</v>
      </c>
      <c r="BP79" s="122" t="s">
        <v>38</v>
      </c>
      <c r="BQ79" s="122" t="s">
        <v>38</v>
      </c>
      <c r="BR79" s="122" t="s">
        <v>38</v>
      </c>
      <c r="BS79" s="122" t="s">
        <v>38</v>
      </c>
      <c r="BT79" s="122" t="s">
        <v>38</v>
      </c>
      <c r="BU79" s="122" t="s">
        <v>38</v>
      </c>
      <c r="BV79" s="122" t="s">
        <v>38</v>
      </c>
      <c r="BW79" s="122" t="s">
        <v>38</v>
      </c>
      <c r="BX79" s="122" t="s">
        <v>38</v>
      </c>
      <c r="BY79" s="122" t="s">
        <v>38</v>
      </c>
      <c r="BZ79" s="122" t="s">
        <v>38</v>
      </c>
      <c r="CA79" s="122" t="s">
        <v>38</v>
      </c>
      <c r="CB79" s="122" t="s">
        <v>38</v>
      </c>
      <c r="CC79" s="122" t="s">
        <v>38</v>
      </c>
      <c r="CD79" s="122" t="s">
        <v>38</v>
      </c>
      <c r="CE79" s="122" t="s">
        <v>38</v>
      </c>
      <c r="CF79" s="122" t="s">
        <v>38</v>
      </c>
      <c r="CG79" s="122" t="s">
        <v>38</v>
      </c>
      <c r="CH79" s="122" t="s">
        <v>38</v>
      </c>
      <c r="CI79" s="122" t="s">
        <v>38</v>
      </c>
      <c r="CJ79" s="122" t="s">
        <v>38</v>
      </c>
      <c r="CK79" s="53">
        <v>71</v>
      </c>
      <c r="CL79" s="122" t="s">
        <v>39</v>
      </c>
      <c r="CM79" s="122" t="s">
        <v>38</v>
      </c>
      <c r="CN79" s="122" t="s">
        <v>39</v>
      </c>
      <c r="CO79" s="122" t="s">
        <v>39</v>
      </c>
      <c r="CP79" s="122" t="s">
        <v>39</v>
      </c>
      <c r="CQ79" s="122" t="s">
        <v>39</v>
      </c>
      <c r="CR79" s="122" t="s">
        <v>39</v>
      </c>
      <c r="CS79" s="122" t="s">
        <v>39</v>
      </c>
      <c r="CT79" s="122" t="s">
        <v>39</v>
      </c>
      <c r="CU79" s="122" t="s">
        <v>39</v>
      </c>
      <c r="CV79" s="122" t="s">
        <v>39</v>
      </c>
      <c r="CW79" s="122" t="s">
        <v>39</v>
      </c>
      <c r="CX79" s="122" t="s">
        <v>39</v>
      </c>
      <c r="CY79" s="122" t="s">
        <v>39</v>
      </c>
      <c r="CZ79" s="122" t="s">
        <v>39</v>
      </c>
      <c r="DA79" s="122" t="s">
        <v>39</v>
      </c>
      <c r="DB79" s="122" t="s">
        <v>39</v>
      </c>
      <c r="DC79" s="122" t="s">
        <v>39</v>
      </c>
      <c r="DD79" s="122" t="s">
        <v>39</v>
      </c>
      <c r="DE79" s="122" t="s">
        <v>39</v>
      </c>
      <c r="DF79" s="122" t="s">
        <v>39</v>
      </c>
      <c r="DG79" s="122" t="s">
        <v>39</v>
      </c>
      <c r="DH79" s="122" t="s">
        <v>38</v>
      </c>
      <c r="DI79" s="122" t="s">
        <v>38</v>
      </c>
      <c r="DJ79" s="122" t="s">
        <v>38</v>
      </c>
      <c r="DK79" s="122" t="s">
        <v>39</v>
      </c>
      <c r="DL79" s="53">
        <v>71</v>
      </c>
      <c r="DM79" s="122" t="s">
        <v>39</v>
      </c>
      <c r="DN79" s="122" t="s">
        <v>38</v>
      </c>
      <c r="DO79" s="122" t="s">
        <v>39</v>
      </c>
      <c r="DP79" s="122" t="s">
        <v>39</v>
      </c>
      <c r="DQ79" s="122" t="s">
        <v>39</v>
      </c>
      <c r="DR79" s="122" t="s">
        <v>39</v>
      </c>
      <c r="DS79" s="122" t="s">
        <v>39</v>
      </c>
      <c r="DT79" s="122" t="s">
        <v>39</v>
      </c>
      <c r="DU79" s="122" t="s">
        <v>39</v>
      </c>
      <c r="DV79" s="122" t="s">
        <v>39</v>
      </c>
      <c r="DW79" s="122" t="s">
        <v>39</v>
      </c>
      <c r="DX79" s="122" t="s">
        <v>39</v>
      </c>
      <c r="DY79" s="122" t="s">
        <v>39</v>
      </c>
      <c r="DZ79" s="122" t="s">
        <v>39</v>
      </c>
      <c r="EA79" s="122" t="s">
        <v>39</v>
      </c>
      <c r="EB79" s="122" t="s">
        <v>39</v>
      </c>
      <c r="EC79" s="122" t="s">
        <v>39</v>
      </c>
      <c r="ED79" s="122" t="s">
        <v>39</v>
      </c>
      <c r="EE79" s="122" t="s">
        <v>39</v>
      </c>
      <c r="EF79" s="122" t="s">
        <v>39</v>
      </c>
      <c r="EG79" s="122" t="s">
        <v>39</v>
      </c>
      <c r="EH79" s="122" t="s">
        <v>39</v>
      </c>
      <c r="EI79" s="122" t="s">
        <v>38</v>
      </c>
      <c r="EJ79" s="122" t="s">
        <v>38</v>
      </c>
      <c r="EK79" s="122" t="s">
        <v>39</v>
      </c>
      <c r="EL79" s="122" t="s">
        <v>39</v>
      </c>
      <c r="EM79" s="53">
        <v>71</v>
      </c>
      <c r="EN79" s="26" t="str">
        <f t="shared" si="531"/>
        <v>NO CUMPLE</v>
      </c>
      <c r="EO79" s="26" t="str">
        <f t="shared" si="532"/>
        <v>NO CUMPLE</v>
      </c>
      <c r="EP79" s="26" t="str">
        <f t="shared" si="533"/>
        <v>NO CUMPLE</v>
      </c>
      <c r="EQ79" s="26" t="str">
        <f t="shared" si="534"/>
        <v>NO CUMPLE</v>
      </c>
      <c r="ER79" s="26" t="str">
        <f t="shared" si="535"/>
        <v>NO CUMPLE</v>
      </c>
      <c r="ES79" s="26" t="str">
        <f t="shared" si="536"/>
        <v>NO CUMPLE</v>
      </c>
      <c r="ET79" s="26" t="str">
        <f t="shared" si="537"/>
        <v>NO CUMPLE</v>
      </c>
      <c r="EU79" s="26" t="str">
        <f t="shared" si="538"/>
        <v>NO CUMPLE</v>
      </c>
      <c r="EV79" s="26" t="str">
        <f t="shared" si="539"/>
        <v>NO CUMPLE</v>
      </c>
      <c r="EW79" s="26" t="str">
        <f t="shared" si="540"/>
        <v>NO CUMPLE</v>
      </c>
      <c r="EX79" s="26" t="str">
        <f t="shared" si="541"/>
        <v>NO CUMPLE</v>
      </c>
      <c r="EY79" s="26" t="str">
        <f t="shared" si="542"/>
        <v>NO CUMPLE</v>
      </c>
      <c r="EZ79" s="26" t="str">
        <f t="shared" si="543"/>
        <v>NO CUMPLE</v>
      </c>
      <c r="FA79" s="26" t="str">
        <f t="shared" si="544"/>
        <v>NO CUMPLE</v>
      </c>
      <c r="FB79" s="26" t="str">
        <f t="shared" si="545"/>
        <v>NO CUMPLE</v>
      </c>
      <c r="FC79" s="26" t="str">
        <f t="shared" si="546"/>
        <v>NO CUMPLE</v>
      </c>
      <c r="FD79" s="26" t="str">
        <f t="shared" si="547"/>
        <v>NO CUMPLE</v>
      </c>
      <c r="FE79" s="26" t="str">
        <f t="shared" si="548"/>
        <v>NO CUMPLE</v>
      </c>
      <c r="FF79" s="26" t="str">
        <f t="shared" si="549"/>
        <v>NO CUMPLE</v>
      </c>
      <c r="FG79" s="26" t="str">
        <f t="shared" si="550"/>
        <v>NO CUMPLE</v>
      </c>
      <c r="FH79" s="26" t="str">
        <f t="shared" si="551"/>
        <v>NO CUMPLE</v>
      </c>
      <c r="FI79" s="26" t="str">
        <f t="shared" si="552"/>
        <v>NO CUMPLE</v>
      </c>
      <c r="FJ79" s="26" t="str">
        <f t="shared" si="553"/>
        <v>NO CUMPLE</v>
      </c>
      <c r="FK79" s="26" t="str">
        <f t="shared" si="554"/>
        <v>NO CUMPLE</v>
      </c>
      <c r="FL79" s="26" t="str">
        <f t="shared" si="555"/>
        <v>NO CUMPLE</v>
      </c>
      <c r="FM79" s="26" t="str">
        <f t="shared" si="556"/>
        <v>NO CUMPLE</v>
      </c>
      <c r="FN79" s="53">
        <v>71</v>
      </c>
      <c r="FO79" s="116" t="s">
        <v>37</v>
      </c>
      <c r="FP79" s="116" t="s">
        <v>37</v>
      </c>
      <c r="FQ79" s="116" t="s">
        <v>37</v>
      </c>
      <c r="FR79" s="116" t="s">
        <v>37</v>
      </c>
      <c r="FS79" s="116" t="s">
        <v>37</v>
      </c>
      <c r="FT79" s="116" t="s">
        <v>37</v>
      </c>
      <c r="FU79" s="116" t="s">
        <v>37</v>
      </c>
      <c r="FV79" s="116" t="s">
        <v>37</v>
      </c>
      <c r="FW79" s="116" t="s">
        <v>37</v>
      </c>
      <c r="FX79" s="116" t="s">
        <v>37</v>
      </c>
      <c r="FY79" s="116" t="s">
        <v>37</v>
      </c>
      <c r="FZ79" s="116" t="s">
        <v>37</v>
      </c>
      <c r="GA79" s="116" t="s">
        <v>37</v>
      </c>
      <c r="GB79" s="116" t="s">
        <v>37</v>
      </c>
      <c r="GC79" s="116" t="s">
        <v>37</v>
      </c>
      <c r="GD79" s="116" t="s">
        <v>37</v>
      </c>
      <c r="GE79" s="116" t="s">
        <v>37</v>
      </c>
      <c r="GF79" s="116" t="s">
        <v>37</v>
      </c>
      <c r="GG79" s="116" t="s">
        <v>37</v>
      </c>
      <c r="GH79" s="116" t="s">
        <v>37</v>
      </c>
      <c r="GI79" s="116" t="s">
        <v>37</v>
      </c>
      <c r="GJ79" s="116" t="s">
        <v>37</v>
      </c>
      <c r="GK79" s="116" t="s">
        <v>37</v>
      </c>
      <c r="GL79" s="116" t="s">
        <v>37</v>
      </c>
      <c r="GM79" s="116" t="s">
        <v>37</v>
      </c>
      <c r="GN79" s="116" t="s">
        <v>37</v>
      </c>
      <c r="GO79" s="53">
        <v>71</v>
      </c>
      <c r="GP79" s="116" t="s">
        <v>37</v>
      </c>
      <c r="GQ79" s="116" t="s">
        <v>37</v>
      </c>
      <c r="GR79" s="116" t="s">
        <v>37</v>
      </c>
      <c r="GS79" s="116" t="s">
        <v>37</v>
      </c>
      <c r="GT79" s="116" t="s">
        <v>37</v>
      </c>
      <c r="GU79" s="116" t="s">
        <v>37</v>
      </c>
      <c r="GV79" s="116" t="s">
        <v>37</v>
      </c>
      <c r="GW79" s="116" t="s">
        <v>37</v>
      </c>
      <c r="GX79" s="116" t="s">
        <v>37</v>
      </c>
      <c r="GY79" s="116" t="s">
        <v>37</v>
      </c>
      <c r="GZ79" s="116" t="s">
        <v>37</v>
      </c>
      <c r="HA79" s="116" t="s">
        <v>37</v>
      </c>
      <c r="HB79" s="116" t="s">
        <v>37</v>
      </c>
      <c r="HC79" s="116" t="s">
        <v>37</v>
      </c>
      <c r="HD79" s="116" t="s">
        <v>37</v>
      </c>
      <c r="HE79" s="116" t="s">
        <v>37</v>
      </c>
      <c r="HF79" s="116" t="s">
        <v>37</v>
      </c>
      <c r="HG79" s="116" t="s">
        <v>37</v>
      </c>
      <c r="HH79" s="116" t="s">
        <v>37</v>
      </c>
      <c r="HI79" s="116" t="s">
        <v>37</v>
      </c>
      <c r="HJ79" s="116" t="s">
        <v>37</v>
      </c>
      <c r="HK79" s="116" t="s">
        <v>37</v>
      </c>
      <c r="HL79" s="116" t="s">
        <v>37</v>
      </c>
      <c r="HM79" s="116" t="s">
        <v>37</v>
      </c>
      <c r="HN79" s="116" t="s">
        <v>37</v>
      </c>
      <c r="HO79" s="116" t="s">
        <v>37</v>
      </c>
      <c r="HP79" s="53">
        <v>71</v>
      </c>
      <c r="HQ79" s="25" t="str">
        <f t="shared" si="557"/>
        <v/>
      </c>
      <c r="HR79" s="25" t="str">
        <f t="shared" si="558"/>
        <v/>
      </c>
      <c r="HS79" s="25" t="str">
        <f t="shared" si="559"/>
        <v/>
      </c>
      <c r="HT79" s="25" t="str">
        <f t="shared" si="560"/>
        <v/>
      </c>
      <c r="HU79" s="25" t="str">
        <f t="shared" si="561"/>
        <v/>
      </c>
      <c r="HV79" s="25" t="str">
        <f t="shared" si="562"/>
        <v/>
      </c>
      <c r="HW79" s="25" t="str">
        <f t="shared" si="563"/>
        <v/>
      </c>
      <c r="HX79" s="25" t="str">
        <f t="shared" si="564"/>
        <v/>
      </c>
      <c r="HY79" s="25" t="str">
        <f t="shared" si="565"/>
        <v/>
      </c>
      <c r="HZ79" s="25" t="str">
        <f t="shared" si="566"/>
        <v/>
      </c>
      <c r="IA79" s="25" t="str">
        <f t="shared" si="567"/>
        <v/>
      </c>
      <c r="IB79" s="25" t="str">
        <f t="shared" si="568"/>
        <v/>
      </c>
      <c r="IC79" s="25" t="str">
        <f t="shared" si="569"/>
        <v/>
      </c>
      <c r="ID79" s="25" t="str">
        <f t="shared" si="570"/>
        <v/>
      </c>
      <c r="IE79" s="25" t="str">
        <f t="shared" si="571"/>
        <v/>
      </c>
      <c r="IF79" s="25" t="str">
        <f t="shared" si="572"/>
        <v/>
      </c>
      <c r="IG79" s="25" t="str">
        <f t="shared" si="573"/>
        <v/>
      </c>
      <c r="IH79" s="25" t="str">
        <f t="shared" si="574"/>
        <v/>
      </c>
      <c r="II79" s="25" t="str">
        <f t="shared" si="575"/>
        <v/>
      </c>
      <c r="IJ79" s="25" t="str">
        <f t="shared" si="576"/>
        <v/>
      </c>
      <c r="IK79" s="25" t="str">
        <f t="shared" si="577"/>
        <v/>
      </c>
      <c r="IL79" s="25" t="str">
        <f t="shared" si="578"/>
        <v/>
      </c>
      <c r="IM79" s="25" t="str">
        <f t="shared" si="579"/>
        <v/>
      </c>
      <c r="IN79" s="25" t="str">
        <f t="shared" si="580"/>
        <v/>
      </c>
      <c r="IO79" s="25" t="str">
        <f t="shared" si="581"/>
        <v/>
      </c>
      <c r="IP79" s="25" t="str">
        <f t="shared" si="582"/>
        <v/>
      </c>
      <c r="IQ79" s="25">
        <v>20392633.333333332</v>
      </c>
      <c r="IR79" s="25">
        <v>20392633.333333332</v>
      </c>
      <c r="IS79" s="27">
        <f t="shared" si="583"/>
        <v>0</v>
      </c>
      <c r="IT79" s="27" t="str">
        <f t="shared" si="699"/>
        <v/>
      </c>
      <c r="IU79" s="27">
        <f t="array" ref="IU79">IF(IT79=0,"",PRODUCT(IF(ISNUMBER(HQ79:IP79),HQ79:IP79,1)))</f>
        <v>1</v>
      </c>
      <c r="IV79" s="27" t="str">
        <f t="shared" si="700"/>
        <v/>
      </c>
      <c r="IW79" s="28" t="str">
        <f t="shared" si="706"/>
        <v/>
      </c>
      <c r="IX79" s="29" t="str">
        <f t="shared" si="285"/>
        <v/>
      </c>
      <c r="IY79" s="53">
        <v>71</v>
      </c>
      <c r="IZ79" s="30" t="str">
        <f t="shared" si="584"/>
        <v/>
      </c>
      <c r="JA79" s="30" t="str">
        <f t="shared" si="585"/>
        <v/>
      </c>
      <c r="JB79" s="30" t="str">
        <f t="shared" si="586"/>
        <v/>
      </c>
      <c r="JC79" s="30" t="str">
        <f t="shared" si="587"/>
        <v/>
      </c>
      <c r="JD79" s="30" t="str">
        <f t="shared" si="588"/>
        <v/>
      </c>
      <c r="JE79" s="30" t="str">
        <f t="shared" si="589"/>
        <v/>
      </c>
      <c r="JF79" s="30" t="str">
        <f t="shared" si="590"/>
        <v/>
      </c>
      <c r="JG79" s="30" t="str">
        <f t="shared" si="591"/>
        <v/>
      </c>
      <c r="JH79" s="30" t="str">
        <f t="shared" si="592"/>
        <v/>
      </c>
      <c r="JI79" s="30" t="str">
        <f t="shared" si="593"/>
        <v/>
      </c>
      <c r="JJ79" s="30" t="str">
        <f t="shared" si="594"/>
        <v/>
      </c>
      <c r="JK79" s="30" t="str">
        <f t="shared" si="595"/>
        <v/>
      </c>
      <c r="JL79" s="30" t="str">
        <f t="shared" si="596"/>
        <v/>
      </c>
      <c r="JM79" s="30" t="str">
        <f t="shared" si="597"/>
        <v/>
      </c>
      <c r="JN79" s="30" t="str">
        <f t="shared" si="598"/>
        <v/>
      </c>
      <c r="JO79" s="30" t="str">
        <f t="shared" si="599"/>
        <v/>
      </c>
      <c r="JP79" s="30" t="str">
        <f t="shared" si="600"/>
        <v/>
      </c>
      <c r="JQ79" s="30" t="str">
        <f t="shared" si="601"/>
        <v/>
      </c>
      <c r="JR79" s="30" t="str">
        <f t="shared" si="602"/>
        <v/>
      </c>
      <c r="JS79" s="30" t="str">
        <f t="shared" si="603"/>
        <v/>
      </c>
      <c r="JT79" s="30" t="str">
        <f t="shared" si="604"/>
        <v/>
      </c>
      <c r="JU79" s="30" t="str">
        <f t="shared" si="605"/>
        <v/>
      </c>
      <c r="JV79" s="30" t="str">
        <f t="shared" si="606"/>
        <v/>
      </c>
      <c r="JW79" s="30" t="str">
        <f t="shared" si="607"/>
        <v/>
      </c>
      <c r="JX79" s="30" t="str">
        <f t="shared" si="608"/>
        <v/>
      </c>
      <c r="JY79" s="30" t="str">
        <f t="shared" si="609"/>
        <v/>
      </c>
      <c r="JZ79" s="53">
        <v>71</v>
      </c>
      <c r="KA79" s="31" t="str">
        <f t="shared" si="610"/>
        <v/>
      </c>
      <c r="KB79" s="31" t="str">
        <f t="shared" si="611"/>
        <v/>
      </c>
      <c r="KC79" s="31" t="str">
        <f t="shared" si="612"/>
        <v/>
      </c>
      <c r="KD79" s="31" t="str">
        <f t="shared" si="613"/>
        <v/>
      </c>
      <c r="KE79" s="31" t="str">
        <f t="shared" si="614"/>
        <v/>
      </c>
      <c r="KF79" s="31" t="str">
        <f t="shared" si="615"/>
        <v/>
      </c>
      <c r="KG79" s="31" t="str">
        <f t="shared" si="616"/>
        <v/>
      </c>
      <c r="KH79" s="31" t="str">
        <f t="shared" si="617"/>
        <v/>
      </c>
      <c r="KI79" s="31" t="str">
        <f t="shared" si="618"/>
        <v/>
      </c>
      <c r="KJ79" s="31" t="str">
        <f t="shared" si="619"/>
        <v/>
      </c>
      <c r="KK79" s="31" t="str">
        <f t="shared" si="620"/>
        <v/>
      </c>
      <c r="KL79" s="31" t="str">
        <f t="shared" si="621"/>
        <v/>
      </c>
      <c r="KM79" s="31" t="str">
        <f t="shared" si="622"/>
        <v/>
      </c>
      <c r="KN79" s="31" t="str">
        <f t="shared" si="623"/>
        <v/>
      </c>
      <c r="KO79" s="31" t="str">
        <f t="shared" si="624"/>
        <v/>
      </c>
      <c r="KP79" s="31" t="str">
        <f t="shared" si="625"/>
        <v/>
      </c>
      <c r="KQ79" s="31" t="str">
        <f t="shared" si="626"/>
        <v/>
      </c>
      <c r="KR79" s="31" t="str">
        <f t="shared" si="627"/>
        <v/>
      </c>
      <c r="KS79" s="31" t="str">
        <f t="shared" si="628"/>
        <v/>
      </c>
      <c r="KT79" s="31" t="str">
        <f t="shared" si="629"/>
        <v/>
      </c>
      <c r="KU79" s="31" t="str">
        <f t="shared" si="630"/>
        <v/>
      </c>
      <c r="KV79" s="31" t="str">
        <f t="shared" si="631"/>
        <v/>
      </c>
      <c r="KW79" s="31" t="str">
        <f t="shared" si="632"/>
        <v/>
      </c>
      <c r="KX79" s="31" t="str">
        <f t="shared" si="633"/>
        <v/>
      </c>
      <c r="KY79" s="31" t="str">
        <f t="shared" si="634"/>
        <v/>
      </c>
      <c r="KZ79" s="31" t="str">
        <f t="shared" si="635"/>
        <v/>
      </c>
      <c r="LA79" s="53">
        <v>71</v>
      </c>
      <c r="LB79" s="32" t="str">
        <f t="shared" si="636"/>
        <v/>
      </c>
      <c r="LC79" s="32" t="str">
        <f t="shared" si="637"/>
        <v/>
      </c>
      <c r="LD79" s="32" t="str">
        <f t="shared" si="638"/>
        <v/>
      </c>
      <c r="LE79" s="32" t="str">
        <f t="shared" si="639"/>
        <v/>
      </c>
      <c r="LF79" s="32" t="str">
        <f t="shared" si="640"/>
        <v/>
      </c>
      <c r="LG79" s="32" t="str">
        <f t="shared" si="641"/>
        <v/>
      </c>
      <c r="LH79" s="32" t="str">
        <f t="shared" si="642"/>
        <v/>
      </c>
      <c r="LI79" s="32" t="str">
        <f t="shared" si="643"/>
        <v/>
      </c>
      <c r="LJ79" s="32" t="str">
        <f t="shared" si="644"/>
        <v/>
      </c>
      <c r="LK79" s="32" t="str">
        <f t="shared" si="645"/>
        <v/>
      </c>
      <c r="LL79" s="32" t="str">
        <f t="shared" si="646"/>
        <v/>
      </c>
      <c r="LM79" s="32" t="str">
        <f t="shared" si="647"/>
        <v/>
      </c>
      <c r="LN79" s="32" t="str">
        <f t="shared" si="648"/>
        <v/>
      </c>
      <c r="LO79" s="32" t="str">
        <f t="shared" si="649"/>
        <v/>
      </c>
      <c r="LP79" s="32" t="str">
        <f t="shared" si="650"/>
        <v/>
      </c>
      <c r="LQ79" s="32" t="str">
        <f t="shared" si="651"/>
        <v/>
      </c>
      <c r="LR79" s="32" t="str">
        <f t="shared" si="652"/>
        <v/>
      </c>
      <c r="LS79" s="32" t="str">
        <f t="shared" si="653"/>
        <v/>
      </c>
      <c r="LT79" s="32" t="str">
        <f t="shared" si="654"/>
        <v/>
      </c>
      <c r="LU79" s="32" t="str">
        <f t="shared" si="655"/>
        <v/>
      </c>
      <c r="LV79" s="32" t="str">
        <f t="shared" si="656"/>
        <v/>
      </c>
      <c r="LW79" s="32" t="str">
        <f t="shared" si="657"/>
        <v/>
      </c>
      <c r="LX79" s="32" t="str">
        <f t="shared" si="658"/>
        <v/>
      </c>
      <c r="LY79" s="32" t="str">
        <f t="shared" si="659"/>
        <v/>
      </c>
      <c r="LZ79" s="32" t="str">
        <f t="shared" si="660"/>
        <v/>
      </c>
      <c r="MA79" s="32" t="str">
        <f t="shared" si="661"/>
        <v/>
      </c>
      <c r="MB79" s="50">
        <f t="shared" si="662"/>
        <v>0</v>
      </c>
      <c r="MC79" s="53">
        <v>71</v>
      </c>
      <c r="MD79" s="140" t="str">
        <f t="shared" si="663"/>
        <v/>
      </c>
      <c r="ME79" s="140" t="str">
        <f t="shared" si="664"/>
        <v/>
      </c>
      <c r="MF79" s="140" t="str">
        <f t="shared" si="665"/>
        <v/>
      </c>
      <c r="MG79" s="140" t="str">
        <f t="shared" si="666"/>
        <v/>
      </c>
      <c r="MH79" s="140" t="str">
        <f t="shared" si="667"/>
        <v/>
      </c>
      <c r="MI79" s="140" t="str">
        <f t="shared" si="668"/>
        <v/>
      </c>
      <c r="MJ79" s="140" t="str">
        <f t="shared" si="669"/>
        <v/>
      </c>
      <c r="MK79" s="140" t="str">
        <f t="shared" si="670"/>
        <v/>
      </c>
      <c r="ML79" s="140" t="str">
        <f t="shared" si="671"/>
        <v/>
      </c>
      <c r="MM79" s="140" t="str">
        <f t="shared" si="672"/>
        <v/>
      </c>
      <c r="MN79" s="140" t="str">
        <f t="shared" si="673"/>
        <v/>
      </c>
      <c r="MO79" s="140" t="str">
        <f t="shared" si="674"/>
        <v/>
      </c>
      <c r="MP79" s="140" t="str">
        <f t="shared" si="675"/>
        <v/>
      </c>
      <c r="MQ79" s="140" t="str">
        <f t="shared" si="676"/>
        <v/>
      </c>
      <c r="MR79" s="140" t="str">
        <f t="shared" si="677"/>
        <v/>
      </c>
      <c r="MS79" s="140" t="str">
        <f t="shared" si="678"/>
        <v/>
      </c>
      <c r="MT79" s="140" t="str">
        <f t="shared" si="679"/>
        <v/>
      </c>
      <c r="MU79" s="140" t="str">
        <f t="shared" si="680"/>
        <v/>
      </c>
      <c r="MV79" s="140" t="str">
        <f t="shared" si="681"/>
        <v/>
      </c>
      <c r="MW79" s="140" t="str">
        <f t="shared" si="682"/>
        <v/>
      </c>
      <c r="MX79" s="140" t="str">
        <f t="shared" si="683"/>
        <v/>
      </c>
      <c r="MY79" s="140" t="str">
        <f t="shared" si="684"/>
        <v/>
      </c>
      <c r="MZ79" s="140" t="str">
        <f t="shared" si="685"/>
        <v/>
      </c>
      <c r="NA79" s="140" t="str">
        <f t="shared" si="686"/>
        <v/>
      </c>
      <c r="NB79" s="140" t="str">
        <f t="shared" si="687"/>
        <v/>
      </c>
      <c r="NC79" s="140" t="str">
        <f t="shared" si="688"/>
        <v/>
      </c>
      <c r="ND79" s="53">
        <v>71</v>
      </c>
      <c r="NE79" s="33" t="str">
        <f t="shared" si="689"/>
        <v/>
      </c>
      <c r="NF79" s="33" t="str">
        <f t="shared" si="731"/>
        <v/>
      </c>
      <c r="NG79" s="33" t="str">
        <f t="shared" si="707"/>
        <v/>
      </c>
      <c r="NH79" s="33" t="str">
        <f t="shared" si="708"/>
        <v/>
      </c>
      <c r="NI79" s="33" t="str">
        <f t="shared" si="709"/>
        <v/>
      </c>
      <c r="NJ79" s="33" t="str">
        <f t="shared" si="710"/>
        <v/>
      </c>
      <c r="NK79" s="33" t="str">
        <f t="shared" si="711"/>
        <v/>
      </c>
      <c r="NL79" s="33" t="str">
        <f t="shared" si="712"/>
        <v/>
      </c>
      <c r="NM79" s="33" t="str">
        <f t="shared" si="713"/>
        <v/>
      </c>
      <c r="NN79" s="33" t="str">
        <f t="shared" si="714"/>
        <v/>
      </c>
      <c r="NO79" s="33" t="str">
        <f t="shared" si="715"/>
        <v/>
      </c>
      <c r="NP79" s="33" t="str">
        <f t="shared" si="716"/>
        <v/>
      </c>
      <c r="NQ79" s="33" t="str">
        <f t="shared" si="717"/>
        <v/>
      </c>
      <c r="NR79" s="33" t="str">
        <f t="shared" si="718"/>
        <v/>
      </c>
      <c r="NS79" s="33" t="str">
        <f t="shared" si="719"/>
        <v/>
      </c>
      <c r="NT79" s="33" t="str">
        <f t="shared" si="720"/>
        <v/>
      </c>
      <c r="NU79" s="33" t="str">
        <f t="shared" si="721"/>
        <v/>
      </c>
      <c r="NV79" s="33" t="str">
        <f t="shared" si="722"/>
        <v/>
      </c>
      <c r="NW79" s="33" t="str">
        <f t="shared" si="723"/>
        <v/>
      </c>
      <c r="NX79" s="33" t="str">
        <f t="shared" si="724"/>
        <v/>
      </c>
      <c r="NY79" s="33" t="str">
        <f t="shared" si="725"/>
        <v/>
      </c>
      <c r="NZ79" s="33" t="str">
        <f t="shared" si="726"/>
        <v/>
      </c>
      <c r="OA79" s="33" t="str">
        <f t="shared" si="727"/>
        <v/>
      </c>
      <c r="OB79" s="33" t="str">
        <f t="shared" si="728"/>
        <v/>
      </c>
      <c r="OC79" s="33" t="str">
        <f t="shared" si="729"/>
        <v/>
      </c>
      <c r="OD79" s="33" t="str">
        <f t="shared" si="730"/>
        <v/>
      </c>
      <c r="OE79" s="33" t="e">
        <f>IF(#REF!="","",IF(#REF!=$MB79,40,(($MB79/#REF!)*40)))</f>
        <v>#REF!</v>
      </c>
      <c r="OF79" s="33" t="e">
        <f>IF(#REF!="","",IF(#REF!=$MB79,40,(($MB79/#REF!)*40)))</f>
        <v>#REF!</v>
      </c>
      <c r="OG79" s="53">
        <v>71</v>
      </c>
      <c r="OH79" s="116"/>
      <c r="OI79" s="116"/>
      <c r="OJ79" s="116"/>
      <c r="OK79" s="116"/>
      <c r="OL79" s="116"/>
      <c r="OM79" s="116"/>
      <c r="ON79" s="116"/>
      <c r="OO79" s="116"/>
      <c r="OP79" s="116"/>
      <c r="OQ79" s="116"/>
      <c r="OR79" s="116"/>
      <c r="OS79" s="116"/>
      <c r="OT79" s="116"/>
      <c r="OU79" s="116"/>
      <c r="OV79" s="116"/>
      <c r="OW79" s="116"/>
      <c r="OX79" s="116"/>
      <c r="OY79" s="116"/>
      <c r="OZ79" s="116"/>
      <c r="PA79" s="116"/>
      <c r="PB79" s="116"/>
      <c r="PC79" s="116"/>
      <c r="PD79" s="116"/>
      <c r="PE79" s="116"/>
      <c r="PF79" s="116"/>
      <c r="PG79" s="116"/>
      <c r="PH79" s="53">
        <v>71</v>
      </c>
      <c r="PI79" s="126">
        <f t="shared" si="701"/>
        <v>0</v>
      </c>
      <c r="PJ79" s="126">
        <f t="shared" si="275"/>
        <v>0</v>
      </c>
      <c r="PK79" s="126">
        <f t="shared" si="276"/>
        <v>0</v>
      </c>
      <c r="PL79" s="126">
        <f t="shared" si="277"/>
        <v>0</v>
      </c>
      <c r="PM79" s="126">
        <f t="shared" si="278"/>
        <v>0</v>
      </c>
      <c r="PN79" s="126">
        <f t="shared" si="279"/>
        <v>0</v>
      </c>
      <c r="PO79" s="126">
        <f t="shared" si="235"/>
        <v>0</v>
      </c>
      <c r="PP79" s="126">
        <f t="shared" si="236"/>
        <v>0</v>
      </c>
      <c r="PQ79" s="126">
        <f t="shared" si="237"/>
        <v>0</v>
      </c>
      <c r="PR79" s="126">
        <f t="shared" si="238"/>
        <v>0</v>
      </c>
      <c r="PS79" s="126">
        <f t="shared" si="239"/>
        <v>0</v>
      </c>
      <c r="PT79" s="126">
        <f t="shared" si="240"/>
        <v>0</v>
      </c>
      <c r="PU79" s="126">
        <f t="shared" si="241"/>
        <v>0</v>
      </c>
      <c r="PV79" s="126">
        <f t="shared" si="242"/>
        <v>0</v>
      </c>
      <c r="PW79" s="126">
        <f t="shared" si="243"/>
        <v>0</v>
      </c>
      <c r="PX79" s="126">
        <f t="shared" si="244"/>
        <v>0</v>
      </c>
      <c r="PY79" s="126">
        <f t="shared" si="245"/>
        <v>0</v>
      </c>
      <c r="PZ79" s="126">
        <f t="shared" si="246"/>
        <v>0</v>
      </c>
      <c r="QA79" s="126">
        <f t="shared" si="247"/>
        <v>0</v>
      </c>
      <c r="QB79" s="126">
        <f t="shared" si="248"/>
        <v>0</v>
      </c>
      <c r="QC79" s="126">
        <f t="shared" si="249"/>
        <v>0</v>
      </c>
      <c r="QD79" s="126">
        <f t="shared" si="250"/>
        <v>0</v>
      </c>
      <c r="QE79" s="126">
        <f t="shared" si="251"/>
        <v>0</v>
      </c>
      <c r="QF79" s="126">
        <f t="shared" si="252"/>
        <v>0</v>
      </c>
      <c r="QG79" s="126">
        <f t="shared" si="253"/>
        <v>0</v>
      </c>
      <c r="QH79" s="126">
        <f t="shared" si="254"/>
        <v>0</v>
      </c>
      <c r="QI79" s="53">
        <v>71</v>
      </c>
      <c r="QJ79" s="34" t="str">
        <f t="shared" si="702"/>
        <v/>
      </c>
      <c r="QK79" s="34" t="str">
        <f t="shared" si="280"/>
        <v/>
      </c>
      <c r="QL79" s="34" t="str">
        <f t="shared" si="281"/>
        <v/>
      </c>
      <c r="QM79" s="34" t="str">
        <f t="shared" si="282"/>
        <v/>
      </c>
      <c r="QN79" s="34" t="str">
        <f t="shared" si="283"/>
        <v/>
      </c>
      <c r="QO79" s="34" t="str">
        <f t="shared" si="284"/>
        <v/>
      </c>
      <c r="QP79" s="34" t="str">
        <f t="shared" si="255"/>
        <v/>
      </c>
      <c r="QQ79" s="34" t="str">
        <f t="shared" si="256"/>
        <v/>
      </c>
      <c r="QR79" s="34" t="str">
        <f t="shared" si="257"/>
        <v/>
      </c>
      <c r="QS79" s="34" t="str">
        <f t="shared" si="258"/>
        <v/>
      </c>
      <c r="QT79" s="34" t="str">
        <f t="shared" si="259"/>
        <v/>
      </c>
      <c r="QU79" s="34" t="str">
        <f t="shared" si="260"/>
        <v/>
      </c>
      <c r="QV79" s="34" t="str">
        <f t="shared" si="261"/>
        <v/>
      </c>
      <c r="QW79" s="34" t="str">
        <f t="shared" si="262"/>
        <v/>
      </c>
      <c r="QX79" s="34" t="str">
        <f t="shared" si="263"/>
        <v/>
      </c>
      <c r="QY79" s="34" t="str">
        <f t="shared" si="264"/>
        <v/>
      </c>
      <c r="QZ79" s="34" t="str">
        <f t="shared" si="265"/>
        <v/>
      </c>
      <c r="RA79" s="34" t="str">
        <f t="shared" si="266"/>
        <v/>
      </c>
      <c r="RB79" s="34" t="str">
        <f t="shared" si="267"/>
        <v/>
      </c>
      <c r="RC79" s="34" t="str">
        <f t="shared" si="268"/>
        <v/>
      </c>
      <c r="RD79" s="34" t="str">
        <f t="shared" si="269"/>
        <v/>
      </c>
      <c r="RE79" s="34" t="str">
        <f t="shared" si="270"/>
        <v/>
      </c>
      <c r="RF79" s="34" t="str">
        <f t="shared" si="271"/>
        <v/>
      </c>
      <c r="RG79" s="34" t="str">
        <f t="shared" si="272"/>
        <v/>
      </c>
      <c r="RH79" s="34" t="str">
        <f t="shared" si="273"/>
        <v/>
      </c>
      <c r="RI79" s="34" t="str">
        <f t="shared" si="274"/>
        <v/>
      </c>
      <c r="RJ79" s="132">
        <f t="shared" si="703"/>
        <v>0</v>
      </c>
      <c r="RK79" s="35" t="str">
        <f t="shared" si="690"/>
        <v/>
      </c>
      <c r="RL79" s="35" t="str">
        <f t="shared" si="691"/>
        <v/>
      </c>
      <c r="RM79" s="35" t="str">
        <f t="shared" si="692"/>
        <v/>
      </c>
      <c r="RN79" s="35" t="str">
        <f t="shared" ref="RN79:RN83" si="732">IF($RJ79=RE79,RE$8,IF($RJ79=RF79,RF$8,IF($RJ79=RG79,RG$8,IF($RJ79=RH79,RH$8,IF($RJ79=RI79,RI$8,"")))))</f>
        <v/>
      </c>
      <c r="RO79" s="133" t="str">
        <f t="shared" si="705"/>
        <v>DESIERTO</v>
      </c>
      <c r="RP79" s="133" t="e">
        <f>IF($RJ79=QJ79,QJ$8,IF($RJ79=QK79,QK$8,IF($RJ79=QL79,QL$8,IF($RJ79=QM79,QM$8,IF($RJ79=QN79,QN$8,IF($RJ79=QO79,QO$8,IF($RJ79=QP79,QP$8,IF($RJ79=QQ79,QQ$8,IF($RJ79=QR79,QR$8,IF($RJ79=QS79,QS$8,IF($RJ79=QT79,QT$8,IF($RJ79=QU79,QU$8,IF($RJ79=QV79,QV$8,IF($RJ79=QW79,QW$8,IF($RJ79=QX79,QX$8,IF($RJ79=QY79,QY$8,IF($RJ79=QZ79,QZ$8,IF($RJ79=RA79,RA$8,IF($RJ79=RB79,RB$8,IF($RJ79=RC79,RC$8,IF($RJ79=RD79,RD$8,IF($RJ79=RE79,RE$8,IF($RJ79=RF79,RF$8,IF($RJ79=RG79,RG$8,IF($RJ79=RH79,RH$8,IF($RJ79=RI79,RI$8,IF($RJ79=#REF!,#REF!,IF($RJ79=#REF!,#REF!,""))))))))))))))))))))))))))))</f>
        <v>#REF!</v>
      </c>
      <c r="RQ79" s="36" t="e">
        <f t="shared" si="693"/>
        <v>#REF!</v>
      </c>
      <c r="RR79" s="36" t="e">
        <f t="shared" si="694"/>
        <v>#REF!</v>
      </c>
      <c r="RS79" s="36" t="e">
        <f t="shared" si="695"/>
        <v>#REF!</v>
      </c>
      <c r="RT79" s="36" t="e">
        <f>IF($RP79=$AD$8,$AD79,IF($RP79=$AE$8,$AE79,IF($RP79=$AF$8,$AF79,IF($RP79=$AG$8,$AG79,IF($RP79=$AH$8,$AH79,IF($RP79=#REF!,#REF!,IF($RP79=#REF!,#REF!,"")))))))</f>
        <v>#REF!</v>
      </c>
      <c r="RU79" s="129" t="str">
        <f t="shared" si="696"/>
        <v>DESIERTO</v>
      </c>
      <c r="RV79" s="36" t="e">
        <f t="shared" si="704"/>
        <v>#REF!</v>
      </c>
      <c r="RW79" s="53">
        <v>71</v>
      </c>
      <c r="RX79" s="129" t="str">
        <f t="shared" si="697"/>
        <v>D</v>
      </c>
      <c r="RY79" s="129">
        <f t="shared" si="698"/>
        <v>20392633.333333332</v>
      </c>
    </row>
    <row r="80" spans="2:493" s="38" customFormat="1" ht="24">
      <c r="B80" s="90" t="s">
        <v>166</v>
      </c>
      <c r="C80" s="91" t="s">
        <v>184</v>
      </c>
      <c r="D80" s="91" t="s">
        <v>41</v>
      </c>
      <c r="E80" s="96" t="s">
        <v>189</v>
      </c>
      <c r="F80" s="101">
        <v>5</v>
      </c>
      <c r="G80" s="24">
        <v>24922566.666666664</v>
      </c>
      <c r="H80" s="54">
        <v>72</v>
      </c>
      <c r="I80" s="104" t="s">
        <v>37</v>
      </c>
      <c r="J80" s="104" t="s">
        <v>37</v>
      </c>
      <c r="K80" s="104" t="s">
        <v>37</v>
      </c>
      <c r="L80" s="104" t="s">
        <v>37</v>
      </c>
      <c r="M80" s="104" t="s">
        <v>37</v>
      </c>
      <c r="N80" s="104" t="s">
        <v>37</v>
      </c>
      <c r="O80" s="104" t="s">
        <v>37</v>
      </c>
      <c r="P80" s="104" t="s">
        <v>37</v>
      </c>
      <c r="Q80" s="106">
        <v>20825000</v>
      </c>
      <c r="R80" s="104" t="s">
        <v>37</v>
      </c>
      <c r="S80" s="104" t="s">
        <v>37</v>
      </c>
      <c r="T80" s="104" t="s">
        <v>37</v>
      </c>
      <c r="U80" s="104" t="s">
        <v>37</v>
      </c>
      <c r="V80" s="104" t="s">
        <v>37</v>
      </c>
      <c r="W80" s="104" t="s">
        <v>37</v>
      </c>
      <c r="X80" s="104" t="s">
        <v>37</v>
      </c>
      <c r="Y80" s="104" t="s">
        <v>37</v>
      </c>
      <c r="Z80" s="104" t="s">
        <v>37</v>
      </c>
      <c r="AA80" s="104" t="s">
        <v>37</v>
      </c>
      <c r="AB80" s="104" t="s">
        <v>37</v>
      </c>
      <c r="AC80" s="104" t="s">
        <v>37</v>
      </c>
      <c r="AD80" s="104" t="s">
        <v>37</v>
      </c>
      <c r="AE80" s="104" t="s">
        <v>37</v>
      </c>
      <c r="AF80" s="104" t="s">
        <v>37</v>
      </c>
      <c r="AG80" s="104" t="s">
        <v>37</v>
      </c>
      <c r="AH80" s="104" t="s">
        <v>37</v>
      </c>
      <c r="AI80" s="37"/>
      <c r="AJ80" s="25" t="str">
        <f t="shared" si="505"/>
        <v>NC</v>
      </c>
      <c r="AK80" s="25" t="str">
        <f t="shared" si="506"/>
        <v>NC</v>
      </c>
      <c r="AL80" s="25" t="str">
        <f t="shared" si="507"/>
        <v>NC</v>
      </c>
      <c r="AM80" s="25" t="str">
        <f t="shared" si="508"/>
        <v>NC</v>
      </c>
      <c r="AN80" s="25" t="str">
        <f t="shared" si="509"/>
        <v>NC</v>
      </c>
      <c r="AO80" s="25" t="str">
        <f t="shared" si="510"/>
        <v>NC</v>
      </c>
      <c r="AP80" s="25" t="str">
        <f t="shared" si="511"/>
        <v>NC</v>
      </c>
      <c r="AQ80" s="25" t="str">
        <f t="shared" si="512"/>
        <v>NC</v>
      </c>
      <c r="AR80" s="25">
        <f t="shared" si="513"/>
        <v>20825000</v>
      </c>
      <c r="AS80" s="25" t="str">
        <f t="shared" si="514"/>
        <v>NC</v>
      </c>
      <c r="AT80" s="25" t="str">
        <f t="shared" si="515"/>
        <v>NC</v>
      </c>
      <c r="AU80" s="25" t="str">
        <f t="shared" si="516"/>
        <v>NC</v>
      </c>
      <c r="AV80" s="25" t="str">
        <f t="shared" si="517"/>
        <v>NC</v>
      </c>
      <c r="AW80" s="25" t="str">
        <f t="shared" si="518"/>
        <v>NC</v>
      </c>
      <c r="AX80" s="25" t="str">
        <f t="shared" si="519"/>
        <v>NC</v>
      </c>
      <c r="AY80" s="25" t="str">
        <f t="shared" si="520"/>
        <v>NC</v>
      </c>
      <c r="AZ80" s="25" t="str">
        <f t="shared" si="521"/>
        <v>NC</v>
      </c>
      <c r="BA80" s="25" t="str">
        <f t="shared" si="522"/>
        <v>NC</v>
      </c>
      <c r="BB80" s="25" t="str">
        <f t="shared" si="523"/>
        <v>NC</v>
      </c>
      <c r="BC80" s="25" t="str">
        <f t="shared" si="524"/>
        <v>NC</v>
      </c>
      <c r="BD80" s="25" t="str">
        <f t="shared" si="525"/>
        <v>NC</v>
      </c>
      <c r="BE80" s="25" t="str">
        <f t="shared" si="526"/>
        <v>NC</v>
      </c>
      <c r="BF80" s="25" t="str">
        <f t="shared" si="527"/>
        <v>NC</v>
      </c>
      <c r="BG80" s="25" t="str">
        <f t="shared" si="528"/>
        <v>NC</v>
      </c>
      <c r="BH80" s="25" t="str">
        <f t="shared" si="529"/>
        <v>NC</v>
      </c>
      <c r="BI80" s="25" t="str">
        <f t="shared" si="530"/>
        <v>NC</v>
      </c>
      <c r="BJ80" s="53">
        <v>72</v>
      </c>
      <c r="BK80" s="122" t="s">
        <v>38</v>
      </c>
      <c r="BL80" s="122" t="s">
        <v>38</v>
      </c>
      <c r="BM80" s="122" t="s">
        <v>38</v>
      </c>
      <c r="BN80" s="122" t="s">
        <v>38</v>
      </c>
      <c r="BO80" s="122" t="s">
        <v>38</v>
      </c>
      <c r="BP80" s="122" t="s">
        <v>38</v>
      </c>
      <c r="BQ80" s="122" t="s">
        <v>38</v>
      </c>
      <c r="BR80" s="122" t="s">
        <v>38</v>
      </c>
      <c r="BS80" s="124" t="s">
        <v>39</v>
      </c>
      <c r="BT80" s="122" t="s">
        <v>38</v>
      </c>
      <c r="BU80" s="122" t="s">
        <v>38</v>
      </c>
      <c r="BV80" s="122" t="s">
        <v>38</v>
      </c>
      <c r="BW80" s="122" t="s">
        <v>38</v>
      </c>
      <c r="BX80" s="122" t="s">
        <v>38</v>
      </c>
      <c r="BY80" s="122" t="s">
        <v>38</v>
      </c>
      <c r="BZ80" s="122" t="s">
        <v>38</v>
      </c>
      <c r="CA80" s="122" t="s">
        <v>38</v>
      </c>
      <c r="CB80" s="122" t="s">
        <v>38</v>
      </c>
      <c r="CC80" s="122" t="s">
        <v>38</v>
      </c>
      <c r="CD80" s="122" t="s">
        <v>38</v>
      </c>
      <c r="CE80" s="122" t="s">
        <v>38</v>
      </c>
      <c r="CF80" s="122" t="s">
        <v>38</v>
      </c>
      <c r="CG80" s="122" t="s">
        <v>38</v>
      </c>
      <c r="CH80" s="122" t="s">
        <v>38</v>
      </c>
      <c r="CI80" s="122" t="s">
        <v>38</v>
      </c>
      <c r="CJ80" s="122" t="s">
        <v>38</v>
      </c>
      <c r="CK80" s="53">
        <v>72</v>
      </c>
      <c r="CL80" s="122" t="s">
        <v>39</v>
      </c>
      <c r="CM80" s="122" t="s">
        <v>38</v>
      </c>
      <c r="CN80" s="122" t="s">
        <v>39</v>
      </c>
      <c r="CO80" s="122" t="s">
        <v>39</v>
      </c>
      <c r="CP80" s="122" t="s">
        <v>39</v>
      </c>
      <c r="CQ80" s="122" t="s">
        <v>39</v>
      </c>
      <c r="CR80" s="122" t="s">
        <v>39</v>
      </c>
      <c r="CS80" s="122" t="s">
        <v>39</v>
      </c>
      <c r="CT80" s="124" t="s">
        <v>39</v>
      </c>
      <c r="CU80" s="122" t="s">
        <v>39</v>
      </c>
      <c r="CV80" s="122" t="s">
        <v>39</v>
      </c>
      <c r="CW80" s="122" t="s">
        <v>39</v>
      </c>
      <c r="CX80" s="122" t="s">
        <v>39</v>
      </c>
      <c r="CY80" s="122" t="s">
        <v>39</v>
      </c>
      <c r="CZ80" s="122" t="s">
        <v>39</v>
      </c>
      <c r="DA80" s="122" t="s">
        <v>39</v>
      </c>
      <c r="DB80" s="122" t="s">
        <v>39</v>
      </c>
      <c r="DC80" s="122" t="s">
        <v>39</v>
      </c>
      <c r="DD80" s="122" t="s">
        <v>39</v>
      </c>
      <c r="DE80" s="122" t="s">
        <v>39</v>
      </c>
      <c r="DF80" s="122" t="s">
        <v>39</v>
      </c>
      <c r="DG80" s="122" t="s">
        <v>39</v>
      </c>
      <c r="DH80" s="122" t="s">
        <v>38</v>
      </c>
      <c r="DI80" s="122" t="s">
        <v>38</v>
      </c>
      <c r="DJ80" s="122" t="s">
        <v>38</v>
      </c>
      <c r="DK80" s="122" t="s">
        <v>39</v>
      </c>
      <c r="DL80" s="53">
        <v>72</v>
      </c>
      <c r="DM80" s="122" t="s">
        <v>39</v>
      </c>
      <c r="DN80" s="122" t="s">
        <v>38</v>
      </c>
      <c r="DO80" s="122" t="s">
        <v>39</v>
      </c>
      <c r="DP80" s="122" t="s">
        <v>39</v>
      </c>
      <c r="DQ80" s="122" t="s">
        <v>39</v>
      </c>
      <c r="DR80" s="122" t="s">
        <v>39</v>
      </c>
      <c r="DS80" s="122" t="s">
        <v>39</v>
      </c>
      <c r="DT80" s="122" t="s">
        <v>39</v>
      </c>
      <c r="DU80" s="118" t="s">
        <v>39</v>
      </c>
      <c r="DV80" s="122" t="s">
        <v>39</v>
      </c>
      <c r="DW80" s="122" t="s">
        <v>39</v>
      </c>
      <c r="DX80" s="122" t="s">
        <v>39</v>
      </c>
      <c r="DY80" s="122" t="s">
        <v>39</v>
      </c>
      <c r="DZ80" s="122" t="s">
        <v>39</v>
      </c>
      <c r="EA80" s="122" t="s">
        <v>39</v>
      </c>
      <c r="EB80" s="122" t="s">
        <v>39</v>
      </c>
      <c r="EC80" s="122" t="s">
        <v>39</v>
      </c>
      <c r="ED80" s="122" t="s">
        <v>39</v>
      </c>
      <c r="EE80" s="122" t="s">
        <v>39</v>
      </c>
      <c r="EF80" s="122" t="s">
        <v>39</v>
      </c>
      <c r="EG80" s="122" t="s">
        <v>39</v>
      </c>
      <c r="EH80" s="122" t="s">
        <v>39</v>
      </c>
      <c r="EI80" s="122" t="s">
        <v>38</v>
      </c>
      <c r="EJ80" s="122" t="s">
        <v>38</v>
      </c>
      <c r="EK80" s="122" t="s">
        <v>39</v>
      </c>
      <c r="EL80" s="122" t="s">
        <v>39</v>
      </c>
      <c r="EM80" s="53">
        <v>72</v>
      </c>
      <c r="EN80" s="26" t="str">
        <f t="shared" si="531"/>
        <v>NO CUMPLE</v>
      </c>
      <c r="EO80" s="26" t="str">
        <f t="shared" si="532"/>
        <v>NO CUMPLE</v>
      </c>
      <c r="EP80" s="26" t="str">
        <f t="shared" si="533"/>
        <v>NO CUMPLE</v>
      </c>
      <c r="EQ80" s="26" t="str">
        <f t="shared" si="534"/>
        <v>NO CUMPLE</v>
      </c>
      <c r="ER80" s="26" t="str">
        <f t="shared" si="535"/>
        <v>NO CUMPLE</v>
      </c>
      <c r="ES80" s="26" t="str">
        <f t="shared" si="536"/>
        <v>NO CUMPLE</v>
      </c>
      <c r="ET80" s="26" t="str">
        <f t="shared" si="537"/>
        <v>NO CUMPLE</v>
      </c>
      <c r="EU80" s="26" t="str">
        <f t="shared" si="538"/>
        <v>NO CUMPLE</v>
      </c>
      <c r="EV80" s="26" t="str">
        <f t="shared" si="539"/>
        <v>CUMPLE</v>
      </c>
      <c r="EW80" s="26" t="str">
        <f t="shared" si="540"/>
        <v>NO CUMPLE</v>
      </c>
      <c r="EX80" s="26" t="str">
        <f t="shared" si="541"/>
        <v>NO CUMPLE</v>
      </c>
      <c r="EY80" s="26" t="str">
        <f t="shared" si="542"/>
        <v>NO CUMPLE</v>
      </c>
      <c r="EZ80" s="26" t="str">
        <f t="shared" si="543"/>
        <v>NO CUMPLE</v>
      </c>
      <c r="FA80" s="26" t="str">
        <f t="shared" si="544"/>
        <v>NO CUMPLE</v>
      </c>
      <c r="FB80" s="26" t="str">
        <f t="shared" si="545"/>
        <v>NO CUMPLE</v>
      </c>
      <c r="FC80" s="26" t="str">
        <f t="shared" si="546"/>
        <v>NO CUMPLE</v>
      </c>
      <c r="FD80" s="26" t="str">
        <f t="shared" si="547"/>
        <v>NO CUMPLE</v>
      </c>
      <c r="FE80" s="26" t="str">
        <f t="shared" si="548"/>
        <v>NO CUMPLE</v>
      </c>
      <c r="FF80" s="26" t="str">
        <f t="shared" si="549"/>
        <v>NO CUMPLE</v>
      </c>
      <c r="FG80" s="26" t="str">
        <f t="shared" si="550"/>
        <v>NO CUMPLE</v>
      </c>
      <c r="FH80" s="26" t="str">
        <f t="shared" si="551"/>
        <v>NO CUMPLE</v>
      </c>
      <c r="FI80" s="26" t="str">
        <f t="shared" si="552"/>
        <v>NO CUMPLE</v>
      </c>
      <c r="FJ80" s="26" t="str">
        <f t="shared" si="553"/>
        <v>NO CUMPLE</v>
      </c>
      <c r="FK80" s="26" t="str">
        <f t="shared" si="554"/>
        <v>NO CUMPLE</v>
      </c>
      <c r="FL80" s="26" t="str">
        <f t="shared" si="555"/>
        <v>NO CUMPLE</v>
      </c>
      <c r="FM80" s="26" t="str">
        <f t="shared" si="556"/>
        <v>NO CUMPLE</v>
      </c>
      <c r="FN80" s="53">
        <v>72</v>
      </c>
      <c r="FO80" s="116" t="s">
        <v>37</v>
      </c>
      <c r="FP80" s="116" t="s">
        <v>37</v>
      </c>
      <c r="FQ80" s="116" t="s">
        <v>37</v>
      </c>
      <c r="FR80" s="116" t="s">
        <v>37</v>
      </c>
      <c r="FS80" s="116" t="s">
        <v>37</v>
      </c>
      <c r="FT80" s="116" t="s">
        <v>37</v>
      </c>
      <c r="FU80" s="116" t="s">
        <v>37</v>
      </c>
      <c r="FV80" s="116" t="s">
        <v>37</v>
      </c>
      <c r="FW80" s="124" t="s">
        <v>39</v>
      </c>
      <c r="FX80" s="116" t="s">
        <v>37</v>
      </c>
      <c r="FY80" s="116" t="s">
        <v>37</v>
      </c>
      <c r="FZ80" s="116" t="s">
        <v>37</v>
      </c>
      <c r="GA80" s="116" t="s">
        <v>37</v>
      </c>
      <c r="GB80" s="116" t="s">
        <v>37</v>
      </c>
      <c r="GC80" s="116" t="s">
        <v>37</v>
      </c>
      <c r="GD80" s="116" t="s">
        <v>37</v>
      </c>
      <c r="GE80" s="116" t="s">
        <v>37</v>
      </c>
      <c r="GF80" s="116" t="s">
        <v>37</v>
      </c>
      <c r="GG80" s="116" t="s">
        <v>37</v>
      </c>
      <c r="GH80" s="116" t="s">
        <v>37</v>
      </c>
      <c r="GI80" s="116" t="s">
        <v>37</v>
      </c>
      <c r="GJ80" s="116" t="s">
        <v>37</v>
      </c>
      <c r="GK80" s="116" t="s">
        <v>37</v>
      </c>
      <c r="GL80" s="116" t="s">
        <v>37</v>
      </c>
      <c r="GM80" s="116" t="s">
        <v>37</v>
      </c>
      <c r="GN80" s="116" t="s">
        <v>37</v>
      </c>
      <c r="GO80" s="53">
        <v>72</v>
      </c>
      <c r="GP80" s="116" t="s">
        <v>37</v>
      </c>
      <c r="GQ80" s="116" t="s">
        <v>37</v>
      </c>
      <c r="GR80" s="116" t="s">
        <v>37</v>
      </c>
      <c r="GS80" s="116" t="s">
        <v>37</v>
      </c>
      <c r="GT80" s="116" t="s">
        <v>37</v>
      </c>
      <c r="GU80" s="116" t="s">
        <v>37</v>
      </c>
      <c r="GV80" s="116" t="s">
        <v>37</v>
      </c>
      <c r="GW80" s="116" t="s">
        <v>37</v>
      </c>
      <c r="GX80" s="124" t="s">
        <v>39</v>
      </c>
      <c r="GY80" s="116" t="s">
        <v>37</v>
      </c>
      <c r="GZ80" s="116" t="s">
        <v>37</v>
      </c>
      <c r="HA80" s="116" t="s">
        <v>37</v>
      </c>
      <c r="HB80" s="116" t="s">
        <v>37</v>
      </c>
      <c r="HC80" s="116" t="s">
        <v>37</v>
      </c>
      <c r="HD80" s="116" t="s">
        <v>37</v>
      </c>
      <c r="HE80" s="116" t="s">
        <v>37</v>
      </c>
      <c r="HF80" s="116" t="s">
        <v>37</v>
      </c>
      <c r="HG80" s="116" t="s">
        <v>37</v>
      </c>
      <c r="HH80" s="116" t="s">
        <v>37</v>
      </c>
      <c r="HI80" s="116" t="s">
        <v>37</v>
      </c>
      <c r="HJ80" s="116" t="s">
        <v>37</v>
      </c>
      <c r="HK80" s="116" t="s">
        <v>37</v>
      </c>
      <c r="HL80" s="116" t="s">
        <v>37</v>
      </c>
      <c r="HM80" s="116" t="s">
        <v>37</v>
      </c>
      <c r="HN80" s="116" t="s">
        <v>37</v>
      </c>
      <c r="HO80" s="116" t="s">
        <v>37</v>
      </c>
      <c r="HP80" s="53">
        <v>72</v>
      </c>
      <c r="HQ80" s="25" t="str">
        <f t="shared" si="557"/>
        <v/>
      </c>
      <c r="HR80" s="25" t="str">
        <f t="shared" si="558"/>
        <v/>
      </c>
      <c r="HS80" s="25" t="str">
        <f t="shared" si="559"/>
        <v/>
      </c>
      <c r="HT80" s="25" t="str">
        <f t="shared" si="560"/>
        <v/>
      </c>
      <c r="HU80" s="25" t="str">
        <f t="shared" si="561"/>
        <v/>
      </c>
      <c r="HV80" s="25" t="str">
        <f t="shared" si="562"/>
        <v/>
      </c>
      <c r="HW80" s="25" t="str">
        <f t="shared" si="563"/>
        <v/>
      </c>
      <c r="HX80" s="25" t="str">
        <f t="shared" si="564"/>
        <v/>
      </c>
      <c r="HY80" s="25">
        <f t="shared" si="565"/>
        <v>20825000</v>
      </c>
      <c r="HZ80" s="25" t="str">
        <f t="shared" si="566"/>
        <v/>
      </c>
      <c r="IA80" s="25" t="str">
        <f t="shared" si="567"/>
        <v/>
      </c>
      <c r="IB80" s="25" t="str">
        <f t="shared" si="568"/>
        <v/>
      </c>
      <c r="IC80" s="25" t="str">
        <f t="shared" si="569"/>
        <v/>
      </c>
      <c r="ID80" s="25" t="str">
        <f t="shared" si="570"/>
        <v/>
      </c>
      <c r="IE80" s="25" t="str">
        <f t="shared" si="571"/>
        <v/>
      </c>
      <c r="IF80" s="25" t="str">
        <f t="shared" si="572"/>
        <v/>
      </c>
      <c r="IG80" s="25" t="str">
        <f t="shared" si="573"/>
        <v/>
      </c>
      <c r="IH80" s="25" t="str">
        <f t="shared" si="574"/>
        <v/>
      </c>
      <c r="II80" s="25" t="str">
        <f t="shared" si="575"/>
        <v/>
      </c>
      <c r="IJ80" s="25" t="str">
        <f t="shared" si="576"/>
        <v/>
      </c>
      <c r="IK80" s="25" t="str">
        <f t="shared" si="577"/>
        <v/>
      </c>
      <c r="IL80" s="25" t="str">
        <f t="shared" si="578"/>
        <v/>
      </c>
      <c r="IM80" s="25" t="str">
        <f t="shared" si="579"/>
        <v/>
      </c>
      <c r="IN80" s="25" t="str">
        <f t="shared" si="580"/>
        <v/>
      </c>
      <c r="IO80" s="25" t="str">
        <f t="shared" si="581"/>
        <v/>
      </c>
      <c r="IP80" s="25" t="str">
        <f t="shared" si="582"/>
        <v/>
      </c>
      <c r="IQ80" s="25">
        <v>24922566.666666664</v>
      </c>
      <c r="IR80" s="25">
        <v>24922566.666666664</v>
      </c>
      <c r="IS80" s="27">
        <f t="shared" si="583"/>
        <v>1</v>
      </c>
      <c r="IT80" s="27">
        <f t="shared" si="699"/>
        <v>1</v>
      </c>
      <c r="IU80" s="27">
        <f t="array" ref="IU80">IF(IT80=0,"",PRODUCT(IF(ISNUMBER(HQ80:IP80),HQ80:IP80,1)))</f>
        <v>20825000</v>
      </c>
      <c r="IV80" s="27">
        <f t="shared" si="700"/>
        <v>519012450833333.31</v>
      </c>
      <c r="IW80" s="28">
        <f t="shared" si="706"/>
        <v>22781844.76361239</v>
      </c>
      <c r="IX80" s="29">
        <f t="shared" si="285"/>
        <v>85431.917863546463</v>
      </c>
      <c r="IY80" s="53">
        <v>72</v>
      </c>
      <c r="IZ80" s="30" t="str">
        <f t="shared" si="584"/>
        <v/>
      </c>
      <c r="JA80" s="30" t="str">
        <f t="shared" si="585"/>
        <v/>
      </c>
      <c r="JB80" s="30" t="str">
        <f t="shared" si="586"/>
        <v/>
      </c>
      <c r="JC80" s="30" t="str">
        <f t="shared" si="587"/>
        <v/>
      </c>
      <c r="JD80" s="30" t="str">
        <f t="shared" si="588"/>
        <v/>
      </c>
      <c r="JE80" s="30" t="str">
        <f t="shared" si="589"/>
        <v/>
      </c>
      <c r="JF80" s="30" t="str">
        <f t="shared" si="590"/>
        <v/>
      </c>
      <c r="JG80" s="30" t="str">
        <f t="shared" si="591"/>
        <v/>
      </c>
      <c r="JH80" s="30">
        <f t="shared" si="592"/>
        <v>24376.135431329189</v>
      </c>
      <c r="JI80" s="30" t="str">
        <f t="shared" si="593"/>
        <v/>
      </c>
      <c r="JJ80" s="30" t="str">
        <f t="shared" si="594"/>
        <v/>
      </c>
      <c r="JK80" s="30" t="str">
        <f t="shared" si="595"/>
        <v/>
      </c>
      <c r="JL80" s="30" t="str">
        <f t="shared" si="596"/>
        <v/>
      </c>
      <c r="JM80" s="30" t="str">
        <f t="shared" si="597"/>
        <v/>
      </c>
      <c r="JN80" s="30" t="str">
        <f t="shared" si="598"/>
        <v/>
      </c>
      <c r="JO80" s="30" t="str">
        <f t="shared" si="599"/>
        <v/>
      </c>
      <c r="JP80" s="30" t="str">
        <f t="shared" si="600"/>
        <v/>
      </c>
      <c r="JQ80" s="30" t="str">
        <f t="shared" si="601"/>
        <v/>
      </c>
      <c r="JR80" s="30" t="str">
        <f t="shared" si="602"/>
        <v/>
      </c>
      <c r="JS80" s="30" t="str">
        <f t="shared" si="603"/>
        <v/>
      </c>
      <c r="JT80" s="30" t="str">
        <f t="shared" si="604"/>
        <v/>
      </c>
      <c r="JU80" s="30" t="str">
        <f t="shared" si="605"/>
        <v/>
      </c>
      <c r="JV80" s="30" t="str">
        <f t="shared" si="606"/>
        <v/>
      </c>
      <c r="JW80" s="30" t="str">
        <f t="shared" si="607"/>
        <v/>
      </c>
      <c r="JX80" s="30" t="str">
        <f t="shared" si="608"/>
        <v/>
      </c>
      <c r="JY80" s="30" t="str">
        <f t="shared" si="609"/>
        <v/>
      </c>
      <c r="JZ80" s="53">
        <v>72</v>
      </c>
      <c r="KA80" s="31" t="str">
        <f t="shared" si="610"/>
        <v/>
      </c>
      <c r="KB80" s="31" t="str">
        <f t="shared" si="611"/>
        <v/>
      </c>
      <c r="KC80" s="31" t="str">
        <f t="shared" si="612"/>
        <v/>
      </c>
      <c r="KD80" s="31" t="str">
        <f t="shared" si="613"/>
        <v/>
      </c>
      <c r="KE80" s="31" t="str">
        <f t="shared" si="614"/>
        <v/>
      </c>
      <c r="KF80" s="31" t="str">
        <f t="shared" si="615"/>
        <v/>
      </c>
      <c r="KG80" s="31" t="str">
        <f t="shared" si="616"/>
        <v/>
      </c>
      <c r="KH80" s="31" t="str">
        <f t="shared" si="617"/>
        <v/>
      </c>
      <c r="KI80" s="31">
        <f t="shared" si="618"/>
        <v>1956844.7636123896</v>
      </c>
      <c r="KJ80" s="31" t="str">
        <f t="shared" si="619"/>
        <v/>
      </c>
      <c r="KK80" s="31" t="str">
        <f t="shared" si="620"/>
        <v/>
      </c>
      <c r="KL80" s="31" t="str">
        <f t="shared" si="621"/>
        <v/>
      </c>
      <c r="KM80" s="31" t="str">
        <f t="shared" si="622"/>
        <v/>
      </c>
      <c r="KN80" s="31" t="str">
        <f t="shared" si="623"/>
        <v/>
      </c>
      <c r="KO80" s="31" t="str">
        <f t="shared" si="624"/>
        <v/>
      </c>
      <c r="KP80" s="31" t="str">
        <f t="shared" si="625"/>
        <v/>
      </c>
      <c r="KQ80" s="31" t="str">
        <f t="shared" si="626"/>
        <v/>
      </c>
      <c r="KR80" s="31" t="str">
        <f t="shared" si="627"/>
        <v/>
      </c>
      <c r="KS80" s="31" t="str">
        <f t="shared" si="628"/>
        <v/>
      </c>
      <c r="KT80" s="31" t="str">
        <f t="shared" si="629"/>
        <v/>
      </c>
      <c r="KU80" s="31" t="str">
        <f t="shared" si="630"/>
        <v/>
      </c>
      <c r="KV80" s="31" t="str">
        <f t="shared" si="631"/>
        <v/>
      </c>
      <c r="KW80" s="31" t="str">
        <f t="shared" si="632"/>
        <v/>
      </c>
      <c r="KX80" s="31" t="str">
        <f t="shared" si="633"/>
        <v/>
      </c>
      <c r="KY80" s="31" t="str">
        <f t="shared" si="634"/>
        <v/>
      </c>
      <c r="KZ80" s="31" t="str">
        <f t="shared" si="635"/>
        <v/>
      </c>
      <c r="LA80" s="53">
        <v>72</v>
      </c>
      <c r="LB80" s="32" t="str">
        <f t="shared" si="636"/>
        <v/>
      </c>
      <c r="LC80" s="32" t="str">
        <f t="shared" si="637"/>
        <v/>
      </c>
      <c r="LD80" s="32" t="str">
        <f t="shared" si="638"/>
        <v/>
      </c>
      <c r="LE80" s="32" t="str">
        <f t="shared" si="639"/>
        <v/>
      </c>
      <c r="LF80" s="32" t="str">
        <f t="shared" si="640"/>
        <v/>
      </c>
      <c r="LG80" s="32" t="str">
        <f t="shared" si="641"/>
        <v/>
      </c>
      <c r="LH80" s="32" t="str">
        <f t="shared" si="642"/>
        <v/>
      </c>
      <c r="LI80" s="32" t="str">
        <f t="shared" si="643"/>
        <v/>
      </c>
      <c r="LJ80" s="32">
        <f t="shared" si="644"/>
        <v>2290.531235337477</v>
      </c>
      <c r="LK80" s="32" t="str">
        <f t="shared" si="645"/>
        <v/>
      </c>
      <c r="LL80" s="32" t="str">
        <f t="shared" si="646"/>
        <v/>
      </c>
      <c r="LM80" s="32" t="str">
        <f t="shared" si="647"/>
        <v/>
      </c>
      <c r="LN80" s="32" t="str">
        <f t="shared" si="648"/>
        <v/>
      </c>
      <c r="LO80" s="32" t="str">
        <f t="shared" si="649"/>
        <v/>
      </c>
      <c r="LP80" s="32" t="str">
        <f t="shared" si="650"/>
        <v/>
      </c>
      <c r="LQ80" s="32" t="str">
        <f t="shared" si="651"/>
        <v/>
      </c>
      <c r="LR80" s="32" t="str">
        <f t="shared" si="652"/>
        <v/>
      </c>
      <c r="LS80" s="32" t="str">
        <f t="shared" si="653"/>
        <v/>
      </c>
      <c r="LT80" s="32" t="str">
        <f t="shared" si="654"/>
        <v/>
      </c>
      <c r="LU80" s="32" t="str">
        <f t="shared" si="655"/>
        <v/>
      </c>
      <c r="LV80" s="32" t="str">
        <f t="shared" si="656"/>
        <v/>
      </c>
      <c r="LW80" s="32" t="str">
        <f t="shared" si="657"/>
        <v/>
      </c>
      <c r="LX80" s="32" t="str">
        <f t="shared" si="658"/>
        <v/>
      </c>
      <c r="LY80" s="32" t="str">
        <f t="shared" si="659"/>
        <v/>
      </c>
      <c r="LZ80" s="32" t="str">
        <f t="shared" si="660"/>
        <v/>
      </c>
      <c r="MA80" s="32" t="str">
        <f t="shared" si="661"/>
        <v/>
      </c>
      <c r="MB80" s="50">
        <f t="shared" si="662"/>
        <v>2290.531235337477</v>
      </c>
      <c r="MC80" s="53">
        <v>72</v>
      </c>
      <c r="MD80" s="140" t="str">
        <f t="shared" si="663"/>
        <v/>
      </c>
      <c r="ME80" s="140" t="str">
        <f t="shared" si="664"/>
        <v/>
      </c>
      <c r="MF80" s="140" t="str">
        <f t="shared" si="665"/>
        <v/>
      </c>
      <c r="MG80" s="140" t="str">
        <f t="shared" si="666"/>
        <v/>
      </c>
      <c r="MH80" s="140" t="str">
        <f t="shared" si="667"/>
        <v/>
      </c>
      <c r="MI80" s="140" t="str">
        <f t="shared" si="668"/>
        <v/>
      </c>
      <c r="MJ80" s="140" t="str">
        <f t="shared" si="669"/>
        <v/>
      </c>
      <c r="MK80" s="140" t="str">
        <f t="shared" si="670"/>
        <v/>
      </c>
      <c r="ML80" s="140">
        <f t="shared" si="671"/>
        <v>36.564203146993783</v>
      </c>
      <c r="MM80" s="140" t="str">
        <f t="shared" si="672"/>
        <v/>
      </c>
      <c r="MN80" s="140" t="str">
        <f t="shared" si="673"/>
        <v/>
      </c>
      <c r="MO80" s="140" t="str">
        <f t="shared" si="674"/>
        <v/>
      </c>
      <c r="MP80" s="140" t="str">
        <f t="shared" si="675"/>
        <v/>
      </c>
      <c r="MQ80" s="140" t="str">
        <f t="shared" si="676"/>
        <v/>
      </c>
      <c r="MR80" s="140" t="str">
        <f t="shared" si="677"/>
        <v/>
      </c>
      <c r="MS80" s="140" t="str">
        <f t="shared" si="678"/>
        <v/>
      </c>
      <c r="MT80" s="140" t="str">
        <f t="shared" si="679"/>
        <v/>
      </c>
      <c r="MU80" s="140" t="str">
        <f t="shared" si="680"/>
        <v/>
      </c>
      <c r="MV80" s="140" t="str">
        <f t="shared" si="681"/>
        <v/>
      </c>
      <c r="MW80" s="140" t="str">
        <f t="shared" si="682"/>
        <v/>
      </c>
      <c r="MX80" s="140" t="str">
        <f t="shared" si="683"/>
        <v/>
      </c>
      <c r="MY80" s="140" t="str">
        <f t="shared" si="684"/>
        <v/>
      </c>
      <c r="MZ80" s="140" t="str">
        <f t="shared" si="685"/>
        <v/>
      </c>
      <c r="NA80" s="140" t="str">
        <f t="shared" si="686"/>
        <v/>
      </c>
      <c r="NB80" s="140" t="str">
        <f t="shared" si="687"/>
        <v/>
      </c>
      <c r="NC80" s="140" t="str">
        <f t="shared" si="688"/>
        <v/>
      </c>
      <c r="ND80" s="53">
        <v>72</v>
      </c>
      <c r="NE80" s="33" t="str">
        <f t="shared" si="689"/>
        <v/>
      </c>
      <c r="NF80" s="33" t="str">
        <f t="shared" si="731"/>
        <v/>
      </c>
      <c r="NG80" s="33" t="str">
        <f t="shared" si="707"/>
        <v/>
      </c>
      <c r="NH80" s="33" t="str">
        <f t="shared" si="708"/>
        <v/>
      </c>
      <c r="NI80" s="33" t="str">
        <f t="shared" si="709"/>
        <v/>
      </c>
      <c r="NJ80" s="33" t="str">
        <f t="shared" si="710"/>
        <v/>
      </c>
      <c r="NK80" s="33" t="str">
        <f t="shared" si="711"/>
        <v/>
      </c>
      <c r="NL80" s="33" t="str">
        <f t="shared" si="712"/>
        <v/>
      </c>
      <c r="NM80" s="33">
        <f t="shared" si="713"/>
        <v>40</v>
      </c>
      <c r="NN80" s="33" t="str">
        <f t="shared" si="714"/>
        <v/>
      </c>
      <c r="NO80" s="33" t="str">
        <f t="shared" si="715"/>
        <v/>
      </c>
      <c r="NP80" s="33" t="str">
        <f t="shared" si="716"/>
        <v/>
      </c>
      <c r="NQ80" s="33" t="str">
        <f t="shared" si="717"/>
        <v/>
      </c>
      <c r="NR80" s="33" t="str">
        <f t="shared" si="718"/>
        <v/>
      </c>
      <c r="NS80" s="33" t="str">
        <f t="shared" si="719"/>
        <v/>
      </c>
      <c r="NT80" s="33" t="str">
        <f t="shared" si="720"/>
        <v/>
      </c>
      <c r="NU80" s="33" t="str">
        <f t="shared" si="721"/>
        <v/>
      </c>
      <c r="NV80" s="33" t="str">
        <f t="shared" si="722"/>
        <v/>
      </c>
      <c r="NW80" s="33" t="str">
        <f t="shared" si="723"/>
        <v/>
      </c>
      <c r="NX80" s="33" t="str">
        <f t="shared" si="724"/>
        <v/>
      </c>
      <c r="NY80" s="33" t="str">
        <f t="shared" si="725"/>
        <v/>
      </c>
      <c r="NZ80" s="33" t="str">
        <f t="shared" si="726"/>
        <v/>
      </c>
      <c r="OA80" s="33" t="str">
        <f t="shared" si="727"/>
        <v/>
      </c>
      <c r="OB80" s="33" t="str">
        <f t="shared" si="728"/>
        <v/>
      </c>
      <c r="OC80" s="33" t="str">
        <f t="shared" si="729"/>
        <v/>
      </c>
      <c r="OD80" s="33" t="str">
        <f t="shared" si="730"/>
        <v/>
      </c>
      <c r="OE80" s="33" t="e">
        <f>IF(#REF!="","",IF(#REF!=$MB80,40,(($MB80/#REF!)*40)))</f>
        <v>#REF!</v>
      </c>
      <c r="OF80" s="33" t="e">
        <f>IF(#REF!="","",IF(#REF!=$MB80,40,(($MB80/#REF!)*40)))</f>
        <v>#REF!</v>
      </c>
      <c r="OG80" s="53">
        <v>72</v>
      </c>
      <c r="OH80" s="116"/>
      <c r="OI80" s="116"/>
      <c r="OJ80" s="116"/>
      <c r="OK80" s="116"/>
      <c r="OL80" s="116"/>
      <c r="OM80" s="116"/>
      <c r="ON80" s="116"/>
      <c r="OO80" s="116"/>
      <c r="OP80" s="124">
        <v>36</v>
      </c>
      <c r="OQ80" s="116"/>
      <c r="OR80" s="116"/>
      <c r="OS80" s="116"/>
      <c r="OT80" s="116"/>
      <c r="OU80" s="116"/>
      <c r="OV80" s="116"/>
      <c r="OW80" s="116"/>
      <c r="OX80" s="116"/>
      <c r="OY80" s="116"/>
      <c r="OZ80" s="116"/>
      <c r="PA80" s="116"/>
      <c r="PB80" s="116"/>
      <c r="PC80" s="116"/>
      <c r="PD80" s="116"/>
      <c r="PE80" s="116"/>
      <c r="PF80" s="116"/>
      <c r="PG80" s="116"/>
      <c r="PH80" s="53">
        <v>72</v>
      </c>
      <c r="PI80" s="126">
        <f t="shared" si="701"/>
        <v>0</v>
      </c>
      <c r="PJ80" s="126">
        <f t="shared" si="275"/>
        <v>0</v>
      </c>
      <c r="PK80" s="126">
        <f t="shared" si="276"/>
        <v>0</v>
      </c>
      <c r="PL80" s="126">
        <f t="shared" si="277"/>
        <v>0</v>
      </c>
      <c r="PM80" s="126">
        <f t="shared" si="278"/>
        <v>0</v>
      </c>
      <c r="PN80" s="126">
        <f t="shared" si="279"/>
        <v>0</v>
      </c>
      <c r="PO80" s="126">
        <f t="shared" si="235"/>
        <v>0</v>
      </c>
      <c r="PP80" s="126">
        <f t="shared" si="236"/>
        <v>0</v>
      </c>
      <c r="PQ80" s="126">
        <f t="shared" si="237"/>
        <v>10</v>
      </c>
      <c r="PR80" s="126">
        <f t="shared" si="238"/>
        <v>0</v>
      </c>
      <c r="PS80" s="126">
        <f t="shared" si="239"/>
        <v>0</v>
      </c>
      <c r="PT80" s="126">
        <f t="shared" si="240"/>
        <v>0</v>
      </c>
      <c r="PU80" s="126">
        <f t="shared" si="241"/>
        <v>0</v>
      </c>
      <c r="PV80" s="126">
        <f t="shared" si="242"/>
        <v>0</v>
      </c>
      <c r="PW80" s="126">
        <f t="shared" si="243"/>
        <v>0</v>
      </c>
      <c r="PX80" s="126">
        <f t="shared" si="244"/>
        <v>0</v>
      </c>
      <c r="PY80" s="126">
        <f t="shared" si="245"/>
        <v>0</v>
      </c>
      <c r="PZ80" s="126">
        <f t="shared" si="246"/>
        <v>0</v>
      </c>
      <c r="QA80" s="126">
        <f t="shared" si="247"/>
        <v>0</v>
      </c>
      <c r="QB80" s="126">
        <f t="shared" si="248"/>
        <v>0</v>
      </c>
      <c r="QC80" s="126">
        <f t="shared" si="249"/>
        <v>0</v>
      </c>
      <c r="QD80" s="126">
        <f t="shared" si="250"/>
        <v>0</v>
      </c>
      <c r="QE80" s="126">
        <f t="shared" si="251"/>
        <v>0</v>
      </c>
      <c r="QF80" s="126">
        <f t="shared" si="252"/>
        <v>0</v>
      </c>
      <c r="QG80" s="126">
        <f t="shared" si="253"/>
        <v>0</v>
      </c>
      <c r="QH80" s="126">
        <f t="shared" si="254"/>
        <v>0</v>
      </c>
      <c r="QI80" s="53">
        <v>72</v>
      </c>
      <c r="QJ80" s="34" t="str">
        <f t="shared" si="702"/>
        <v/>
      </c>
      <c r="QK80" s="34" t="str">
        <f t="shared" si="280"/>
        <v/>
      </c>
      <c r="QL80" s="34" t="str">
        <f t="shared" si="281"/>
        <v/>
      </c>
      <c r="QM80" s="34" t="str">
        <f t="shared" si="282"/>
        <v/>
      </c>
      <c r="QN80" s="34" t="str">
        <f t="shared" si="283"/>
        <v/>
      </c>
      <c r="QO80" s="34" t="str">
        <f t="shared" si="284"/>
        <v/>
      </c>
      <c r="QP80" s="34" t="str">
        <f t="shared" si="255"/>
        <v/>
      </c>
      <c r="QQ80" s="34" t="str">
        <f t="shared" si="256"/>
        <v/>
      </c>
      <c r="QR80" s="34">
        <f t="shared" si="257"/>
        <v>46.564203146993783</v>
      </c>
      <c r="QS80" s="34" t="str">
        <f t="shared" si="258"/>
        <v/>
      </c>
      <c r="QT80" s="34" t="str">
        <f t="shared" si="259"/>
        <v/>
      </c>
      <c r="QU80" s="34" t="str">
        <f t="shared" si="260"/>
        <v/>
      </c>
      <c r="QV80" s="34" t="str">
        <f t="shared" si="261"/>
        <v/>
      </c>
      <c r="QW80" s="34" t="str">
        <f t="shared" si="262"/>
        <v/>
      </c>
      <c r="QX80" s="34" t="str">
        <f t="shared" si="263"/>
        <v/>
      </c>
      <c r="QY80" s="34" t="str">
        <f t="shared" si="264"/>
        <v/>
      </c>
      <c r="QZ80" s="34" t="str">
        <f t="shared" si="265"/>
        <v/>
      </c>
      <c r="RA80" s="34" t="str">
        <f t="shared" si="266"/>
        <v/>
      </c>
      <c r="RB80" s="34" t="str">
        <f t="shared" si="267"/>
        <v/>
      </c>
      <c r="RC80" s="34" t="str">
        <f t="shared" si="268"/>
        <v/>
      </c>
      <c r="RD80" s="34" t="str">
        <f t="shared" si="269"/>
        <v/>
      </c>
      <c r="RE80" s="34" t="str">
        <f t="shared" si="270"/>
        <v/>
      </c>
      <c r="RF80" s="34" t="str">
        <f t="shared" si="271"/>
        <v/>
      </c>
      <c r="RG80" s="34" t="str">
        <f t="shared" si="272"/>
        <v/>
      </c>
      <c r="RH80" s="34" t="str">
        <f t="shared" si="273"/>
        <v/>
      </c>
      <c r="RI80" s="34" t="str">
        <f t="shared" si="274"/>
        <v/>
      </c>
      <c r="RJ80" s="132">
        <f t="shared" si="703"/>
        <v>46.564203146993783</v>
      </c>
      <c r="RK80" s="35" t="str">
        <f t="shared" si="690"/>
        <v/>
      </c>
      <c r="RL80" s="35" t="str">
        <f t="shared" si="691"/>
        <v>9. GEOINSTRUMENTOS TOPOGRAFICOS SAS  NIT 900416611-4</v>
      </c>
      <c r="RM80" s="35" t="str">
        <f t="shared" si="692"/>
        <v/>
      </c>
      <c r="RN80" s="35" t="str">
        <f t="shared" si="732"/>
        <v/>
      </c>
      <c r="RO80" s="133" t="str">
        <f t="shared" si="705"/>
        <v>9. GEOINSTRUMENTOS TOPOGRAFICOS SAS  NIT 900416611-4</v>
      </c>
      <c r="RP80" s="133" t="str">
        <f>IF($RJ80=QJ80,QJ$8,IF($RJ80=QK80,QK$8,IF($RJ80=QL80,QL$8,IF($RJ80=QM80,QM$8,IF($RJ80=QN80,QN$8,IF($RJ80=QO80,QO$8,IF($RJ80=QP80,QP$8,IF($RJ80=QQ80,QQ$8,IF($RJ80=QR80,QR$8,IF($RJ80=QS80,QS$8,IF($RJ80=QT80,QT$8,IF($RJ80=QU80,QU$8,IF($RJ80=QV80,QV$8,IF($RJ80=QW80,QW$8,IF($RJ80=QX80,QX$8,IF($RJ80=QY80,QY$8,IF($RJ80=QZ80,QZ$8,IF($RJ80=RA80,RA$8,IF($RJ80=RB80,RB$8,IF($RJ80=RC80,RC$8,IF($RJ80=RD80,RD$8,IF($RJ80=RE80,RE$8,IF($RJ80=RF80,RF$8,IF($RJ80=RG80,RG$8,IF($RJ80=RH80,RH$8,IF($RJ80=RI80,RI$8,IF($RJ80=#REF!,#REF!,IF($RJ80=#REF!,#REF!,""))))))))))))))))))))))))))))</f>
        <v>9. GEOINSTRUMENTOS TOPOGRAFICOS SAS  NIT 900416611-4</v>
      </c>
      <c r="RQ80" s="36" t="str">
        <f t="shared" si="693"/>
        <v/>
      </c>
      <c r="RR80" s="36">
        <f t="shared" si="694"/>
        <v>20825000</v>
      </c>
      <c r="RS80" s="36" t="str">
        <f t="shared" si="695"/>
        <v/>
      </c>
      <c r="RT80" s="36" t="e">
        <f>IF($RP80=$AD$8,$AD80,IF($RP80=$AE$8,$AE80,IF($RP80=$AF$8,$AF80,IF($RP80=$AG$8,$AG80,IF($RP80=$AH$8,$AH80,IF($RP80=#REF!,#REF!,IF($RP80=#REF!,#REF!,"")))))))</f>
        <v>#REF!</v>
      </c>
      <c r="RU80" s="129">
        <f t="shared" si="696"/>
        <v>20825000</v>
      </c>
      <c r="RV80" s="36" t="e">
        <f t="shared" si="704"/>
        <v>#REF!</v>
      </c>
      <c r="RW80" s="53">
        <v>72</v>
      </c>
      <c r="RX80" s="129">
        <f t="shared" si="697"/>
        <v>4097566.6666666642</v>
      </c>
      <c r="RY80" s="129" t="str">
        <f t="shared" si="698"/>
        <v>ADJUDICADO</v>
      </c>
    </row>
    <row r="81" spans="2:493" s="38" customFormat="1" ht="26">
      <c r="B81" s="67" t="s">
        <v>166</v>
      </c>
      <c r="C81" s="94" t="s">
        <v>190</v>
      </c>
      <c r="D81" s="102" t="s">
        <v>41</v>
      </c>
      <c r="E81" s="88" t="s">
        <v>191</v>
      </c>
      <c r="F81" s="101">
        <v>1</v>
      </c>
      <c r="G81" s="24">
        <v>31899140</v>
      </c>
      <c r="H81" s="53">
        <v>73</v>
      </c>
      <c r="I81" s="104" t="s">
        <v>37</v>
      </c>
      <c r="J81" s="104" t="s">
        <v>37</v>
      </c>
      <c r="K81" s="104" t="s">
        <v>37</v>
      </c>
      <c r="L81" s="104" t="s">
        <v>37</v>
      </c>
      <c r="M81" s="107">
        <v>31899140</v>
      </c>
      <c r="N81" s="104" t="s">
        <v>37</v>
      </c>
      <c r="O81" s="104" t="s">
        <v>37</v>
      </c>
      <c r="P81" s="104" t="s">
        <v>37</v>
      </c>
      <c r="Q81" s="104" t="s">
        <v>37</v>
      </c>
      <c r="R81" s="104" t="s">
        <v>37</v>
      </c>
      <c r="S81" s="104" t="s">
        <v>37</v>
      </c>
      <c r="T81" s="104" t="s">
        <v>37</v>
      </c>
      <c r="U81" s="104" t="s">
        <v>37</v>
      </c>
      <c r="V81" s="104" t="s">
        <v>37</v>
      </c>
      <c r="W81" s="104" t="s">
        <v>37</v>
      </c>
      <c r="X81" s="104" t="s">
        <v>37</v>
      </c>
      <c r="Y81" s="104" t="s">
        <v>37</v>
      </c>
      <c r="Z81" s="104" t="s">
        <v>37</v>
      </c>
      <c r="AA81" s="104" t="s">
        <v>37</v>
      </c>
      <c r="AB81" s="104" t="s">
        <v>37</v>
      </c>
      <c r="AC81" s="104" t="s">
        <v>37</v>
      </c>
      <c r="AD81" s="104" t="s">
        <v>37</v>
      </c>
      <c r="AE81" s="104" t="s">
        <v>37</v>
      </c>
      <c r="AF81" s="104" t="s">
        <v>37</v>
      </c>
      <c r="AG81" s="104" t="s">
        <v>37</v>
      </c>
      <c r="AH81" s="104" t="s">
        <v>37</v>
      </c>
      <c r="AI81" s="37"/>
      <c r="AJ81" s="25" t="str">
        <f t="shared" si="505"/>
        <v>NC</v>
      </c>
      <c r="AK81" s="25" t="str">
        <f t="shared" si="506"/>
        <v>NC</v>
      </c>
      <c r="AL81" s="25" t="str">
        <f t="shared" si="507"/>
        <v>NC</v>
      </c>
      <c r="AM81" s="25" t="str">
        <f t="shared" si="508"/>
        <v>NC</v>
      </c>
      <c r="AN81" s="25">
        <f t="shared" si="509"/>
        <v>31899140</v>
      </c>
      <c r="AO81" s="25" t="str">
        <f t="shared" si="510"/>
        <v>NC</v>
      </c>
      <c r="AP81" s="25" t="str">
        <f t="shared" si="511"/>
        <v>NC</v>
      </c>
      <c r="AQ81" s="25" t="str">
        <f t="shared" si="512"/>
        <v>NC</v>
      </c>
      <c r="AR81" s="25" t="str">
        <f t="shared" si="513"/>
        <v>NC</v>
      </c>
      <c r="AS81" s="25" t="str">
        <f t="shared" si="514"/>
        <v>NC</v>
      </c>
      <c r="AT81" s="25" t="str">
        <f t="shared" si="515"/>
        <v>NC</v>
      </c>
      <c r="AU81" s="25" t="str">
        <f t="shared" si="516"/>
        <v>NC</v>
      </c>
      <c r="AV81" s="25" t="str">
        <f t="shared" si="517"/>
        <v>NC</v>
      </c>
      <c r="AW81" s="25" t="str">
        <f t="shared" si="518"/>
        <v>NC</v>
      </c>
      <c r="AX81" s="25" t="str">
        <f t="shared" si="519"/>
        <v>NC</v>
      </c>
      <c r="AY81" s="25" t="str">
        <f t="shared" si="520"/>
        <v>NC</v>
      </c>
      <c r="AZ81" s="25" t="str">
        <f t="shared" si="521"/>
        <v>NC</v>
      </c>
      <c r="BA81" s="25" t="str">
        <f t="shared" si="522"/>
        <v>NC</v>
      </c>
      <c r="BB81" s="25" t="str">
        <f t="shared" si="523"/>
        <v>NC</v>
      </c>
      <c r="BC81" s="25" t="str">
        <f t="shared" si="524"/>
        <v>NC</v>
      </c>
      <c r="BD81" s="25" t="str">
        <f t="shared" si="525"/>
        <v>NC</v>
      </c>
      <c r="BE81" s="25" t="str">
        <f t="shared" si="526"/>
        <v>NC</v>
      </c>
      <c r="BF81" s="25" t="str">
        <f t="shared" si="527"/>
        <v>NC</v>
      </c>
      <c r="BG81" s="25" t="str">
        <f t="shared" si="528"/>
        <v>NC</v>
      </c>
      <c r="BH81" s="25" t="str">
        <f t="shared" si="529"/>
        <v>NC</v>
      </c>
      <c r="BI81" s="25" t="str">
        <f t="shared" si="530"/>
        <v>NC</v>
      </c>
      <c r="BJ81" s="53">
        <v>73</v>
      </c>
      <c r="BK81" s="122" t="s">
        <v>38</v>
      </c>
      <c r="BL81" s="122" t="s">
        <v>38</v>
      </c>
      <c r="BM81" s="122" t="s">
        <v>38</v>
      </c>
      <c r="BN81" s="122" t="s">
        <v>38</v>
      </c>
      <c r="BO81" s="120" t="s">
        <v>39</v>
      </c>
      <c r="BP81" s="122" t="s">
        <v>38</v>
      </c>
      <c r="BQ81" s="122" t="s">
        <v>38</v>
      </c>
      <c r="BR81" s="122" t="s">
        <v>38</v>
      </c>
      <c r="BS81" s="122" t="s">
        <v>38</v>
      </c>
      <c r="BT81" s="122" t="s">
        <v>38</v>
      </c>
      <c r="BU81" s="122" t="s">
        <v>38</v>
      </c>
      <c r="BV81" s="122" t="s">
        <v>38</v>
      </c>
      <c r="BW81" s="122" t="s">
        <v>38</v>
      </c>
      <c r="BX81" s="122" t="s">
        <v>38</v>
      </c>
      <c r="BY81" s="122" t="s">
        <v>38</v>
      </c>
      <c r="BZ81" s="122" t="s">
        <v>38</v>
      </c>
      <c r="CA81" s="122" t="s">
        <v>38</v>
      </c>
      <c r="CB81" s="122" t="s">
        <v>38</v>
      </c>
      <c r="CC81" s="122" t="s">
        <v>38</v>
      </c>
      <c r="CD81" s="122" t="s">
        <v>38</v>
      </c>
      <c r="CE81" s="122" t="s">
        <v>38</v>
      </c>
      <c r="CF81" s="122" t="s">
        <v>38</v>
      </c>
      <c r="CG81" s="122" t="s">
        <v>38</v>
      </c>
      <c r="CH81" s="122" t="s">
        <v>38</v>
      </c>
      <c r="CI81" s="122" t="s">
        <v>38</v>
      </c>
      <c r="CJ81" s="122" t="s">
        <v>38</v>
      </c>
      <c r="CK81" s="53">
        <v>73</v>
      </c>
      <c r="CL81" s="122" t="s">
        <v>39</v>
      </c>
      <c r="CM81" s="122" t="s">
        <v>38</v>
      </c>
      <c r="CN81" s="122" t="s">
        <v>39</v>
      </c>
      <c r="CO81" s="122" t="s">
        <v>39</v>
      </c>
      <c r="CP81" s="120" t="s">
        <v>39</v>
      </c>
      <c r="CQ81" s="122" t="s">
        <v>39</v>
      </c>
      <c r="CR81" s="122" t="s">
        <v>39</v>
      </c>
      <c r="CS81" s="122" t="s">
        <v>39</v>
      </c>
      <c r="CT81" s="122" t="s">
        <v>39</v>
      </c>
      <c r="CU81" s="122" t="s">
        <v>39</v>
      </c>
      <c r="CV81" s="122" t="s">
        <v>39</v>
      </c>
      <c r="CW81" s="122" t="s">
        <v>39</v>
      </c>
      <c r="CX81" s="122" t="s">
        <v>39</v>
      </c>
      <c r="CY81" s="122" t="s">
        <v>39</v>
      </c>
      <c r="CZ81" s="122" t="s">
        <v>39</v>
      </c>
      <c r="DA81" s="122" t="s">
        <v>39</v>
      </c>
      <c r="DB81" s="122" t="s">
        <v>39</v>
      </c>
      <c r="DC81" s="122" t="s">
        <v>39</v>
      </c>
      <c r="DD81" s="122" t="s">
        <v>39</v>
      </c>
      <c r="DE81" s="122" t="s">
        <v>39</v>
      </c>
      <c r="DF81" s="122" t="s">
        <v>39</v>
      </c>
      <c r="DG81" s="122" t="s">
        <v>39</v>
      </c>
      <c r="DH81" s="122" t="s">
        <v>38</v>
      </c>
      <c r="DI81" s="122" t="s">
        <v>38</v>
      </c>
      <c r="DJ81" s="122" t="s">
        <v>38</v>
      </c>
      <c r="DK81" s="122" t="s">
        <v>39</v>
      </c>
      <c r="DL81" s="53">
        <v>73</v>
      </c>
      <c r="DM81" s="122" t="s">
        <v>39</v>
      </c>
      <c r="DN81" s="122" t="s">
        <v>38</v>
      </c>
      <c r="DO81" s="122" t="s">
        <v>39</v>
      </c>
      <c r="DP81" s="122" t="s">
        <v>39</v>
      </c>
      <c r="DQ81" s="119" t="s">
        <v>39</v>
      </c>
      <c r="DR81" s="122" t="s">
        <v>39</v>
      </c>
      <c r="DS81" s="122" t="s">
        <v>39</v>
      </c>
      <c r="DT81" s="122" t="s">
        <v>39</v>
      </c>
      <c r="DU81" s="122" t="s">
        <v>39</v>
      </c>
      <c r="DV81" s="122" t="s">
        <v>39</v>
      </c>
      <c r="DW81" s="122" t="s">
        <v>39</v>
      </c>
      <c r="DX81" s="122" t="s">
        <v>39</v>
      </c>
      <c r="DY81" s="122" t="s">
        <v>39</v>
      </c>
      <c r="DZ81" s="122" t="s">
        <v>39</v>
      </c>
      <c r="EA81" s="122" t="s">
        <v>39</v>
      </c>
      <c r="EB81" s="122" t="s">
        <v>39</v>
      </c>
      <c r="EC81" s="122" t="s">
        <v>39</v>
      </c>
      <c r="ED81" s="122" t="s">
        <v>39</v>
      </c>
      <c r="EE81" s="122" t="s">
        <v>39</v>
      </c>
      <c r="EF81" s="122" t="s">
        <v>39</v>
      </c>
      <c r="EG81" s="122" t="s">
        <v>39</v>
      </c>
      <c r="EH81" s="122" t="s">
        <v>39</v>
      </c>
      <c r="EI81" s="122" t="s">
        <v>38</v>
      </c>
      <c r="EJ81" s="122" t="s">
        <v>38</v>
      </c>
      <c r="EK81" s="122" t="s">
        <v>39</v>
      </c>
      <c r="EL81" s="122" t="s">
        <v>39</v>
      </c>
      <c r="EM81" s="53">
        <v>73</v>
      </c>
      <c r="EN81" s="26" t="str">
        <f t="shared" si="531"/>
        <v>NO CUMPLE</v>
      </c>
      <c r="EO81" s="26" t="str">
        <f t="shared" si="532"/>
        <v>NO CUMPLE</v>
      </c>
      <c r="EP81" s="26" t="str">
        <f t="shared" si="533"/>
        <v>NO CUMPLE</v>
      </c>
      <c r="EQ81" s="26" t="str">
        <f t="shared" si="534"/>
        <v>NO CUMPLE</v>
      </c>
      <c r="ER81" s="26" t="str">
        <f t="shared" si="535"/>
        <v>CUMPLE</v>
      </c>
      <c r="ES81" s="26" t="str">
        <f t="shared" si="536"/>
        <v>NO CUMPLE</v>
      </c>
      <c r="ET81" s="26" t="str">
        <f t="shared" si="537"/>
        <v>NO CUMPLE</v>
      </c>
      <c r="EU81" s="26" t="str">
        <f t="shared" si="538"/>
        <v>NO CUMPLE</v>
      </c>
      <c r="EV81" s="26" t="str">
        <f t="shared" si="539"/>
        <v>NO CUMPLE</v>
      </c>
      <c r="EW81" s="26" t="str">
        <f t="shared" si="540"/>
        <v>NO CUMPLE</v>
      </c>
      <c r="EX81" s="26" t="str">
        <f t="shared" si="541"/>
        <v>NO CUMPLE</v>
      </c>
      <c r="EY81" s="26" t="str">
        <f t="shared" si="542"/>
        <v>NO CUMPLE</v>
      </c>
      <c r="EZ81" s="26" t="str">
        <f t="shared" si="543"/>
        <v>NO CUMPLE</v>
      </c>
      <c r="FA81" s="26" t="str">
        <f t="shared" si="544"/>
        <v>NO CUMPLE</v>
      </c>
      <c r="FB81" s="26" t="str">
        <f t="shared" si="545"/>
        <v>NO CUMPLE</v>
      </c>
      <c r="FC81" s="26" t="str">
        <f t="shared" si="546"/>
        <v>NO CUMPLE</v>
      </c>
      <c r="FD81" s="26" t="str">
        <f t="shared" si="547"/>
        <v>NO CUMPLE</v>
      </c>
      <c r="FE81" s="26" t="str">
        <f t="shared" si="548"/>
        <v>NO CUMPLE</v>
      </c>
      <c r="FF81" s="26" t="str">
        <f t="shared" si="549"/>
        <v>NO CUMPLE</v>
      </c>
      <c r="FG81" s="26" t="str">
        <f t="shared" si="550"/>
        <v>NO CUMPLE</v>
      </c>
      <c r="FH81" s="26" t="str">
        <f t="shared" si="551"/>
        <v>NO CUMPLE</v>
      </c>
      <c r="FI81" s="26" t="str">
        <f t="shared" si="552"/>
        <v>NO CUMPLE</v>
      </c>
      <c r="FJ81" s="26" t="str">
        <f t="shared" si="553"/>
        <v>NO CUMPLE</v>
      </c>
      <c r="FK81" s="26" t="str">
        <f t="shared" si="554"/>
        <v>NO CUMPLE</v>
      </c>
      <c r="FL81" s="26" t="str">
        <f t="shared" si="555"/>
        <v>NO CUMPLE</v>
      </c>
      <c r="FM81" s="26" t="str">
        <f t="shared" si="556"/>
        <v>NO CUMPLE</v>
      </c>
      <c r="FN81" s="53">
        <v>73</v>
      </c>
      <c r="FO81" s="116" t="s">
        <v>37</v>
      </c>
      <c r="FP81" s="116" t="s">
        <v>37</v>
      </c>
      <c r="FQ81" s="116" t="s">
        <v>37</v>
      </c>
      <c r="FR81" s="116" t="s">
        <v>37</v>
      </c>
      <c r="FS81" s="120" t="s">
        <v>39</v>
      </c>
      <c r="FT81" s="116" t="s">
        <v>37</v>
      </c>
      <c r="FU81" s="116" t="s">
        <v>37</v>
      </c>
      <c r="FV81" s="116" t="s">
        <v>37</v>
      </c>
      <c r="FW81" s="116" t="s">
        <v>37</v>
      </c>
      <c r="FX81" s="116" t="s">
        <v>37</v>
      </c>
      <c r="FY81" s="116" t="s">
        <v>37</v>
      </c>
      <c r="FZ81" s="116" t="s">
        <v>37</v>
      </c>
      <c r="GA81" s="116" t="s">
        <v>37</v>
      </c>
      <c r="GB81" s="116" t="s">
        <v>37</v>
      </c>
      <c r="GC81" s="116" t="s">
        <v>37</v>
      </c>
      <c r="GD81" s="116" t="s">
        <v>37</v>
      </c>
      <c r="GE81" s="116" t="s">
        <v>37</v>
      </c>
      <c r="GF81" s="116" t="s">
        <v>37</v>
      </c>
      <c r="GG81" s="116" t="s">
        <v>37</v>
      </c>
      <c r="GH81" s="116" t="s">
        <v>37</v>
      </c>
      <c r="GI81" s="116" t="s">
        <v>37</v>
      </c>
      <c r="GJ81" s="116" t="s">
        <v>37</v>
      </c>
      <c r="GK81" s="116" t="s">
        <v>37</v>
      </c>
      <c r="GL81" s="116" t="s">
        <v>37</v>
      </c>
      <c r="GM81" s="116" t="s">
        <v>37</v>
      </c>
      <c r="GN81" s="116" t="s">
        <v>37</v>
      </c>
      <c r="GO81" s="53">
        <v>73</v>
      </c>
      <c r="GP81" s="116" t="s">
        <v>37</v>
      </c>
      <c r="GQ81" s="116" t="s">
        <v>37</v>
      </c>
      <c r="GR81" s="116" t="s">
        <v>37</v>
      </c>
      <c r="GS81" s="116" t="s">
        <v>37</v>
      </c>
      <c r="GT81" s="120" t="s">
        <v>39</v>
      </c>
      <c r="GU81" s="116" t="s">
        <v>37</v>
      </c>
      <c r="GV81" s="116" t="s">
        <v>37</v>
      </c>
      <c r="GW81" s="116" t="s">
        <v>37</v>
      </c>
      <c r="GX81" s="116" t="s">
        <v>37</v>
      </c>
      <c r="GY81" s="116" t="s">
        <v>37</v>
      </c>
      <c r="GZ81" s="116" t="s">
        <v>37</v>
      </c>
      <c r="HA81" s="116" t="s">
        <v>37</v>
      </c>
      <c r="HB81" s="116" t="s">
        <v>37</v>
      </c>
      <c r="HC81" s="116" t="s">
        <v>37</v>
      </c>
      <c r="HD81" s="116" t="s">
        <v>37</v>
      </c>
      <c r="HE81" s="116" t="s">
        <v>37</v>
      </c>
      <c r="HF81" s="116" t="s">
        <v>37</v>
      </c>
      <c r="HG81" s="116" t="s">
        <v>37</v>
      </c>
      <c r="HH81" s="116" t="s">
        <v>37</v>
      </c>
      <c r="HI81" s="116" t="s">
        <v>37</v>
      </c>
      <c r="HJ81" s="116" t="s">
        <v>37</v>
      </c>
      <c r="HK81" s="116" t="s">
        <v>37</v>
      </c>
      <c r="HL81" s="116" t="s">
        <v>37</v>
      </c>
      <c r="HM81" s="116" t="s">
        <v>37</v>
      </c>
      <c r="HN81" s="116" t="s">
        <v>37</v>
      </c>
      <c r="HO81" s="116" t="s">
        <v>37</v>
      </c>
      <c r="HP81" s="53">
        <v>73</v>
      </c>
      <c r="HQ81" s="25" t="str">
        <f t="shared" si="557"/>
        <v/>
      </c>
      <c r="HR81" s="25" t="str">
        <f t="shared" si="558"/>
        <v/>
      </c>
      <c r="HS81" s="25" t="str">
        <f t="shared" si="559"/>
        <v/>
      </c>
      <c r="HT81" s="25" t="str">
        <f t="shared" si="560"/>
        <v/>
      </c>
      <c r="HU81" s="25">
        <f t="shared" si="561"/>
        <v>31899140</v>
      </c>
      <c r="HV81" s="25" t="str">
        <f t="shared" si="562"/>
        <v/>
      </c>
      <c r="HW81" s="25" t="str">
        <f t="shared" si="563"/>
        <v/>
      </c>
      <c r="HX81" s="25" t="str">
        <f t="shared" si="564"/>
        <v/>
      </c>
      <c r="HY81" s="25" t="str">
        <f t="shared" si="565"/>
        <v/>
      </c>
      <c r="HZ81" s="25" t="str">
        <f t="shared" si="566"/>
        <v/>
      </c>
      <c r="IA81" s="25" t="str">
        <f t="shared" si="567"/>
        <v/>
      </c>
      <c r="IB81" s="25" t="str">
        <f t="shared" si="568"/>
        <v/>
      </c>
      <c r="IC81" s="25" t="str">
        <f t="shared" si="569"/>
        <v/>
      </c>
      <c r="ID81" s="25" t="str">
        <f t="shared" si="570"/>
        <v/>
      </c>
      <c r="IE81" s="25" t="str">
        <f t="shared" si="571"/>
        <v/>
      </c>
      <c r="IF81" s="25" t="str">
        <f t="shared" si="572"/>
        <v/>
      </c>
      <c r="IG81" s="25" t="str">
        <f t="shared" si="573"/>
        <v/>
      </c>
      <c r="IH81" s="25" t="str">
        <f t="shared" si="574"/>
        <v/>
      </c>
      <c r="II81" s="25" t="str">
        <f t="shared" si="575"/>
        <v/>
      </c>
      <c r="IJ81" s="25" t="str">
        <f t="shared" si="576"/>
        <v/>
      </c>
      <c r="IK81" s="25" t="str">
        <f t="shared" si="577"/>
        <v/>
      </c>
      <c r="IL81" s="25" t="str">
        <f t="shared" si="578"/>
        <v/>
      </c>
      <c r="IM81" s="25" t="str">
        <f t="shared" si="579"/>
        <v/>
      </c>
      <c r="IN81" s="25" t="str">
        <f t="shared" si="580"/>
        <v/>
      </c>
      <c r="IO81" s="25" t="str">
        <f t="shared" si="581"/>
        <v/>
      </c>
      <c r="IP81" s="25" t="str">
        <f t="shared" si="582"/>
        <v/>
      </c>
      <c r="IQ81" s="25">
        <v>31899140</v>
      </c>
      <c r="IR81" s="25">
        <v>31899140</v>
      </c>
      <c r="IS81" s="27">
        <f t="shared" si="583"/>
        <v>1</v>
      </c>
      <c r="IT81" s="27">
        <f t="shared" si="699"/>
        <v>1</v>
      </c>
      <c r="IU81" s="27">
        <f t="array" ref="IU81">IF(IT81=0,"",PRODUCT(IF(ISNUMBER(HQ81:IP81),HQ81:IP81,1)))</f>
        <v>31899140</v>
      </c>
      <c r="IV81" s="27">
        <f t="shared" si="700"/>
        <v>1017555132739600</v>
      </c>
      <c r="IW81" s="28">
        <f t="shared" si="706"/>
        <v>31899140</v>
      </c>
      <c r="IX81" s="29">
        <f t="shared" si="285"/>
        <v>119621.77499999999</v>
      </c>
      <c r="IY81" s="53">
        <v>73</v>
      </c>
      <c r="IZ81" s="30" t="str">
        <f t="shared" si="584"/>
        <v/>
      </c>
      <c r="JA81" s="30" t="str">
        <f t="shared" si="585"/>
        <v/>
      </c>
      <c r="JB81" s="30" t="str">
        <f t="shared" si="586"/>
        <v/>
      </c>
      <c r="JC81" s="30" t="str">
        <f t="shared" si="587"/>
        <v/>
      </c>
      <c r="JD81" s="30">
        <f t="shared" si="588"/>
        <v>26666.666666666668</v>
      </c>
      <c r="JE81" s="30" t="str">
        <f t="shared" si="589"/>
        <v/>
      </c>
      <c r="JF81" s="30" t="str">
        <f t="shared" si="590"/>
        <v/>
      </c>
      <c r="JG81" s="30" t="str">
        <f t="shared" si="591"/>
        <v/>
      </c>
      <c r="JH81" s="30" t="str">
        <f t="shared" si="592"/>
        <v/>
      </c>
      <c r="JI81" s="30" t="str">
        <f t="shared" si="593"/>
        <v/>
      </c>
      <c r="JJ81" s="30" t="str">
        <f t="shared" si="594"/>
        <v/>
      </c>
      <c r="JK81" s="30" t="str">
        <f t="shared" si="595"/>
        <v/>
      </c>
      <c r="JL81" s="30" t="str">
        <f t="shared" si="596"/>
        <v/>
      </c>
      <c r="JM81" s="30" t="str">
        <f t="shared" si="597"/>
        <v/>
      </c>
      <c r="JN81" s="30" t="str">
        <f t="shared" si="598"/>
        <v/>
      </c>
      <c r="JO81" s="30" t="str">
        <f t="shared" si="599"/>
        <v/>
      </c>
      <c r="JP81" s="30" t="str">
        <f t="shared" si="600"/>
        <v/>
      </c>
      <c r="JQ81" s="30" t="str">
        <f t="shared" si="601"/>
        <v/>
      </c>
      <c r="JR81" s="30" t="str">
        <f t="shared" si="602"/>
        <v/>
      </c>
      <c r="JS81" s="30" t="str">
        <f t="shared" si="603"/>
        <v/>
      </c>
      <c r="JT81" s="30" t="str">
        <f t="shared" si="604"/>
        <v/>
      </c>
      <c r="JU81" s="30" t="str">
        <f t="shared" si="605"/>
        <v/>
      </c>
      <c r="JV81" s="30" t="str">
        <f t="shared" si="606"/>
        <v/>
      </c>
      <c r="JW81" s="30" t="str">
        <f t="shared" si="607"/>
        <v/>
      </c>
      <c r="JX81" s="30" t="str">
        <f t="shared" si="608"/>
        <v/>
      </c>
      <c r="JY81" s="30" t="str">
        <f t="shared" si="609"/>
        <v/>
      </c>
      <c r="JZ81" s="53">
        <v>73</v>
      </c>
      <c r="KA81" s="31" t="str">
        <f t="shared" si="610"/>
        <v/>
      </c>
      <c r="KB81" s="31" t="str">
        <f t="shared" si="611"/>
        <v/>
      </c>
      <c r="KC81" s="31" t="str">
        <f t="shared" si="612"/>
        <v/>
      </c>
      <c r="KD81" s="31" t="str">
        <f t="shared" si="613"/>
        <v/>
      </c>
      <c r="KE81" s="31">
        <f t="shared" si="614"/>
        <v>0</v>
      </c>
      <c r="KF81" s="31" t="str">
        <f t="shared" si="615"/>
        <v/>
      </c>
      <c r="KG81" s="31" t="str">
        <f t="shared" si="616"/>
        <v/>
      </c>
      <c r="KH81" s="31" t="str">
        <f t="shared" si="617"/>
        <v/>
      </c>
      <c r="KI81" s="31" t="str">
        <f t="shared" si="618"/>
        <v/>
      </c>
      <c r="KJ81" s="31" t="str">
        <f t="shared" si="619"/>
        <v/>
      </c>
      <c r="KK81" s="31" t="str">
        <f t="shared" si="620"/>
        <v/>
      </c>
      <c r="KL81" s="31" t="str">
        <f t="shared" si="621"/>
        <v/>
      </c>
      <c r="KM81" s="31" t="str">
        <f t="shared" si="622"/>
        <v/>
      </c>
      <c r="KN81" s="31" t="str">
        <f t="shared" si="623"/>
        <v/>
      </c>
      <c r="KO81" s="31" t="str">
        <f t="shared" si="624"/>
        <v/>
      </c>
      <c r="KP81" s="31" t="str">
        <f t="shared" si="625"/>
        <v/>
      </c>
      <c r="KQ81" s="31" t="str">
        <f t="shared" si="626"/>
        <v/>
      </c>
      <c r="KR81" s="31" t="str">
        <f t="shared" si="627"/>
        <v/>
      </c>
      <c r="KS81" s="31" t="str">
        <f t="shared" si="628"/>
        <v/>
      </c>
      <c r="KT81" s="31" t="str">
        <f t="shared" si="629"/>
        <v/>
      </c>
      <c r="KU81" s="31" t="str">
        <f t="shared" si="630"/>
        <v/>
      </c>
      <c r="KV81" s="31" t="str">
        <f t="shared" si="631"/>
        <v/>
      </c>
      <c r="KW81" s="31" t="str">
        <f t="shared" si="632"/>
        <v/>
      </c>
      <c r="KX81" s="31" t="str">
        <f t="shared" si="633"/>
        <v/>
      </c>
      <c r="KY81" s="31" t="str">
        <f t="shared" si="634"/>
        <v/>
      </c>
      <c r="KZ81" s="31" t="str">
        <f t="shared" si="635"/>
        <v/>
      </c>
      <c r="LA81" s="53">
        <v>73</v>
      </c>
      <c r="LB81" s="32" t="str">
        <f t="shared" si="636"/>
        <v/>
      </c>
      <c r="LC81" s="32" t="str">
        <f t="shared" si="637"/>
        <v/>
      </c>
      <c r="LD81" s="32" t="str">
        <f t="shared" si="638"/>
        <v/>
      </c>
      <c r="LE81" s="32" t="str">
        <f t="shared" si="639"/>
        <v/>
      </c>
      <c r="LF81" s="32">
        <f t="shared" si="640"/>
        <v>0</v>
      </c>
      <c r="LG81" s="32" t="str">
        <f t="shared" si="641"/>
        <v/>
      </c>
      <c r="LH81" s="32" t="str">
        <f t="shared" si="642"/>
        <v/>
      </c>
      <c r="LI81" s="32" t="str">
        <f t="shared" si="643"/>
        <v/>
      </c>
      <c r="LJ81" s="32" t="str">
        <f t="shared" si="644"/>
        <v/>
      </c>
      <c r="LK81" s="32" t="str">
        <f t="shared" si="645"/>
        <v/>
      </c>
      <c r="LL81" s="32" t="str">
        <f t="shared" si="646"/>
        <v/>
      </c>
      <c r="LM81" s="32" t="str">
        <f t="shared" si="647"/>
        <v/>
      </c>
      <c r="LN81" s="32" t="str">
        <f t="shared" si="648"/>
        <v/>
      </c>
      <c r="LO81" s="32" t="str">
        <f t="shared" si="649"/>
        <v/>
      </c>
      <c r="LP81" s="32" t="str">
        <f t="shared" si="650"/>
        <v/>
      </c>
      <c r="LQ81" s="32" t="str">
        <f t="shared" si="651"/>
        <v/>
      </c>
      <c r="LR81" s="32" t="str">
        <f t="shared" si="652"/>
        <v/>
      </c>
      <c r="LS81" s="32" t="str">
        <f t="shared" si="653"/>
        <v/>
      </c>
      <c r="LT81" s="32" t="str">
        <f t="shared" si="654"/>
        <v/>
      </c>
      <c r="LU81" s="32" t="str">
        <f t="shared" si="655"/>
        <v/>
      </c>
      <c r="LV81" s="32" t="str">
        <f t="shared" si="656"/>
        <v/>
      </c>
      <c r="LW81" s="32" t="str">
        <f t="shared" si="657"/>
        <v/>
      </c>
      <c r="LX81" s="32" t="str">
        <f t="shared" si="658"/>
        <v/>
      </c>
      <c r="LY81" s="32" t="str">
        <f t="shared" si="659"/>
        <v/>
      </c>
      <c r="LZ81" s="32" t="str">
        <f t="shared" si="660"/>
        <v/>
      </c>
      <c r="MA81" s="32" t="str">
        <f t="shared" si="661"/>
        <v/>
      </c>
      <c r="MB81" s="50">
        <f t="shared" si="662"/>
        <v>0</v>
      </c>
      <c r="MC81" s="53">
        <v>73</v>
      </c>
      <c r="MD81" s="140" t="str">
        <f t="shared" si="663"/>
        <v/>
      </c>
      <c r="ME81" s="140" t="str">
        <f t="shared" si="664"/>
        <v/>
      </c>
      <c r="MF81" s="140" t="str">
        <f t="shared" si="665"/>
        <v/>
      </c>
      <c r="MG81" s="140" t="str">
        <f t="shared" si="666"/>
        <v/>
      </c>
      <c r="MH81" s="140">
        <f t="shared" si="667"/>
        <v>40</v>
      </c>
      <c r="MI81" s="140" t="str">
        <f t="shared" si="668"/>
        <v/>
      </c>
      <c r="MJ81" s="140" t="str">
        <f t="shared" si="669"/>
        <v/>
      </c>
      <c r="MK81" s="140" t="str">
        <f t="shared" si="670"/>
        <v/>
      </c>
      <c r="ML81" s="140" t="str">
        <f t="shared" si="671"/>
        <v/>
      </c>
      <c r="MM81" s="140" t="str">
        <f t="shared" si="672"/>
        <v/>
      </c>
      <c r="MN81" s="140" t="str">
        <f t="shared" si="673"/>
        <v/>
      </c>
      <c r="MO81" s="140" t="str">
        <f t="shared" si="674"/>
        <v/>
      </c>
      <c r="MP81" s="140" t="str">
        <f t="shared" si="675"/>
        <v/>
      </c>
      <c r="MQ81" s="140" t="str">
        <f t="shared" si="676"/>
        <v/>
      </c>
      <c r="MR81" s="140" t="str">
        <f t="shared" si="677"/>
        <v/>
      </c>
      <c r="MS81" s="140" t="str">
        <f t="shared" si="678"/>
        <v/>
      </c>
      <c r="MT81" s="140" t="str">
        <f t="shared" si="679"/>
        <v/>
      </c>
      <c r="MU81" s="140" t="str">
        <f t="shared" si="680"/>
        <v/>
      </c>
      <c r="MV81" s="140" t="str">
        <f t="shared" si="681"/>
        <v/>
      </c>
      <c r="MW81" s="140" t="str">
        <f t="shared" si="682"/>
        <v/>
      </c>
      <c r="MX81" s="140" t="str">
        <f t="shared" si="683"/>
        <v/>
      </c>
      <c r="MY81" s="140" t="str">
        <f t="shared" si="684"/>
        <v/>
      </c>
      <c r="MZ81" s="140" t="str">
        <f t="shared" si="685"/>
        <v/>
      </c>
      <c r="NA81" s="140" t="str">
        <f t="shared" si="686"/>
        <v/>
      </c>
      <c r="NB81" s="140" t="str">
        <f t="shared" si="687"/>
        <v/>
      </c>
      <c r="NC81" s="140" t="str">
        <f t="shared" si="688"/>
        <v/>
      </c>
      <c r="ND81" s="53">
        <v>73</v>
      </c>
      <c r="NE81" s="33" t="str">
        <f t="shared" si="689"/>
        <v/>
      </c>
      <c r="NF81" s="33" t="str">
        <f t="shared" si="731"/>
        <v/>
      </c>
      <c r="NG81" s="33" t="str">
        <f t="shared" si="707"/>
        <v/>
      </c>
      <c r="NH81" s="33" t="str">
        <f t="shared" si="708"/>
        <v/>
      </c>
      <c r="NI81" s="33">
        <f t="shared" si="709"/>
        <v>40</v>
      </c>
      <c r="NJ81" s="33" t="str">
        <f t="shared" si="710"/>
        <v/>
      </c>
      <c r="NK81" s="33" t="str">
        <f t="shared" si="711"/>
        <v/>
      </c>
      <c r="NL81" s="33" t="str">
        <f t="shared" si="712"/>
        <v/>
      </c>
      <c r="NM81" s="33" t="str">
        <f t="shared" si="713"/>
        <v/>
      </c>
      <c r="NN81" s="33" t="str">
        <f t="shared" si="714"/>
        <v/>
      </c>
      <c r="NO81" s="33" t="str">
        <f t="shared" si="715"/>
        <v/>
      </c>
      <c r="NP81" s="33" t="str">
        <f t="shared" si="716"/>
        <v/>
      </c>
      <c r="NQ81" s="33" t="str">
        <f t="shared" si="717"/>
        <v/>
      </c>
      <c r="NR81" s="33" t="str">
        <f t="shared" si="718"/>
        <v/>
      </c>
      <c r="NS81" s="33" t="str">
        <f t="shared" si="719"/>
        <v/>
      </c>
      <c r="NT81" s="33" t="str">
        <f t="shared" si="720"/>
        <v/>
      </c>
      <c r="NU81" s="33" t="str">
        <f t="shared" si="721"/>
        <v/>
      </c>
      <c r="NV81" s="33" t="str">
        <f t="shared" si="722"/>
        <v/>
      </c>
      <c r="NW81" s="33" t="str">
        <f t="shared" si="723"/>
        <v/>
      </c>
      <c r="NX81" s="33" t="str">
        <f t="shared" si="724"/>
        <v/>
      </c>
      <c r="NY81" s="33" t="str">
        <f t="shared" si="725"/>
        <v/>
      </c>
      <c r="NZ81" s="33" t="str">
        <f t="shared" si="726"/>
        <v/>
      </c>
      <c r="OA81" s="33" t="str">
        <f t="shared" si="727"/>
        <v/>
      </c>
      <c r="OB81" s="33" t="str">
        <f t="shared" si="728"/>
        <v/>
      </c>
      <c r="OC81" s="33" t="str">
        <f t="shared" si="729"/>
        <v/>
      </c>
      <c r="OD81" s="33" t="str">
        <f t="shared" si="730"/>
        <v/>
      </c>
      <c r="OE81" s="33" t="e">
        <f>IF(#REF!="","",IF(#REF!=$MB81,40,(($MB81/#REF!)*40)))</f>
        <v>#REF!</v>
      </c>
      <c r="OF81" s="33" t="e">
        <f>IF(#REF!="","",IF(#REF!=$MB81,40,(($MB81/#REF!)*40)))</f>
        <v>#REF!</v>
      </c>
      <c r="OG81" s="53">
        <v>73</v>
      </c>
      <c r="OH81" s="116"/>
      <c r="OI81" s="116"/>
      <c r="OJ81" s="116"/>
      <c r="OK81" s="116"/>
      <c r="OL81" s="120">
        <v>36</v>
      </c>
      <c r="OM81" s="116"/>
      <c r="ON81" s="116"/>
      <c r="OO81" s="116"/>
      <c r="OP81" s="116"/>
      <c r="OQ81" s="116"/>
      <c r="OR81" s="116"/>
      <c r="OS81" s="116"/>
      <c r="OT81" s="116"/>
      <c r="OU81" s="116"/>
      <c r="OV81" s="116"/>
      <c r="OW81" s="116"/>
      <c r="OX81" s="116"/>
      <c r="OY81" s="116"/>
      <c r="OZ81" s="116"/>
      <c r="PA81" s="116"/>
      <c r="PB81" s="116"/>
      <c r="PC81" s="116"/>
      <c r="PD81" s="116"/>
      <c r="PE81" s="116"/>
      <c r="PF81" s="116"/>
      <c r="PG81" s="116"/>
      <c r="PH81" s="53">
        <v>73</v>
      </c>
      <c r="PI81" s="126">
        <f t="shared" si="701"/>
        <v>0</v>
      </c>
      <c r="PJ81" s="126">
        <f t="shared" si="275"/>
        <v>0</v>
      </c>
      <c r="PK81" s="126">
        <f t="shared" si="276"/>
        <v>0</v>
      </c>
      <c r="PL81" s="126">
        <f t="shared" si="277"/>
        <v>0</v>
      </c>
      <c r="PM81" s="126">
        <f t="shared" si="278"/>
        <v>10</v>
      </c>
      <c r="PN81" s="126">
        <f t="shared" si="279"/>
        <v>0</v>
      </c>
      <c r="PO81" s="126">
        <f t="shared" si="235"/>
        <v>0</v>
      </c>
      <c r="PP81" s="126">
        <f t="shared" si="236"/>
        <v>0</v>
      </c>
      <c r="PQ81" s="126">
        <f t="shared" si="237"/>
        <v>0</v>
      </c>
      <c r="PR81" s="126">
        <f t="shared" si="238"/>
        <v>0</v>
      </c>
      <c r="PS81" s="126">
        <f t="shared" si="239"/>
        <v>0</v>
      </c>
      <c r="PT81" s="126">
        <f t="shared" si="240"/>
        <v>0</v>
      </c>
      <c r="PU81" s="126">
        <f t="shared" si="241"/>
        <v>0</v>
      </c>
      <c r="PV81" s="126">
        <f t="shared" si="242"/>
        <v>0</v>
      </c>
      <c r="PW81" s="126">
        <f t="shared" si="243"/>
        <v>0</v>
      </c>
      <c r="PX81" s="126">
        <f t="shared" si="244"/>
        <v>0</v>
      </c>
      <c r="PY81" s="126">
        <f t="shared" si="245"/>
        <v>0</v>
      </c>
      <c r="PZ81" s="126">
        <f t="shared" si="246"/>
        <v>0</v>
      </c>
      <c r="QA81" s="126">
        <f t="shared" si="247"/>
        <v>0</v>
      </c>
      <c r="QB81" s="126">
        <f t="shared" si="248"/>
        <v>0</v>
      </c>
      <c r="QC81" s="126">
        <f t="shared" si="249"/>
        <v>0</v>
      </c>
      <c r="QD81" s="126">
        <f t="shared" si="250"/>
        <v>0</v>
      </c>
      <c r="QE81" s="126">
        <f t="shared" si="251"/>
        <v>0</v>
      </c>
      <c r="QF81" s="126">
        <f t="shared" si="252"/>
        <v>0</v>
      </c>
      <c r="QG81" s="126">
        <f t="shared" si="253"/>
        <v>0</v>
      </c>
      <c r="QH81" s="126">
        <f t="shared" si="254"/>
        <v>0</v>
      </c>
      <c r="QI81" s="53">
        <v>73</v>
      </c>
      <c r="QJ81" s="34" t="str">
        <f t="shared" si="702"/>
        <v/>
      </c>
      <c r="QK81" s="34" t="str">
        <f t="shared" si="280"/>
        <v/>
      </c>
      <c r="QL81" s="34" t="str">
        <f t="shared" si="281"/>
        <v/>
      </c>
      <c r="QM81" s="34" t="str">
        <f t="shared" si="282"/>
        <v/>
      </c>
      <c r="QN81" s="34">
        <f t="shared" si="283"/>
        <v>50</v>
      </c>
      <c r="QO81" s="34" t="str">
        <f t="shared" si="284"/>
        <v/>
      </c>
      <c r="QP81" s="34" t="str">
        <f t="shared" si="255"/>
        <v/>
      </c>
      <c r="QQ81" s="34" t="str">
        <f t="shared" si="256"/>
        <v/>
      </c>
      <c r="QR81" s="34" t="str">
        <f t="shared" si="257"/>
        <v/>
      </c>
      <c r="QS81" s="34" t="str">
        <f t="shared" si="258"/>
        <v/>
      </c>
      <c r="QT81" s="34" t="str">
        <f t="shared" si="259"/>
        <v/>
      </c>
      <c r="QU81" s="34" t="str">
        <f t="shared" si="260"/>
        <v/>
      </c>
      <c r="QV81" s="34" t="str">
        <f t="shared" si="261"/>
        <v/>
      </c>
      <c r="QW81" s="34" t="str">
        <f t="shared" si="262"/>
        <v/>
      </c>
      <c r="QX81" s="34" t="str">
        <f t="shared" si="263"/>
        <v/>
      </c>
      <c r="QY81" s="34" t="str">
        <f t="shared" si="264"/>
        <v/>
      </c>
      <c r="QZ81" s="34" t="str">
        <f t="shared" si="265"/>
        <v/>
      </c>
      <c r="RA81" s="34" t="str">
        <f t="shared" si="266"/>
        <v/>
      </c>
      <c r="RB81" s="34" t="str">
        <f t="shared" si="267"/>
        <v/>
      </c>
      <c r="RC81" s="34" t="str">
        <f t="shared" si="268"/>
        <v/>
      </c>
      <c r="RD81" s="34" t="str">
        <f t="shared" si="269"/>
        <v/>
      </c>
      <c r="RE81" s="34" t="str">
        <f t="shared" si="270"/>
        <v/>
      </c>
      <c r="RF81" s="34" t="str">
        <f t="shared" si="271"/>
        <v/>
      </c>
      <c r="RG81" s="34" t="str">
        <f t="shared" si="272"/>
        <v/>
      </c>
      <c r="RH81" s="34" t="str">
        <f t="shared" si="273"/>
        <v/>
      </c>
      <c r="RI81" s="34" t="str">
        <f t="shared" si="274"/>
        <v/>
      </c>
      <c r="RJ81" s="132">
        <f t="shared" si="703"/>
        <v>50</v>
      </c>
      <c r="RK81" s="35" t="str">
        <f t="shared" si="690"/>
        <v>5. SANDOX CIENTIFICA LTDA NIT 830086777-4</v>
      </c>
      <c r="RL81" s="35" t="str">
        <f t="shared" si="691"/>
        <v/>
      </c>
      <c r="RM81" s="35" t="str">
        <f t="shared" si="692"/>
        <v/>
      </c>
      <c r="RN81" s="35" t="str">
        <f t="shared" si="732"/>
        <v/>
      </c>
      <c r="RO81" s="133" t="str">
        <f t="shared" si="705"/>
        <v>5. SANDOX CIENTIFICA LTDA NIT 830086777-4</v>
      </c>
      <c r="RP81" s="133" t="str">
        <f>IF($RJ81=QJ81,QJ$8,IF($RJ81=QK81,QK$8,IF($RJ81=QL81,QL$8,IF($RJ81=QM81,QM$8,IF($RJ81=QN81,QN$8,IF($RJ81=QO81,QO$8,IF($RJ81=QP81,QP$8,IF($RJ81=QQ81,QQ$8,IF($RJ81=QR81,QR$8,IF($RJ81=QS81,QS$8,IF($RJ81=QT81,QT$8,IF($RJ81=QU81,QU$8,IF($RJ81=QV81,QV$8,IF($RJ81=QW81,QW$8,IF($RJ81=QX81,QX$8,IF($RJ81=QY81,QY$8,IF($RJ81=QZ81,QZ$8,IF($RJ81=RA81,RA$8,IF($RJ81=RB81,RB$8,IF($RJ81=RC81,RC$8,IF($RJ81=RD81,RD$8,IF($RJ81=RE81,RE$8,IF($RJ81=RF81,RF$8,IF($RJ81=RG81,RG$8,IF($RJ81=RH81,RH$8,IF($RJ81=RI81,RI$8,IF($RJ81=#REF!,#REF!,IF($RJ81=#REF!,#REF!,""))))))))))))))))))))))))))))</f>
        <v>5. SANDOX CIENTIFICA LTDA NIT 830086777-4</v>
      </c>
      <c r="RQ81" s="36">
        <f t="shared" si="693"/>
        <v>31899140</v>
      </c>
      <c r="RR81" s="36" t="str">
        <f t="shared" si="694"/>
        <v/>
      </c>
      <c r="RS81" s="36" t="str">
        <f t="shared" si="695"/>
        <v/>
      </c>
      <c r="RT81" s="36" t="e">
        <f>IF($RP81=$AD$8,$AD81,IF($RP81=$AE$8,$AE81,IF($RP81=$AF$8,$AF81,IF($RP81=$AG$8,$AG81,IF($RP81=$AH$8,$AH81,IF($RP81=#REF!,#REF!,IF($RP81=#REF!,#REF!,"")))))))</f>
        <v>#REF!</v>
      </c>
      <c r="RU81" s="129">
        <f t="shared" si="696"/>
        <v>31899140</v>
      </c>
      <c r="RV81" s="36" t="e">
        <f t="shared" si="704"/>
        <v>#REF!</v>
      </c>
      <c r="RW81" s="53">
        <v>73</v>
      </c>
      <c r="RX81" s="129">
        <f t="shared" si="697"/>
        <v>0</v>
      </c>
      <c r="RY81" s="129" t="str">
        <f t="shared" si="698"/>
        <v>ADJUDICADO</v>
      </c>
    </row>
    <row r="82" spans="2:493" s="38" customFormat="1" ht="36">
      <c r="B82" s="67" t="s">
        <v>166</v>
      </c>
      <c r="C82" s="94" t="s">
        <v>192</v>
      </c>
      <c r="D82" s="103" t="s">
        <v>203</v>
      </c>
      <c r="E82" s="88" t="s">
        <v>193</v>
      </c>
      <c r="F82" s="101">
        <v>5</v>
      </c>
      <c r="G82" s="24">
        <v>78910235.774999991</v>
      </c>
      <c r="H82" s="54">
        <v>74</v>
      </c>
      <c r="I82" s="104" t="s">
        <v>37</v>
      </c>
      <c r="J82" s="104" t="s">
        <v>37</v>
      </c>
      <c r="K82" s="104" t="s">
        <v>37</v>
      </c>
      <c r="L82" s="104" t="s">
        <v>37</v>
      </c>
      <c r="M82" s="104" t="s">
        <v>37</v>
      </c>
      <c r="N82" s="104" t="s">
        <v>37</v>
      </c>
      <c r="O82" s="104" t="s">
        <v>37</v>
      </c>
      <c r="P82" s="104" t="s">
        <v>37</v>
      </c>
      <c r="Q82" s="104" t="s">
        <v>37</v>
      </c>
      <c r="R82" s="104" t="s">
        <v>37</v>
      </c>
      <c r="S82" s="104" t="s">
        <v>37</v>
      </c>
      <c r="T82" s="104" t="s">
        <v>37</v>
      </c>
      <c r="U82" s="104" t="s">
        <v>37</v>
      </c>
      <c r="V82" s="104" t="s">
        <v>37</v>
      </c>
      <c r="W82" s="104" t="s">
        <v>37</v>
      </c>
      <c r="X82" s="104" t="s">
        <v>37</v>
      </c>
      <c r="Y82" s="104" t="s">
        <v>37</v>
      </c>
      <c r="Z82" s="104" t="s">
        <v>37</v>
      </c>
      <c r="AA82" s="104" t="s">
        <v>37</v>
      </c>
      <c r="AB82" s="104" t="s">
        <v>37</v>
      </c>
      <c r="AC82" s="104" t="s">
        <v>37</v>
      </c>
      <c r="AD82" s="104" t="s">
        <v>37</v>
      </c>
      <c r="AE82" s="104" t="s">
        <v>37</v>
      </c>
      <c r="AF82" s="104" t="s">
        <v>37</v>
      </c>
      <c r="AG82" s="104" t="s">
        <v>37</v>
      </c>
      <c r="AH82" s="104" t="s">
        <v>37</v>
      </c>
      <c r="AI82" s="37"/>
      <c r="AJ82" s="25" t="str">
        <f t="shared" si="505"/>
        <v>NC</v>
      </c>
      <c r="AK82" s="25" t="str">
        <f t="shared" si="506"/>
        <v>NC</v>
      </c>
      <c r="AL82" s="25" t="str">
        <f t="shared" si="507"/>
        <v>NC</v>
      </c>
      <c r="AM82" s="25" t="str">
        <f t="shared" si="508"/>
        <v>NC</v>
      </c>
      <c r="AN82" s="25" t="str">
        <f t="shared" si="509"/>
        <v>NC</v>
      </c>
      <c r="AO82" s="25" t="str">
        <f t="shared" si="510"/>
        <v>NC</v>
      </c>
      <c r="AP82" s="25" t="str">
        <f t="shared" si="511"/>
        <v>NC</v>
      </c>
      <c r="AQ82" s="25" t="str">
        <f t="shared" si="512"/>
        <v>NC</v>
      </c>
      <c r="AR82" s="25" t="str">
        <f t="shared" si="513"/>
        <v>NC</v>
      </c>
      <c r="AS82" s="25" t="str">
        <f t="shared" si="514"/>
        <v>NC</v>
      </c>
      <c r="AT82" s="25" t="str">
        <f t="shared" si="515"/>
        <v>NC</v>
      </c>
      <c r="AU82" s="25" t="str">
        <f t="shared" si="516"/>
        <v>NC</v>
      </c>
      <c r="AV82" s="25" t="str">
        <f t="shared" si="517"/>
        <v>NC</v>
      </c>
      <c r="AW82" s="25" t="str">
        <f t="shared" si="518"/>
        <v>NC</v>
      </c>
      <c r="AX82" s="25" t="str">
        <f t="shared" si="519"/>
        <v>NC</v>
      </c>
      <c r="AY82" s="25" t="str">
        <f t="shared" si="520"/>
        <v>NC</v>
      </c>
      <c r="AZ82" s="25" t="str">
        <f t="shared" si="521"/>
        <v>NC</v>
      </c>
      <c r="BA82" s="25" t="str">
        <f t="shared" si="522"/>
        <v>NC</v>
      </c>
      <c r="BB82" s="25" t="str">
        <f t="shared" si="523"/>
        <v>NC</v>
      </c>
      <c r="BC82" s="25" t="str">
        <f t="shared" si="524"/>
        <v>NC</v>
      </c>
      <c r="BD82" s="25" t="str">
        <f t="shared" si="525"/>
        <v>NC</v>
      </c>
      <c r="BE82" s="25" t="str">
        <f t="shared" si="526"/>
        <v>NC</v>
      </c>
      <c r="BF82" s="25" t="str">
        <f t="shared" si="527"/>
        <v>NC</v>
      </c>
      <c r="BG82" s="25" t="str">
        <f t="shared" si="528"/>
        <v>NC</v>
      </c>
      <c r="BH82" s="25" t="str">
        <f t="shared" si="529"/>
        <v>NC</v>
      </c>
      <c r="BI82" s="25" t="str">
        <f t="shared" si="530"/>
        <v>NC</v>
      </c>
      <c r="BJ82" s="53">
        <v>74</v>
      </c>
      <c r="BK82" s="122" t="s">
        <v>38</v>
      </c>
      <c r="BL82" s="122" t="s">
        <v>38</v>
      </c>
      <c r="BM82" s="122" t="s">
        <v>38</v>
      </c>
      <c r="BN82" s="122" t="s">
        <v>38</v>
      </c>
      <c r="BO82" s="122" t="s">
        <v>38</v>
      </c>
      <c r="BP82" s="122" t="s">
        <v>38</v>
      </c>
      <c r="BQ82" s="122" t="s">
        <v>38</v>
      </c>
      <c r="BR82" s="122" t="s">
        <v>38</v>
      </c>
      <c r="BS82" s="122" t="s">
        <v>38</v>
      </c>
      <c r="BT82" s="122" t="s">
        <v>38</v>
      </c>
      <c r="BU82" s="122" t="s">
        <v>38</v>
      </c>
      <c r="BV82" s="122" t="s">
        <v>38</v>
      </c>
      <c r="BW82" s="122" t="s">
        <v>38</v>
      </c>
      <c r="BX82" s="122" t="s">
        <v>38</v>
      </c>
      <c r="BY82" s="122" t="s">
        <v>38</v>
      </c>
      <c r="BZ82" s="122" t="s">
        <v>38</v>
      </c>
      <c r="CA82" s="122" t="s">
        <v>38</v>
      </c>
      <c r="CB82" s="122" t="s">
        <v>38</v>
      </c>
      <c r="CC82" s="122" t="s">
        <v>38</v>
      </c>
      <c r="CD82" s="122" t="s">
        <v>38</v>
      </c>
      <c r="CE82" s="122" t="s">
        <v>38</v>
      </c>
      <c r="CF82" s="122" t="s">
        <v>38</v>
      </c>
      <c r="CG82" s="122" t="s">
        <v>38</v>
      </c>
      <c r="CH82" s="122" t="s">
        <v>38</v>
      </c>
      <c r="CI82" s="122" t="s">
        <v>38</v>
      </c>
      <c r="CJ82" s="122" t="s">
        <v>38</v>
      </c>
      <c r="CK82" s="53">
        <v>74</v>
      </c>
      <c r="CL82" s="122" t="s">
        <v>39</v>
      </c>
      <c r="CM82" s="122" t="s">
        <v>38</v>
      </c>
      <c r="CN82" s="122" t="s">
        <v>39</v>
      </c>
      <c r="CO82" s="122" t="s">
        <v>39</v>
      </c>
      <c r="CP82" s="122" t="s">
        <v>39</v>
      </c>
      <c r="CQ82" s="122" t="s">
        <v>39</v>
      </c>
      <c r="CR82" s="122" t="s">
        <v>39</v>
      </c>
      <c r="CS82" s="122" t="s">
        <v>39</v>
      </c>
      <c r="CT82" s="122" t="s">
        <v>39</v>
      </c>
      <c r="CU82" s="122" t="s">
        <v>39</v>
      </c>
      <c r="CV82" s="122" t="s">
        <v>39</v>
      </c>
      <c r="CW82" s="122" t="s">
        <v>39</v>
      </c>
      <c r="CX82" s="122" t="s">
        <v>39</v>
      </c>
      <c r="CY82" s="122" t="s">
        <v>39</v>
      </c>
      <c r="CZ82" s="122" t="s">
        <v>39</v>
      </c>
      <c r="DA82" s="122" t="s">
        <v>39</v>
      </c>
      <c r="DB82" s="122" t="s">
        <v>39</v>
      </c>
      <c r="DC82" s="122" t="s">
        <v>39</v>
      </c>
      <c r="DD82" s="122" t="s">
        <v>39</v>
      </c>
      <c r="DE82" s="122" t="s">
        <v>39</v>
      </c>
      <c r="DF82" s="122" t="s">
        <v>39</v>
      </c>
      <c r="DG82" s="122" t="s">
        <v>39</v>
      </c>
      <c r="DH82" s="122" t="s">
        <v>38</v>
      </c>
      <c r="DI82" s="122" t="s">
        <v>38</v>
      </c>
      <c r="DJ82" s="122" t="s">
        <v>38</v>
      </c>
      <c r="DK82" s="122" t="s">
        <v>39</v>
      </c>
      <c r="DL82" s="53">
        <v>74</v>
      </c>
      <c r="DM82" s="122" t="s">
        <v>39</v>
      </c>
      <c r="DN82" s="122" t="s">
        <v>38</v>
      </c>
      <c r="DO82" s="122" t="s">
        <v>39</v>
      </c>
      <c r="DP82" s="122" t="s">
        <v>39</v>
      </c>
      <c r="DQ82" s="122" t="s">
        <v>39</v>
      </c>
      <c r="DR82" s="122" t="s">
        <v>39</v>
      </c>
      <c r="DS82" s="122" t="s">
        <v>39</v>
      </c>
      <c r="DT82" s="122" t="s">
        <v>39</v>
      </c>
      <c r="DU82" s="122" t="s">
        <v>39</v>
      </c>
      <c r="DV82" s="122" t="s">
        <v>39</v>
      </c>
      <c r="DW82" s="122" t="s">
        <v>39</v>
      </c>
      <c r="DX82" s="122" t="s">
        <v>39</v>
      </c>
      <c r="DY82" s="122" t="s">
        <v>39</v>
      </c>
      <c r="DZ82" s="122" t="s">
        <v>39</v>
      </c>
      <c r="EA82" s="122" t="s">
        <v>39</v>
      </c>
      <c r="EB82" s="122" t="s">
        <v>39</v>
      </c>
      <c r="EC82" s="122" t="s">
        <v>39</v>
      </c>
      <c r="ED82" s="122" t="s">
        <v>39</v>
      </c>
      <c r="EE82" s="122" t="s">
        <v>39</v>
      </c>
      <c r="EF82" s="122" t="s">
        <v>39</v>
      </c>
      <c r="EG82" s="122" t="s">
        <v>39</v>
      </c>
      <c r="EH82" s="122" t="s">
        <v>39</v>
      </c>
      <c r="EI82" s="122" t="s">
        <v>38</v>
      </c>
      <c r="EJ82" s="122" t="s">
        <v>38</v>
      </c>
      <c r="EK82" s="122" t="s">
        <v>39</v>
      </c>
      <c r="EL82" s="122" t="s">
        <v>39</v>
      </c>
      <c r="EM82" s="53">
        <v>74</v>
      </c>
      <c r="EN82" s="26" t="str">
        <f t="shared" si="531"/>
        <v>NO CUMPLE</v>
      </c>
      <c r="EO82" s="26" t="str">
        <f t="shared" si="532"/>
        <v>NO CUMPLE</v>
      </c>
      <c r="EP82" s="26" t="str">
        <f t="shared" si="533"/>
        <v>NO CUMPLE</v>
      </c>
      <c r="EQ82" s="26" t="str">
        <f t="shared" si="534"/>
        <v>NO CUMPLE</v>
      </c>
      <c r="ER82" s="26" t="str">
        <f t="shared" si="535"/>
        <v>NO CUMPLE</v>
      </c>
      <c r="ES82" s="26" t="str">
        <f t="shared" si="536"/>
        <v>NO CUMPLE</v>
      </c>
      <c r="ET82" s="26" t="str">
        <f t="shared" si="537"/>
        <v>NO CUMPLE</v>
      </c>
      <c r="EU82" s="26" t="str">
        <f t="shared" si="538"/>
        <v>NO CUMPLE</v>
      </c>
      <c r="EV82" s="26" t="str">
        <f t="shared" si="539"/>
        <v>NO CUMPLE</v>
      </c>
      <c r="EW82" s="26" t="str">
        <f t="shared" si="540"/>
        <v>NO CUMPLE</v>
      </c>
      <c r="EX82" s="26" t="str">
        <f t="shared" si="541"/>
        <v>NO CUMPLE</v>
      </c>
      <c r="EY82" s="26" t="str">
        <f t="shared" si="542"/>
        <v>NO CUMPLE</v>
      </c>
      <c r="EZ82" s="26" t="str">
        <f t="shared" si="543"/>
        <v>NO CUMPLE</v>
      </c>
      <c r="FA82" s="26" t="str">
        <f t="shared" si="544"/>
        <v>NO CUMPLE</v>
      </c>
      <c r="FB82" s="26" t="str">
        <f t="shared" si="545"/>
        <v>NO CUMPLE</v>
      </c>
      <c r="FC82" s="26" t="str">
        <f t="shared" si="546"/>
        <v>NO CUMPLE</v>
      </c>
      <c r="FD82" s="26" t="str">
        <f t="shared" si="547"/>
        <v>NO CUMPLE</v>
      </c>
      <c r="FE82" s="26" t="str">
        <f t="shared" si="548"/>
        <v>NO CUMPLE</v>
      </c>
      <c r="FF82" s="26" t="str">
        <f t="shared" si="549"/>
        <v>NO CUMPLE</v>
      </c>
      <c r="FG82" s="26" t="str">
        <f t="shared" si="550"/>
        <v>NO CUMPLE</v>
      </c>
      <c r="FH82" s="26" t="str">
        <f t="shared" si="551"/>
        <v>NO CUMPLE</v>
      </c>
      <c r="FI82" s="26" t="str">
        <f t="shared" si="552"/>
        <v>NO CUMPLE</v>
      </c>
      <c r="FJ82" s="26" t="str">
        <f t="shared" si="553"/>
        <v>NO CUMPLE</v>
      </c>
      <c r="FK82" s="26" t="str">
        <f t="shared" si="554"/>
        <v>NO CUMPLE</v>
      </c>
      <c r="FL82" s="26" t="str">
        <f t="shared" si="555"/>
        <v>NO CUMPLE</v>
      </c>
      <c r="FM82" s="26" t="str">
        <f t="shared" si="556"/>
        <v>NO CUMPLE</v>
      </c>
      <c r="FN82" s="53">
        <v>74</v>
      </c>
      <c r="FO82" s="116" t="s">
        <v>37</v>
      </c>
      <c r="FP82" s="116" t="s">
        <v>37</v>
      </c>
      <c r="FQ82" s="116" t="s">
        <v>37</v>
      </c>
      <c r="FR82" s="116" t="s">
        <v>37</v>
      </c>
      <c r="FS82" s="116" t="s">
        <v>37</v>
      </c>
      <c r="FT82" s="116" t="s">
        <v>37</v>
      </c>
      <c r="FU82" s="116" t="s">
        <v>37</v>
      </c>
      <c r="FV82" s="116" t="s">
        <v>37</v>
      </c>
      <c r="FW82" s="116" t="s">
        <v>37</v>
      </c>
      <c r="FX82" s="116" t="s">
        <v>37</v>
      </c>
      <c r="FY82" s="116" t="s">
        <v>37</v>
      </c>
      <c r="FZ82" s="116" t="s">
        <v>37</v>
      </c>
      <c r="GA82" s="116" t="s">
        <v>37</v>
      </c>
      <c r="GB82" s="116" t="s">
        <v>37</v>
      </c>
      <c r="GC82" s="116" t="s">
        <v>37</v>
      </c>
      <c r="GD82" s="116" t="s">
        <v>37</v>
      </c>
      <c r="GE82" s="116" t="s">
        <v>37</v>
      </c>
      <c r="GF82" s="116" t="s">
        <v>37</v>
      </c>
      <c r="GG82" s="116" t="s">
        <v>37</v>
      </c>
      <c r="GH82" s="116" t="s">
        <v>37</v>
      </c>
      <c r="GI82" s="116" t="s">
        <v>37</v>
      </c>
      <c r="GJ82" s="116" t="s">
        <v>37</v>
      </c>
      <c r="GK82" s="116" t="s">
        <v>37</v>
      </c>
      <c r="GL82" s="116" t="s">
        <v>37</v>
      </c>
      <c r="GM82" s="116" t="s">
        <v>37</v>
      </c>
      <c r="GN82" s="116" t="s">
        <v>37</v>
      </c>
      <c r="GO82" s="53">
        <v>74</v>
      </c>
      <c r="GP82" s="116" t="s">
        <v>37</v>
      </c>
      <c r="GQ82" s="116" t="s">
        <v>37</v>
      </c>
      <c r="GR82" s="116" t="s">
        <v>37</v>
      </c>
      <c r="GS82" s="116" t="s">
        <v>37</v>
      </c>
      <c r="GT82" s="116" t="s">
        <v>37</v>
      </c>
      <c r="GU82" s="116" t="s">
        <v>37</v>
      </c>
      <c r="GV82" s="116" t="s">
        <v>37</v>
      </c>
      <c r="GW82" s="116" t="s">
        <v>37</v>
      </c>
      <c r="GX82" s="116" t="s">
        <v>37</v>
      </c>
      <c r="GY82" s="116" t="s">
        <v>37</v>
      </c>
      <c r="GZ82" s="116" t="s">
        <v>37</v>
      </c>
      <c r="HA82" s="116" t="s">
        <v>37</v>
      </c>
      <c r="HB82" s="116" t="s">
        <v>37</v>
      </c>
      <c r="HC82" s="116" t="s">
        <v>37</v>
      </c>
      <c r="HD82" s="116" t="s">
        <v>37</v>
      </c>
      <c r="HE82" s="116" t="s">
        <v>37</v>
      </c>
      <c r="HF82" s="116" t="s">
        <v>37</v>
      </c>
      <c r="HG82" s="116" t="s">
        <v>37</v>
      </c>
      <c r="HH82" s="116" t="s">
        <v>37</v>
      </c>
      <c r="HI82" s="116" t="s">
        <v>37</v>
      </c>
      <c r="HJ82" s="116" t="s">
        <v>37</v>
      </c>
      <c r="HK82" s="116" t="s">
        <v>37</v>
      </c>
      <c r="HL82" s="116" t="s">
        <v>37</v>
      </c>
      <c r="HM82" s="116" t="s">
        <v>37</v>
      </c>
      <c r="HN82" s="116" t="s">
        <v>37</v>
      </c>
      <c r="HO82" s="116" t="s">
        <v>37</v>
      </c>
      <c r="HP82" s="53">
        <v>74</v>
      </c>
      <c r="HQ82" s="25" t="str">
        <f t="shared" si="557"/>
        <v/>
      </c>
      <c r="HR82" s="25" t="str">
        <f t="shared" si="558"/>
        <v/>
      </c>
      <c r="HS82" s="25" t="str">
        <f t="shared" si="559"/>
        <v/>
      </c>
      <c r="HT82" s="25" t="str">
        <f t="shared" si="560"/>
        <v/>
      </c>
      <c r="HU82" s="25" t="str">
        <f t="shared" si="561"/>
        <v/>
      </c>
      <c r="HV82" s="25" t="str">
        <f t="shared" si="562"/>
        <v/>
      </c>
      <c r="HW82" s="25" t="str">
        <f t="shared" si="563"/>
        <v/>
      </c>
      <c r="HX82" s="25" t="str">
        <f t="shared" si="564"/>
        <v/>
      </c>
      <c r="HY82" s="25" t="str">
        <f t="shared" si="565"/>
        <v/>
      </c>
      <c r="HZ82" s="25" t="str">
        <f t="shared" si="566"/>
        <v/>
      </c>
      <c r="IA82" s="25" t="str">
        <f t="shared" si="567"/>
        <v/>
      </c>
      <c r="IB82" s="25" t="str">
        <f t="shared" si="568"/>
        <v/>
      </c>
      <c r="IC82" s="25" t="str">
        <f t="shared" si="569"/>
        <v/>
      </c>
      <c r="ID82" s="25" t="str">
        <f t="shared" si="570"/>
        <v/>
      </c>
      <c r="IE82" s="25" t="str">
        <f t="shared" si="571"/>
        <v/>
      </c>
      <c r="IF82" s="25" t="str">
        <f t="shared" si="572"/>
        <v/>
      </c>
      <c r="IG82" s="25" t="str">
        <f t="shared" si="573"/>
        <v/>
      </c>
      <c r="IH82" s="25" t="str">
        <f t="shared" si="574"/>
        <v/>
      </c>
      <c r="II82" s="25" t="str">
        <f t="shared" si="575"/>
        <v/>
      </c>
      <c r="IJ82" s="25" t="str">
        <f t="shared" si="576"/>
        <v/>
      </c>
      <c r="IK82" s="25" t="str">
        <f t="shared" si="577"/>
        <v/>
      </c>
      <c r="IL82" s="25" t="str">
        <f t="shared" si="578"/>
        <v/>
      </c>
      <c r="IM82" s="25" t="str">
        <f t="shared" si="579"/>
        <v/>
      </c>
      <c r="IN82" s="25" t="str">
        <f t="shared" si="580"/>
        <v/>
      </c>
      <c r="IO82" s="25" t="str">
        <f t="shared" si="581"/>
        <v/>
      </c>
      <c r="IP82" s="25" t="str">
        <f t="shared" si="582"/>
        <v/>
      </c>
      <c r="IQ82" s="25">
        <v>78910235.774999991</v>
      </c>
      <c r="IR82" s="25">
        <v>78910235.774999991</v>
      </c>
      <c r="IS82" s="27">
        <f t="shared" si="583"/>
        <v>0</v>
      </c>
      <c r="IT82" s="27" t="str">
        <f t="shared" si="699"/>
        <v/>
      </c>
      <c r="IU82" s="27">
        <f t="array" ref="IU82">IF(IT82=0,"",PRODUCT(IF(ISNUMBER(HQ82:IP82),HQ82:IP82,1)))</f>
        <v>1</v>
      </c>
      <c r="IV82" s="27" t="str">
        <f t="shared" si="700"/>
        <v/>
      </c>
      <c r="IW82" s="28" t="str">
        <f t="shared" si="706"/>
        <v/>
      </c>
      <c r="IX82" s="29" t="str">
        <f t="shared" si="285"/>
        <v/>
      </c>
      <c r="IY82" s="53">
        <v>74</v>
      </c>
      <c r="IZ82" s="30" t="str">
        <f t="shared" si="584"/>
        <v/>
      </c>
      <c r="JA82" s="30" t="str">
        <f t="shared" si="585"/>
        <v/>
      </c>
      <c r="JB82" s="30" t="str">
        <f t="shared" si="586"/>
        <v/>
      </c>
      <c r="JC82" s="30" t="str">
        <f t="shared" si="587"/>
        <v/>
      </c>
      <c r="JD82" s="30" t="str">
        <f t="shared" si="588"/>
        <v/>
      </c>
      <c r="JE82" s="30" t="str">
        <f t="shared" si="589"/>
        <v/>
      </c>
      <c r="JF82" s="30" t="str">
        <f t="shared" si="590"/>
        <v/>
      </c>
      <c r="JG82" s="30" t="str">
        <f t="shared" si="591"/>
        <v/>
      </c>
      <c r="JH82" s="30" t="str">
        <f t="shared" si="592"/>
        <v/>
      </c>
      <c r="JI82" s="30" t="str">
        <f t="shared" si="593"/>
        <v/>
      </c>
      <c r="JJ82" s="30" t="str">
        <f t="shared" si="594"/>
        <v/>
      </c>
      <c r="JK82" s="30" t="str">
        <f t="shared" si="595"/>
        <v/>
      </c>
      <c r="JL82" s="30" t="str">
        <f t="shared" si="596"/>
        <v/>
      </c>
      <c r="JM82" s="30" t="str">
        <f t="shared" si="597"/>
        <v/>
      </c>
      <c r="JN82" s="30" t="str">
        <f t="shared" si="598"/>
        <v/>
      </c>
      <c r="JO82" s="30" t="str">
        <f t="shared" si="599"/>
        <v/>
      </c>
      <c r="JP82" s="30" t="str">
        <f t="shared" si="600"/>
        <v/>
      </c>
      <c r="JQ82" s="30" t="str">
        <f t="shared" si="601"/>
        <v/>
      </c>
      <c r="JR82" s="30" t="str">
        <f t="shared" si="602"/>
        <v/>
      </c>
      <c r="JS82" s="30" t="str">
        <f t="shared" si="603"/>
        <v/>
      </c>
      <c r="JT82" s="30" t="str">
        <f t="shared" si="604"/>
        <v/>
      </c>
      <c r="JU82" s="30" t="str">
        <f t="shared" si="605"/>
        <v/>
      </c>
      <c r="JV82" s="30" t="str">
        <f t="shared" si="606"/>
        <v/>
      </c>
      <c r="JW82" s="30" t="str">
        <f t="shared" si="607"/>
        <v/>
      </c>
      <c r="JX82" s="30" t="str">
        <f t="shared" si="608"/>
        <v/>
      </c>
      <c r="JY82" s="30" t="str">
        <f t="shared" si="609"/>
        <v/>
      </c>
      <c r="JZ82" s="53">
        <v>74</v>
      </c>
      <c r="KA82" s="31" t="str">
        <f t="shared" si="610"/>
        <v/>
      </c>
      <c r="KB82" s="31" t="str">
        <f t="shared" si="611"/>
        <v/>
      </c>
      <c r="KC82" s="31" t="str">
        <f t="shared" si="612"/>
        <v/>
      </c>
      <c r="KD82" s="31" t="str">
        <f t="shared" si="613"/>
        <v/>
      </c>
      <c r="KE82" s="31" t="str">
        <f t="shared" si="614"/>
        <v/>
      </c>
      <c r="KF82" s="31" t="str">
        <f t="shared" si="615"/>
        <v/>
      </c>
      <c r="KG82" s="31" t="str">
        <f t="shared" si="616"/>
        <v/>
      </c>
      <c r="KH82" s="31" t="str">
        <f t="shared" si="617"/>
        <v/>
      </c>
      <c r="KI82" s="31" t="str">
        <f t="shared" si="618"/>
        <v/>
      </c>
      <c r="KJ82" s="31" t="str">
        <f t="shared" si="619"/>
        <v/>
      </c>
      <c r="KK82" s="31" t="str">
        <f t="shared" si="620"/>
        <v/>
      </c>
      <c r="KL82" s="31" t="str">
        <f t="shared" si="621"/>
        <v/>
      </c>
      <c r="KM82" s="31" t="str">
        <f t="shared" si="622"/>
        <v/>
      </c>
      <c r="KN82" s="31" t="str">
        <f t="shared" si="623"/>
        <v/>
      </c>
      <c r="KO82" s="31" t="str">
        <f t="shared" si="624"/>
        <v/>
      </c>
      <c r="KP82" s="31" t="str">
        <f t="shared" si="625"/>
        <v/>
      </c>
      <c r="KQ82" s="31" t="str">
        <f t="shared" si="626"/>
        <v/>
      </c>
      <c r="KR82" s="31" t="str">
        <f t="shared" si="627"/>
        <v/>
      </c>
      <c r="KS82" s="31" t="str">
        <f t="shared" si="628"/>
        <v/>
      </c>
      <c r="KT82" s="31" t="str">
        <f t="shared" si="629"/>
        <v/>
      </c>
      <c r="KU82" s="31" t="str">
        <f t="shared" si="630"/>
        <v/>
      </c>
      <c r="KV82" s="31" t="str">
        <f t="shared" si="631"/>
        <v/>
      </c>
      <c r="KW82" s="31" t="str">
        <f t="shared" si="632"/>
        <v/>
      </c>
      <c r="KX82" s="31" t="str">
        <f t="shared" si="633"/>
        <v/>
      </c>
      <c r="KY82" s="31" t="str">
        <f t="shared" si="634"/>
        <v/>
      </c>
      <c r="KZ82" s="31" t="str">
        <f t="shared" si="635"/>
        <v/>
      </c>
      <c r="LA82" s="53">
        <v>74</v>
      </c>
      <c r="LB82" s="32" t="str">
        <f t="shared" si="636"/>
        <v/>
      </c>
      <c r="LC82" s="32" t="str">
        <f t="shared" si="637"/>
        <v/>
      </c>
      <c r="LD82" s="32" t="str">
        <f t="shared" si="638"/>
        <v/>
      </c>
      <c r="LE82" s="32" t="str">
        <f t="shared" si="639"/>
        <v/>
      </c>
      <c r="LF82" s="32" t="str">
        <f t="shared" si="640"/>
        <v/>
      </c>
      <c r="LG82" s="32" t="str">
        <f t="shared" si="641"/>
        <v/>
      </c>
      <c r="LH82" s="32" t="str">
        <f t="shared" si="642"/>
        <v/>
      </c>
      <c r="LI82" s="32" t="str">
        <f t="shared" si="643"/>
        <v/>
      </c>
      <c r="LJ82" s="32" t="str">
        <f t="shared" si="644"/>
        <v/>
      </c>
      <c r="LK82" s="32" t="str">
        <f t="shared" si="645"/>
        <v/>
      </c>
      <c r="LL82" s="32" t="str">
        <f t="shared" si="646"/>
        <v/>
      </c>
      <c r="LM82" s="32" t="str">
        <f t="shared" si="647"/>
        <v/>
      </c>
      <c r="LN82" s="32" t="str">
        <f t="shared" si="648"/>
        <v/>
      </c>
      <c r="LO82" s="32" t="str">
        <f t="shared" si="649"/>
        <v/>
      </c>
      <c r="LP82" s="32" t="str">
        <f t="shared" si="650"/>
        <v/>
      </c>
      <c r="LQ82" s="32" t="str">
        <f t="shared" si="651"/>
        <v/>
      </c>
      <c r="LR82" s="32" t="str">
        <f t="shared" si="652"/>
        <v/>
      </c>
      <c r="LS82" s="32" t="str">
        <f t="shared" si="653"/>
        <v/>
      </c>
      <c r="LT82" s="32" t="str">
        <f t="shared" si="654"/>
        <v/>
      </c>
      <c r="LU82" s="32" t="str">
        <f t="shared" si="655"/>
        <v/>
      </c>
      <c r="LV82" s="32" t="str">
        <f t="shared" si="656"/>
        <v/>
      </c>
      <c r="LW82" s="32" t="str">
        <f t="shared" si="657"/>
        <v/>
      </c>
      <c r="LX82" s="32" t="str">
        <f t="shared" si="658"/>
        <v/>
      </c>
      <c r="LY82" s="32" t="str">
        <f t="shared" si="659"/>
        <v/>
      </c>
      <c r="LZ82" s="32" t="str">
        <f t="shared" si="660"/>
        <v/>
      </c>
      <c r="MA82" s="32" t="str">
        <f t="shared" si="661"/>
        <v/>
      </c>
      <c r="MB82" s="50">
        <f t="shared" si="662"/>
        <v>0</v>
      </c>
      <c r="MC82" s="53">
        <v>74</v>
      </c>
      <c r="MD82" s="140" t="str">
        <f t="shared" si="663"/>
        <v/>
      </c>
      <c r="ME82" s="140" t="str">
        <f t="shared" si="664"/>
        <v/>
      </c>
      <c r="MF82" s="140" t="str">
        <f t="shared" si="665"/>
        <v/>
      </c>
      <c r="MG82" s="140" t="str">
        <f t="shared" si="666"/>
        <v/>
      </c>
      <c r="MH82" s="140" t="str">
        <f t="shared" si="667"/>
        <v/>
      </c>
      <c r="MI82" s="140" t="str">
        <f t="shared" si="668"/>
        <v/>
      </c>
      <c r="MJ82" s="140" t="str">
        <f t="shared" si="669"/>
        <v/>
      </c>
      <c r="MK82" s="140" t="str">
        <f t="shared" si="670"/>
        <v/>
      </c>
      <c r="ML82" s="140" t="str">
        <f t="shared" si="671"/>
        <v/>
      </c>
      <c r="MM82" s="140" t="str">
        <f t="shared" si="672"/>
        <v/>
      </c>
      <c r="MN82" s="140" t="str">
        <f t="shared" si="673"/>
        <v/>
      </c>
      <c r="MO82" s="140" t="str">
        <f t="shared" si="674"/>
        <v/>
      </c>
      <c r="MP82" s="140" t="str">
        <f t="shared" si="675"/>
        <v/>
      </c>
      <c r="MQ82" s="140" t="str">
        <f t="shared" si="676"/>
        <v/>
      </c>
      <c r="MR82" s="140" t="str">
        <f t="shared" si="677"/>
        <v/>
      </c>
      <c r="MS82" s="140" t="str">
        <f t="shared" si="678"/>
        <v/>
      </c>
      <c r="MT82" s="140" t="str">
        <f t="shared" si="679"/>
        <v/>
      </c>
      <c r="MU82" s="140" t="str">
        <f t="shared" si="680"/>
        <v/>
      </c>
      <c r="MV82" s="140" t="str">
        <f t="shared" si="681"/>
        <v/>
      </c>
      <c r="MW82" s="140" t="str">
        <f t="shared" si="682"/>
        <v/>
      </c>
      <c r="MX82" s="140" t="str">
        <f t="shared" si="683"/>
        <v/>
      </c>
      <c r="MY82" s="140" t="str">
        <f t="shared" si="684"/>
        <v/>
      </c>
      <c r="MZ82" s="140" t="str">
        <f t="shared" si="685"/>
        <v/>
      </c>
      <c r="NA82" s="140" t="str">
        <f t="shared" si="686"/>
        <v/>
      </c>
      <c r="NB82" s="140" t="str">
        <f t="shared" si="687"/>
        <v/>
      </c>
      <c r="NC82" s="140" t="str">
        <f t="shared" si="688"/>
        <v/>
      </c>
      <c r="ND82" s="53">
        <v>74</v>
      </c>
      <c r="NE82" s="33" t="str">
        <f t="shared" si="689"/>
        <v/>
      </c>
      <c r="NF82" s="33" t="str">
        <f t="shared" si="731"/>
        <v/>
      </c>
      <c r="NG82" s="33" t="str">
        <f t="shared" si="707"/>
        <v/>
      </c>
      <c r="NH82" s="33" t="str">
        <f t="shared" si="708"/>
        <v/>
      </c>
      <c r="NI82" s="33" t="str">
        <f t="shared" si="709"/>
        <v/>
      </c>
      <c r="NJ82" s="33" t="str">
        <f t="shared" si="710"/>
        <v/>
      </c>
      <c r="NK82" s="33" t="str">
        <f t="shared" si="711"/>
        <v/>
      </c>
      <c r="NL82" s="33" t="str">
        <f t="shared" si="712"/>
        <v/>
      </c>
      <c r="NM82" s="33" t="str">
        <f t="shared" si="713"/>
        <v/>
      </c>
      <c r="NN82" s="33" t="str">
        <f t="shared" si="714"/>
        <v/>
      </c>
      <c r="NO82" s="33" t="str">
        <f t="shared" si="715"/>
        <v/>
      </c>
      <c r="NP82" s="33" t="str">
        <f t="shared" si="716"/>
        <v/>
      </c>
      <c r="NQ82" s="33" t="str">
        <f t="shared" si="717"/>
        <v/>
      </c>
      <c r="NR82" s="33" t="str">
        <f t="shared" si="718"/>
        <v/>
      </c>
      <c r="NS82" s="33" t="str">
        <f t="shared" si="719"/>
        <v/>
      </c>
      <c r="NT82" s="33" t="str">
        <f t="shared" si="720"/>
        <v/>
      </c>
      <c r="NU82" s="33" t="str">
        <f t="shared" si="721"/>
        <v/>
      </c>
      <c r="NV82" s="33" t="str">
        <f t="shared" si="722"/>
        <v/>
      </c>
      <c r="NW82" s="33" t="str">
        <f t="shared" si="723"/>
        <v/>
      </c>
      <c r="NX82" s="33" t="str">
        <f t="shared" si="724"/>
        <v/>
      </c>
      <c r="NY82" s="33" t="str">
        <f t="shared" si="725"/>
        <v/>
      </c>
      <c r="NZ82" s="33" t="str">
        <f t="shared" si="726"/>
        <v/>
      </c>
      <c r="OA82" s="33" t="str">
        <f t="shared" si="727"/>
        <v/>
      </c>
      <c r="OB82" s="33" t="str">
        <f t="shared" si="728"/>
        <v/>
      </c>
      <c r="OC82" s="33" t="str">
        <f t="shared" si="729"/>
        <v/>
      </c>
      <c r="OD82" s="33" t="str">
        <f t="shared" si="730"/>
        <v/>
      </c>
      <c r="OE82" s="33" t="e">
        <f>IF(#REF!="","",IF(#REF!=$MB82,40,(($MB82/#REF!)*40)))</f>
        <v>#REF!</v>
      </c>
      <c r="OF82" s="33" t="e">
        <f>IF(#REF!="","",IF(#REF!=$MB82,40,(($MB82/#REF!)*40)))</f>
        <v>#REF!</v>
      </c>
      <c r="OG82" s="53">
        <v>74</v>
      </c>
      <c r="OH82" s="116"/>
      <c r="OI82" s="116"/>
      <c r="OJ82" s="116"/>
      <c r="OK82" s="116"/>
      <c r="OL82" s="116"/>
      <c r="OM82" s="116"/>
      <c r="ON82" s="116"/>
      <c r="OO82" s="116"/>
      <c r="OP82" s="116"/>
      <c r="OQ82" s="116"/>
      <c r="OR82" s="116"/>
      <c r="OS82" s="116"/>
      <c r="OT82" s="116"/>
      <c r="OU82" s="116"/>
      <c r="OV82" s="116"/>
      <c r="OW82" s="116"/>
      <c r="OX82" s="116"/>
      <c r="OY82" s="116"/>
      <c r="OZ82" s="116"/>
      <c r="PA82" s="116"/>
      <c r="PB82" s="116"/>
      <c r="PC82" s="116"/>
      <c r="PD82" s="116"/>
      <c r="PE82" s="116"/>
      <c r="PF82" s="116"/>
      <c r="PG82" s="116"/>
      <c r="PH82" s="53">
        <v>74</v>
      </c>
      <c r="PI82" s="126">
        <f t="shared" si="701"/>
        <v>0</v>
      </c>
      <c r="PJ82" s="126">
        <f t="shared" si="275"/>
        <v>0</v>
      </c>
      <c r="PK82" s="126">
        <f t="shared" si="276"/>
        <v>0</v>
      </c>
      <c r="PL82" s="126">
        <f t="shared" si="277"/>
        <v>0</v>
      </c>
      <c r="PM82" s="126">
        <f t="shared" si="278"/>
        <v>0</v>
      </c>
      <c r="PN82" s="126">
        <f t="shared" si="279"/>
        <v>0</v>
      </c>
      <c r="PO82" s="126">
        <f t="shared" si="235"/>
        <v>0</v>
      </c>
      <c r="PP82" s="126">
        <f t="shared" si="236"/>
        <v>0</v>
      </c>
      <c r="PQ82" s="126">
        <f t="shared" si="237"/>
        <v>0</v>
      </c>
      <c r="PR82" s="126">
        <f t="shared" si="238"/>
        <v>0</v>
      </c>
      <c r="PS82" s="126">
        <f t="shared" si="239"/>
        <v>0</v>
      </c>
      <c r="PT82" s="126">
        <f t="shared" si="240"/>
        <v>0</v>
      </c>
      <c r="PU82" s="126">
        <f t="shared" si="241"/>
        <v>0</v>
      </c>
      <c r="PV82" s="126">
        <f t="shared" si="242"/>
        <v>0</v>
      </c>
      <c r="PW82" s="126">
        <f t="shared" si="243"/>
        <v>0</v>
      </c>
      <c r="PX82" s="126">
        <f t="shared" si="244"/>
        <v>0</v>
      </c>
      <c r="PY82" s="126">
        <f t="shared" si="245"/>
        <v>0</v>
      </c>
      <c r="PZ82" s="126">
        <f t="shared" si="246"/>
        <v>0</v>
      </c>
      <c r="QA82" s="126">
        <f t="shared" si="247"/>
        <v>0</v>
      </c>
      <c r="QB82" s="126">
        <f t="shared" si="248"/>
        <v>0</v>
      </c>
      <c r="QC82" s="126">
        <f t="shared" si="249"/>
        <v>0</v>
      </c>
      <c r="QD82" s="126">
        <f t="shared" si="250"/>
        <v>0</v>
      </c>
      <c r="QE82" s="126">
        <f t="shared" si="251"/>
        <v>0</v>
      </c>
      <c r="QF82" s="126">
        <f t="shared" si="252"/>
        <v>0</v>
      </c>
      <c r="QG82" s="126">
        <f t="shared" si="253"/>
        <v>0</v>
      </c>
      <c r="QH82" s="126">
        <f t="shared" si="254"/>
        <v>0</v>
      </c>
      <c r="QI82" s="53">
        <v>74</v>
      </c>
      <c r="QJ82" s="34" t="str">
        <f t="shared" si="702"/>
        <v/>
      </c>
      <c r="QK82" s="34" t="str">
        <f t="shared" si="280"/>
        <v/>
      </c>
      <c r="QL82" s="34" t="str">
        <f t="shared" si="281"/>
        <v/>
      </c>
      <c r="QM82" s="34" t="str">
        <f t="shared" si="282"/>
        <v/>
      </c>
      <c r="QN82" s="34" t="str">
        <f t="shared" si="283"/>
        <v/>
      </c>
      <c r="QO82" s="34" t="str">
        <f t="shared" si="284"/>
        <v/>
      </c>
      <c r="QP82" s="34" t="str">
        <f t="shared" si="255"/>
        <v/>
      </c>
      <c r="QQ82" s="34" t="str">
        <f t="shared" si="256"/>
        <v/>
      </c>
      <c r="QR82" s="34" t="str">
        <f t="shared" si="257"/>
        <v/>
      </c>
      <c r="QS82" s="34" t="str">
        <f t="shared" si="258"/>
        <v/>
      </c>
      <c r="QT82" s="34" t="str">
        <f t="shared" si="259"/>
        <v/>
      </c>
      <c r="QU82" s="34" t="str">
        <f t="shared" si="260"/>
        <v/>
      </c>
      <c r="QV82" s="34" t="str">
        <f t="shared" si="261"/>
        <v/>
      </c>
      <c r="QW82" s="34" t="str">
        <f t="shared" si="262"/>
        <v/>
      </c>
      <c r="QX82" s="34" t="str">
        <f t="shared" si="263"/>
        <v/>
      </c>
      <c r="QY82" s="34" t="str">
        <f t="shared" si="264"/>
        <v/>
      </c>
      <c r="QZ82" s="34" t="str">
        <f t="shared" si="265"/>
        <v/>
      </c>
      <c r="RA82" s="34" t="str">
        <f t="shared" si="266"/>
        <v/>
      </c>
      <c r="RB82" s="34" t="str">
        <f t="shared" si="267"/>
        <v/>
      </c>
      <c r="RC82" s="34" t="str">
        <f t="shared" si="268"/>
        <v/>
      </c>
      <c r="RD82" s="34" t="str">
        <f t="shared" si="269"/>
        <v/>
      </c>
      <c r="RE82" s="34" t="str">
        <f t="shared" si="270"/>
        <v/>
      </c>
      <c r="RF82" s="34" t="str">
        <f t="shared" si="271"/>
        <v/>
      </c>
      <c r="RG82" s="34" t="str">
        <f t="shared" si="272"/>
        <v/>
      </c>
      <c r="RH82" s="34" t="str">
        <f t="shared" si="273"/>
        <v/>
      </c>
      <c r="RI82" s="34" t="str">
        <f t="shared" si="274"/>
        <v/>
      </c>
      <c r="RJ82" s="132">
        <f t="shared" si="703"/>
        <v>0</v>
      </c>
      <c r="RK82" s="35" t="str">
        <f t="shared" si="690"/>
        <v/>
      </c>
      <c r="RL82" s="35" t="str">
        <f t="shared" si="691"/>
        <v/>
      </c>
      <c r="RM82" s="35" t="str">
        <f t="shared" si="692"/>
        <v/>
      </c>
      <c r="RN82" s="35" t="str">
        <f t="shared" si="732"/>
        <v/>
      </c>
      <c r="RO82" s="133" t="str">
        <f t="shared" si="705"/>
        <v>DESIERTO</v>
      </c>
      <c r="RP82" s="133" t="e">
        <f>IF($RJ82=QJ82,QJ$8,IF($RJ82=QK82,QK$8,IF($RJ82=QL82,QL$8,IF($RJ82=QM82,QM$8,IF($RJ82=QN82,QN$8,IF($RJ82=QO82,QO$8,IF($RJ82=QP82,QP$8,IF($RJ82=QQ82,QQ$8,IF($RJ82=QR82,QR$8,IF($RJ82=QS82,QS$8,IF($RJ82=QT82,QT$8,IF($RJ82=QU82,QU$8,IF($RJ82=QV82,QV$8,IF($RJ82=QW82,QW$8,IF($RJ82=QX82,QX$8,IF($RJ82=QY82,QY$8,IF($RJ82=QZ82,QZ$8,IF($RJ82=RA82,RA$8,IF($RJ82=RB82,RB$8,IF($RJ82=RC82,RC$8,IF($RJ82=RD82,RD$8,IF($RJ82=RE82,RE$8,IF($RJ82=RF82,RF$8,IF($RJ82=RG82,RG$8,IF($RJ82=RH82,RH$8,IF($RJ82=RI82,RI$8,IF($RJ82=#REF!,#REF!,IF($RJ82=#REF!,#REF!,""))))))))))))))))))))))))))))</f>
        <v>#REF!</v>
      </c>
      <c r="RQ82" s="36" t="e">
        <f t="shared" si="693"/>
        <v>#REF!</v>
      </c>
      <c r="RR82" s="36" t="e">
        <f t="shared" si="694"/>
        <v>#REF!</v>
      </c>
      <c r="RS82" s="36" t="e">
        <f t="shared" si="695"/>
        <v>#REF!</v>
      </c>
      <c r="RT82" s="36" t="e">
        <f>IF($RP82=$AD$8,$AD82,IF($RP82=$AE$8,$AE82,IF($RP82=$AF$8,$AF82,IF($RP82=$AG$8,$AG82,IF($RP82=$AH$8,$AH82,IF($RP82=#REF!,#REF!,IF($RP82=#REF!,#REF!,"")))))))</f>
        <v>#REF!</v>
      </c>
      <c r="RU82" s="129" t="str">
        <f t="shared" si="696"/>
        <v>DESIERTO</v>
      </c>
      <c r="RV82" s="36" t="e">
        <f t="shared" si="704"/>
        <v>#REF!</v>
      </c>
      <c r="RW82" s="53">
        <v>74</v>
      </c>
      <c r="RX82" s="129" t="str">
        <f t="shared" si="697"/>
        <v>D</v>
      </c>
      <c r="RY82" s="129">
        <f t="shared" si="698"/>
        <v>78910235.774999991</v>
      </c>
    </row>
    <row r="83" spans="2:493" s="38" customFormat="1" ht="36">
      <c r="B83" s="67" t="s">
        <v>166</v>
      </c>
      <c r="C83" s="94" t="s">
        <v>194</v>
      </c>
      <c r="D83" s="103" t="s">
        <v>204</v>
      </c>
      <c r="E83" s="88" t="s">
        <v>195</v>
      </c>
      <c r="F83" s="101">
        <v>20</v>
      </c>
      <c r="G83" s="24">
        <v>137595733.33333331</v>
      </c>
      <c r="H83" s="54">
        <v>75</v>
      </c>
      <c r="I83" s="104" t="s">
        <v>37</v>
      </c>
      <c r="J83" s="104" t="s">
        <v>37</v>
      </c>
      <c r="K83" s="104" t="s">
        <v>37</v>
      </c>
      <c r="L83" s="104" t="s">
        <v>37</v>
      </c>
      <c r="M83" s="104" t="s">
        <v>37</v>
      </c>
      <c r="N83" s="104" t="s">
        <v>37</v>
      </c>
      <c r="O83" s="104" t="s">
        <v>37</v>
      </c>
      <c r="P83" s="104" t="s">
        <v>37</v>
      </c>
      <c r="Q83" s="104" t="s">
        <v>37</v>
      </c>
      <c r="R83" s="104" t="s">
        <v>37</v>
      </c>
      <c r="S83" s="104" t="s">
        <v>37</v>
      </c>
      <c r="T83" s="104" t="s">
        <v>37</v>
      </c>
      <c r="U83" s="104" t="s">
        <v>37</v>
      </c>
      <c r="V83" s="104" t="s">
        <v>37</v>
      </c>
      <c r="W83" s="104" t="s">
        <v>37</v>
      </c>
      <c r="X83" s="104" t="s">
        <v>37</v>
      </c>
      <c r="Y83" s="104" t="s">
        <v>37</v>
      </c>
      <c r="Z83" s="104" t="s">
        <v>37</v>
      </c>
      <c r="AA83" s="104" t="s">
        <v>37</v>
      </c>
      <c r="AB83" s="104" t="s">
        <v>37</v>
      </c>
      <c r="AC83" s="104" t="s">
        <v>37</v>
      </c>
      <c r="AD83" s="104" t="s">
        <v>37</v>
      </c>
      <c r="AE83" s="104" t="s">
        <v>37</v>
      </c>
      <c r="AF83" s="104" t="s">
        <v>37</v>
      </c>
      <c r="AG83" s="104" t="s">
        <v>37</v>
      </c>
      <c r="AH83" s="104" t="s">
        <v>37</v>
      </c>
      <c r="AI83" s="37"/>
      <c r="AJ83" s="25" t="str">
        <f t="shared" si="505"/>
        <v>NC</v>
      </c>
      <c r="AK83" s="25" t="str">
        <f t="shared" si="506"/>
        <v>NC</v>
      </c>
      <c r="AL83" s="25" t="str">
        <f t="shared" si="507"/>
        <v>NC</v>
      </c>
      <c r="AM83" s="25" t="str">
        <f t="shared" si="508"/>
        <v>NC</v>
      </c>
      <c r="AN83" s="25" t="str">
        <f t="shared" si="509"/>
        <v>NC</v>
      </c>
      <c r="AO83" s="25" t="str">
        <f t="shared" si="510"/>
        <v>NC</v>
      </c>
      <c r="AP83" s="25" t="str">
        <f t="shared" si="511"/>
        <v>NC</v>
      </c>
      <c r="AQ83" s="25" t="str">
        <f t="shared" si="512"/>
        <v>NC</v>
      </c>
      <c r="AR83" s="25" t="str">
        <f t="shared" si="513"/>
        <v>NC</v>
      </c>
      <c r="AS83" s="25" t="str">
        <f t="shared" si="514"/>
        <v>NC</v>
      </c>
      <c r="AT83" s="25" t="str">
        <f t="shared" si="515"/>
        <v>NC</v>
      </c>
      <c r="AU83" s="25" t="str">
        <f t="shared" si="516"/>
        <v>NC</v>
      </c>
      <c r="AV83" s="25" t="str">
        <f t="shared" si="517"/>
        <v>NC</v>
      </c>
      <c r="AW83" s="25" t="str">
        <f t="shared" si="518"/>
        <v>NC</v>
      </c>
      <c r="AX83" s="25" t="str">
        <f t="shared" si="519"/>
        <v>NC</v>
      </c>
      <c r="AY83" s="25" t="str">
        <f t="shared" si="520"/>
        <v>NC</v>
      </c>
      <c r="AZ83" s="25" t="str">
        <f t="shared" si="521"/>
        <v>NC</v>
      </c>
      <c r="BA83" s="25" t="str">
        <f t="shared" si="522"/>
        <v>NC</v>
      </c>
      <c r="BB83" s="25" t="str">
        <f t="shared" si="523"/>
        <v>NC</v>
      </c>
      <c r="BC83" s="25" t="str">
        <f t="shared" si="524"/>
        <v>NC</v>
      </c>
      <c r="BD83" s="25" t="str">
        <f t="shared" si="525"/>
        <v>NC</v>
      </c>
      <c r="BE83" s="25" t="str">
        <f t="shared" si="526"/>
        <v>NC</v>
      </c>
      <c r="BF83" s="25" t="str">
        <f t="shared" si="527"/>
        <v>NC</v>
      </c>
      <c r="BG83" s="25" t="str">
        <f t="shared" si="528"/>
        <v>NC</v>
      </c>
      <c r="BH83" s="25" t="str">
        <f t="shared" si="529"/>
        <v>NC</v>
      </c>
      <c r="BI83" s="25" t="str">
        <f t="shared" si="530"/>
        <v>NC</v>
      </c>
      <c r="BJ83" s="53">
        <v>75</v>
      </c>
      <c r="BK83" s="122" t="s">
        <v>38</v>
      </c>
      <c r="BL83" s="122" t="s">
        <v>38</v>
      </c>
      <c r="BM83" s="122" t="s">
        <v>38</v>
      </c>
      <c r="BN83" s="122" t="s">
        <v>38</v>
      </c>
      <c r="BO83" s="122" t="s">
        <v>38</v>
      </c>
      <c r="BP83" s="122" t="s">
        <v>38</v>
      </c>
      <c r="BQ83" s="122" t="s">
        <v>38</v>
      </c>
      <c r="BR83" s="122" t="s">
        <v>38</v>
      </c>
      <c r="BS83" s="122" t="s">
        <v>38</v>
      </c>
      <c r="BT83" s="122" t="s">
        <v>38</v>
      </c>
      <c r="BU83" s="122" t="s">
        <v>38</v>
      </c>
      <c r="BV83" s="122" t="s">
        <v>38</v>
      </c>
      <c r="BW83" s="122" t="s">
        <v>38</v>
      </c>
      <c r="BX83" s="122" t="s">
        <v>38</v>
      </c>
      <c r="BY83" s="122" t="s">
        <v>38</v>
      </c>
      <c r="BZ83" s="122" t="s">
        <v>38</v>
      </c>
      <c r="CA83" s="122" t="s">
        <v>38</v>
      </c>
      <c r="CB83" s="122" t="s">
        <v>38</v>
      </c>
      <c r="CC83" s="122" t="s">
        <v>38</v>
      </c>
      <c r="CD83" s="122" t="s">
        <v>38</v>
      </c>
      <c r="CE83" s="122" t="s">
        <v>38</v>
      </c>
      <c r="CF83" s="122" t="s">
        <v>38</v>
      </c>
      <c r="CG83" s="122" t="s">
        <v>38</v>
      </c>
      <c r="CH83" s="122" t="s">
        <v>38</v>
      </c>
      <c r="CI83" s="122" t="s">
        <v>38</v>
      </c>
      <c r="CJ83" s="122" t="s">
        <v>38</v>
      </c>
      <c r="CK83" s="53">
        <v>75</v>
      </c>
      <c r="CL83" s="122" t="s">
        <v>39</v>
      </c>
      <c r="CM83" s="122" t="s">
        <v>38</v>
      </c>
      <c r="CN83" s="122" t="s">
        <v>39</v>
      </c>
      <c r="CO83" s="122" t="s">
        <v>39</v>
      </c>
      <c r="CP83" s="122" t="s">
        <v>39</v>
      </c>
      <c r="CQ83" s="122" t="s">
        <v>39</v>
      </c>
      <c r="CR83" s="122" t="s">
        <v>39</v>
      </c>
      <c r="CS83" s="122" t="s">
        <v>39</v>
      </c>
      <c r="CT83" s="122" t="s">
        <v>39</v>
      </c>
      <c r="CU83" s="122" t="s">
        <v>39</v>
      </c>
      <c r="CV83" s="122" t="s">
        <v>39</v>
      </c>
      <c r="CW83" s="122" t="s">
        <v>39</v>
      </c>
      <c r="CX83" s="122" t="s">
        <v>39</v>
      </c>
      <c r="CY83" s="122" t="s">
        <v>39</v>
      </c>
      <c r="CZ83" s="122" t="s">
        <v>39</v>
      </c>
      <c r="DA83" s="122" t="s">
        <v>39</v>
      </c>
      <c r="DB83" s="122" t="s">
        <v>39</v>
      </c>
      <c r="DC83" s="122" t="s">
        <v>39</v>
      </c>
      <c r="DD83" s="122" t="s">
        <v>39</v>
      </c>
      <c r="DE83" s="122" t="s">
        <v>39</v>
      </c>
      <c r="DF83" s="122" t="s">
        <v>39</v>
      </c>
      <c r="DG83" s="122" t="s">
        <v>39</v>
      </c>
      <c r="DH83" s="122" t="s">
        <v>38</v>
      </c>
      <c r="DI83" s="122" t="s">
        <v>38</v>
      </c>
      <c r="DJ83" s="122" t="s">
        <v>38</v>
      </c>
      <c r="DK83" s="122" t="s">
        <v>39</v>
      </c>
      <c r="DL83" s="53">
        <v>75</v>
      </c>
      <c r="DM83" s="122" t="s">
        <v>39</v>
      </c>
      <c r="DN83" s="122" t="s">
        <v>38</v>
      </c>
      <c r="DO83" s="122" t="s">
        <v>39</v>
      </c>
      <c r="DP83" s="122" t="s">
        <v>39</v>
      </c>
      <c r="DQ83" s="122" t="s">
        <v>39</v>
      </c>
      <c r="DR83" s="122" t="s">
        <v>39</v>
      </c>
      <c r="DS83" s="122" t="s">
        <v>39</v>
      </c>
      <c r="DT83" s="122" t="s">
        <v>39</v>
      </c>
      <c r="DU83" s="122" t="s">
        <v>39</v>
      </c>
      <c r="DV83" s="122" t="s">
        <v>39</v>
      </c>
      <c r="DW83" s="122" t="s">
        <v>39</v>
      </c>
      <c r="DX83" s="122" t="s">
        <v>39</v>
      </c>
      <c r="DY83" s="122" t="s">
        <v>39</v>
      </c>
      <c r="DZ83" s="122" t="s">
        <v>39</v>
      </c>
      <c r="EA83" s="122" t="s">
        <v>39</v>
      </c>
      <c r="EB83" s="122" t="s">
        <v>39</v>
      </c>
      <c r="EC83" s="122" t="s">
        <v>39</v>
      </c>
      <c r="ED83" s="122" t="s">
        <v>39</v>
      </c>
      <c r="EE83" s="122" t="s">
        <v>39</v>
      </c>
      <c r="EF83" s="122" t="s">
        <v>39</v>
      </c>
      <c r="EG83" s="122" t="s">
        <v>39</v>
      </c>
      <c r="EH83" s="122" t="s">
        <v>39</v>
      </c>
      <c r="EI83" s="122" t="s">
        <v>38</v>
      </c>
      <c r="EJ83" s="122" t="s">
        <v>38</v>
      </c>
      <c r="EK83" s="122" t="s">
        <v>39</v>
      </c>
      <c r="EL83" s="122" t="s">
        <v>39</v>
      </c>
      <c r="EM83" s="53">
        <v>75</v>
      </c>
      <c r="EN83" s="26" t="str">
        <f t="shared" si="531"/>
        <v>NO CUMPLE</v>
      </c>
      <c r="EO83" s="26" t="str">
        <f t="shared" si="532"/>
        <v>NO CUMPLE</v>
      </c>
      <c r="EP83" s="26" t="str">
        <f t="shared" si="533"/>
        <v>NO CUMPLE</v>
      </c>
      <c r="EQ83" s="26" t="str">
        <f t="shared" si="534"/>
        <v>NO CUMPLE</v>
      </c>
      <c r="ER83" s="26" t="str">
        <f t="shared" si="535"/>
        <v>NO CUMPLE</v>
      </c>
      <c r="ES83" s="26" t="str">
        <f t="shared" si="536"/>
        <v>NO CUMPLE</v>
      </c>
      <c r="ET83" s="26" t="str">
        <f t="shared" si="537"/>
        <v>NO CUMPLE</v>
      </c>
      <c r="EU83" s="26" t="str">
        <f t="shared" si="538"/>
        <v>NO CUMPLE</v>
      </c>
      <c r="EV83" s="26" t="str">
        <f t="shared" si="539"/>
        <v>NO CUMPLE</v>
      </c>
      <c r="EW83" s="26" t="str">
        <f t="shared" si="540"/>
        <v>NO CUMPLE</v>
      </c>
      <c r="EX83" s="26" t="str">
        <f t="shared" si="541"/>
        <v>NO CUMPLE</v>
      </c>
      <c r="EY83" s="26" t="str">
        <f t="shared" si="542"/>
        <v>NO CUMPLE</v>
      </c>
      <c r="EZ83" s="26" t="str">
        <f t="shared" si="543"/>
        <v>NO CUMPLE</v>
      </c>
      <c r="FA83" s="26" t="str">
        <f t="shared" si="544"/>
        <v>NO CUMPLE</v>
      </c>
      <c r="FB83" s="26" t="str">
        <f t="shared" si="545"/>
        <v>NO CUMPLE</v>
      </c>
      <c r="FC83" s="26" t="str">
        <f t="shared" si="546"/>
        <v>NO CUMPLE</v>
      </c>
      <c r="FD83" s="26" t="str">
        <f t="shared" si="547"/>
        <v>NO CUMPLE</v>
      </c>
      <c r="FE83" s="26" t="str">
        <f t="shared" si="548"/>
        <v>NO CUMPLE</v>
      </c>
      <c r="FF83" s="26" t="str">
        <f t="shared" si="549"/>
        <v>NO CUMPLE</v>
      </c>
      <c r="FG83" s="26" t="str">
        <f t="shared" si="550"/>
        <v>NO CUMPLE</v>
      </c>
      <c r="FH83" s="26" t="str">
        <f t="shared" si="551"/>
        <v>NO CUMPLE</v>
      </c>
      <c r="FI83" s="26" t="str">
        <f t="shared" si="552"/>
        <v>NO CUMPLE</v>
      </c>
      <c r="FJ83" s="26" t="str">
        <f t="shared" si="553"/>
        <v>NO CUMPLE</v>
      </c>
      <c r="FK83" s="26" t="str">
        <f t="shared" si="554"/>
        <v>NO CUMPLE</v>
      </c>
      <c r="FL83" s="26" t="str">
        <f t="shared" si="555"/>
        <v>NO CUMPLE</v>
      </c>
      <c r="FM83" s="26" t="str">
        <f t="shared" si="556"/>
        <v>NO CUMPLE</v>
      </c>
      <c r="FN83" s="53">
        <v>75</v>
      </c>
      <c r="FO83" s="116" t="s">
        <v>37</v>
      </c>
      <c r="FP83" s="116" t="s">
        <v>37</v>
      </c>
      <c r="FQ83" s="116" t="s">
        <v>37</v>
      </c>
      <c r="FR83" s="116" t="s">
        <v>37</v>
      </c>
      <c r="FS83" s="116" t="s">
        <v>37</v>
      </c>
      <c r="FT83" s="116" t="s">
        <v>37</v>
      </c>
      <c r="FU83" s="116" t="s">
        <v>37</v>
      </c>
      <c r="FV83" s="116" t="s">
        <v>37</v>
      </c>
      <c r="FW83" s="116" t="s">
        <v>37</v>
      </c>
      <c r="FX83" s="116" t="s">
        <v>37</v>
      </c>
      <c r="FY83" s="116" t="s">
        <v>37</v>
      </c>
      <c r="FZ83" s="116" t="s">
        <v>37</v>
      </c>
      <c r="GA83" s="116" t="s">
        <v>37</v>
      </c>
      <c r="GB83" s="116" t="s">
        <v>37</v>
      </c>
      <c r="GC83" s="116" t="s">
        <v>37</v>
      </c>
      <c r="GD83" s="116" t="s">
        <v>37</v>
      </c>
      <c r="GE83" s="116" t="s">
        <v>37</v>
      </c>
      <c r="GF83" s="116" t="s">
        <v>37</v>
      </c>
      <c r="GG83" s="116" t="s">
        <v>37</v>
      </c>
      <c r="GH83" s="116" t="s">
        <v>37</v>
      </c>
      <c r="GI83" s="116" t="s">
        <v>37</v>
      </c>
      <c r="GJ83" s="116" t="s">
        <v>37</v>
      </c>
      <c r="GK83" s="116" t="s">
        <v>37</v>
      </c>
      <c r="GL83" s="116" t="s">
        <v>37</v>
      </c>
      <c r="GM83" s="116" t="s">
        <v>37</v>
      </c>
      <c r="GN83" s="116" t="s">
        <v>37</v>
      </c>
      <c r="GO83" s="53">
        <v>75</v>
      </c>
      <c r="GP83" s="116" t="s">
        <v>37</v>
      </c>
      <c r="GQ83" s="116" t="s">
        <v>37</v>
      </c>
      <c r="GR83" s="116" t="s">
        <v>37</v>
      </c>
      <c r="GS83" s="116" t="s">
        <v>37</v>
      </c>
      <c r="GT83" s="116" t="s">
        <v>37</v>
      </c>
      <c r="GU83" s="116" t="s">
        <v>37</v>
      </c>
      <c r="GV83" s="116" t="s">
        <v>37</v>
      </c>
      <c r="GW83" s="116" t="s">
        <v>37</v>
      </c>
      <c r="GX83" s="116" t="s">
        <v>37</v>
      </c>
      <c r="GY83" s="116" t="s">
        <v>37</v>
      </c>
      <c r="GZ83" s="116" t="s">
        <v>37</v>
      </c>
      <c r="HA83" s="116" t="s">
        <v>37</v>
      </c>
      <c r="HB83" s="116" t="s">
        <v>37</v>
      </c>
      <c r="HC83" s="116" t="s">
        <v>37</v>
      </c>
      <c r="HD83" s="116" t="s">
        <v>37</v>
      </c>
      <c r="HE83" s="116" t="s">
        <v>37</v>
      </c>
      <c r="HF83" s="116" t="s">
        <v>37</v>
      </c>
      <c r="HG83" s="116" t="s">
        <v>37</v>
      </c>
      <c r="HH83" s="116" t="s">
        <v>37</v>
      </c>
      <c r="HI83" s="116" t="s">
        <v>37</v>
      </c>
      <c r="HJ83" s="116" t="s">
        <v>37</v>
      </c>
      <c r="HK83" s="116" t="s">
        <v>37</v>
      </c>
      <c r="HL83" s="116" t="s">
        <v>37</v>
      </c>
      <c r="HM83" s="116" t="s">
        <v>37</v>
      </c>
      <c r="HN83" s="116" t="s">
        <v>37</v>
      </c>
      <c r="HO83" s="116" t="s">
        <v>37</v>
      </c>
      <c r="HP83" s="53">
        <v>75</v>
      </c>
      <c r="HQ83" s="25" t="str">
        <f t="shared" si="557"/>
        <v/>
      </c>
      <c r="HR83" s="25" t="str">
        <f t="shared" si="558"/>
        <v/>
      </c>
      <c r="HS83" s="25" t="str">
        <f t="shared" si="559"/>
        <v/>
      </c>
      <c r="HT83" s="25" t="str">
        <f t="shared" si="560"/>
        <v/>
      </c>
      <c r="HU83" s="25" t="str">
        <f t="shared" si="561"/>
        <v/>
      </c>
      <c r="HV83" s="25" t="str">
        <f t="shared" si="562"/>
        <v/>
      </c>
      <c r="HW83" s="25" t="str">
        <f t="shared" si="563"/>
        <v/>
      </c>
      <c r="HX83" s="25" t="str">
        <f t="shared" si="564"/>
        <v/>
      </c>
      <c r="HY83" s="25" t="str">
        <f t="shared" si="565"/>
        <v/>
      </c>
      <c r="HZ83" s="25" t="str">
        <f t="shared" si="566"/>
        <v/>
      </c>
      <c r="IA83" s="25" t="str">
        <f t="shared" si="567"/>
        <v/>
      </c>
      <c r="IB83" s="25" t="str">
        <f t="shared" si="568"/>
        <v/>
      </c>
      <c r="IC83" s="25" t="str">
        <f t="shared" si="569"/>
        <v/>
      </c>
      <c r="ID83" s="25" t="str">
        <f t="shared" si="570"/>
        <v/>
      </c>
      <c r="IE83" s="25" t="str">
        <f t="shared" si="571"/>
        <v/>
      </c>
      <c r="IF83" s="25" t="str">
        <f t="shared" si="572"/>
        <v/>
      </c>
      <c r="IG83" s="25" t="str">
        <f t="shared" si="573"/>
        <v/>
      </c>
      <c r="IH83" s="25" t="str">
        <f t="shared" si="574"/>
        <v/>
      </c>
      <c r="II83" s="25" t="str">
        <f t="shared" si="575"/>
        <v/>
      </c>
      <c r="IJ83" s="25" t="str">
        <f t="shared" si="576"/>
        <v/>
      </c>
      <c r="IK83" s="25" t="str">
        <f t="shared" si="577"/>
        <v/>
      </c>
      <c r="IL83" s="25" t="str">
        <f t="shared" si="578"/>
        <v/>
      </c>
      <c r="IM83" s="25" t="str">
        <f t="shared" si="579"/>
        <v/>
      </c>
      <c r="IN83" s="25" t="str">
        <f t="shared" si="580"/>
        <v/>
      </c>
      <c r="IO83" s="25" t="str">
        <f t="shared" si="581"/>
        <v/>
      </c>
      <c r="IP83" s="25" t="str">
        <f t="shared" si="582"/>
        <v/>
      </c>
      <c r="IQ83" s="25">
        <v>137595733.33333331</v>
      </c>
      <c r="IR83" s="25">
        <v>137595733.33333331</v>
      </c>
      <c r="IS83" s="27">
        <f t="shared" si="583"/>
        <v>0</v>
      </c>
      <c r="IT83" s="27" t="str">
        <f t="shared" si="699"/>
        <v/>
      </c>
      <c r="IU83" s="27">
        <f t="array" ref="IU83">IF(IT83=0,"",PRODUCT(IF(ISNUMBER(HQ83:IP83),HQ83:IP83,1)))</f>
        <v>1</v>
      </c>
      <c r="IV83" s="27" t="str">
        <f t="shared" si="700"/>
        <v/>
      </c>
      <c r="IW83" s="28" t="str">
        <f t="shared" si="706"/>
        <v/>
      </c>
      <c r="IX83" s="29" t="str">
        <f t="shared" si="285"/>
        <v/>
      </c>
      <c r="IY83" s="53">
        <v>75</v>
      </c>
      <c r="IZ83" s="30" t="str">
        <f t="shared" si="584"/>
        <v/>
      </c>
      <c r="JA83" s="30" t="str">
        <f t="shared" si="585"/>
        <v/>
      </c>
      <c r="JB83" s="30" t="str">
        <f t="shared" si="586"/>
        <v/>
      </c>
      <c r="JC83" s="30" t="str">
        <f t="shared" si="587"/>
        <v/>
      </c>
      <c r="JD83" s="30" t="str">
        <f t="shared" si="588"/>
        <v/>
      </c>
      <c r="JE83" s="30" t="str">
        <f t="shared" si="589"/>
        <v/>
      </c>
      <c r="JF83" s="30" t="str">
        <f t="shared" si="590"/>
        <v/>
      </c>
      <c r="JG83" s="30" t="str">
        <f t="shared" si="591"/>
        <v/>
      </c>
      <c r="JH83" s="30" t="str">
        <f t="shared" si="592"/>
        <v/>
      </c>
      <c r="JI83" s="30" t="str">
        <f t="shared" si="593"/>
        <v/>
      </c>
      <c r="JJ83" s="30" t="str">
        <f t="shared" si="594"/>
        <v/>
      </c>
      <c r="JK83" s="30" t="str">
        <f t="shared" si="595"/>
        <v/>
      </c>
      <c r="JL83" s="30" t="str">
        <f t="shared" si="596"/>
        <v/>
      </c>
      <c r="JM83" s="30" t="str">
        <f t="shared" si="597"/>
        <v/>
      </c>
      <c r="JN83" s="30" t="str">
        <f t="shared" si="598"/>
        <v/>
      </c>
      <c r="JO83" s="30" t="str">
        <f t="shared" si="599"/>
        <v/>
      </c>
      <c r="JP83" s="30" t="str">
        <f t="shared" si="600"/>
        <v/>
      </c>
      <c r="JQ83" s="30" t="str">
        <f t="shared" si="601"/>
        <v/>
      </c>
      <c r="JR83" s="30" t="str">
        <f t="shared" si="602"/>
        <v/>
      </c>
      <c r="JS83" s="30" t="str">
        <f t="shared" si="603"/>
        <v/>
      </c>
      <c r="JT83" s="30" t="str">
        <f t="shared" si="604"/>
        <v/>
      </c>
      <c r="JU83" s="30" t="str">
        <f t="shared" si="605"/>
        <v/>
      </c>
      <c r="JV83" s="30" t="str">
        <f t="shared" si="606"/>
        <v/>
      </c>
      <c r="JW83" s="30" t="str">
        <f t="shared" si="607"/>
        <v/>
      </c>
      <c r="JX83" s="30" t="str">
        <f t="shared" si="608"/>
        <v/>
      </c>
      <c r="JY83" s="30" t="str">
        <f t="shared" si="609"/>
        <v/>
      </c>
      <c r="JZ83" s="53">
        <v>75</v>
      </c>
      <c r="KA83" s="31" t="str">
        <f t="shared" si="610"/>
        <v/>
      </c>
      <c r="KB83" s="31" t="str">
        <f t="shared" si="611"/>
        <v/>
      </c>
      <c r="KC83" s="31" t="str">
        <f t="shared" si="612"/>
        <v/>
      </c>
      <c r="KD83" s="31" t="str">
        <f t="shared" si="613"/>
        <v/>
      </c>
      <c r="KE83" s="31" t="str">
        <f t="shared" si="614"/>
        <v/>
      </c>
      <c r="KF83" s="31" t="str">
        <f t="shared" si="615"/>
        <v/>
      </c>
      <c r="KG83" s="31" t="str">
        <f t="shared" si="616"/>
        <v/>
      </c>
      <c r="KH83" s="31" t="str">
        <f t="shared" si="617"/>
        <v/>
      </c>
      <c r="KI83" s="31" t="str">
        <f t="shared" si="618"/>
        <v/>
      </c>
      <c r="KJ83" s="31" t="str">
        <f t="shared" si="619"/>
        <v/>
      </c>
      <c r="KK83" s="31" t="str">
        <f t="shared" si="620"/>
        <v/>
      </c>
      <c r="KL83" s="31" t="str">
        <f t="shared" si="621"/>
        <v/>
      </c>
      <c r="KM83" s="31" t="str">
        <f t="shared" si="622"/>
        <v/>
      </c>
      <c r="KN83" s="31" t="str">
        <f t="shared" si="623"/>
        <v/>
      </c>
      <c r="KO83" s="31" t="str">
        <f t="shared" si="624"/>
        <v/>
      </c>
      <c r="KP83" s="31" t="str">
        <f t="shared" si="625"/>
        <v/>
      </c>
      <c r="KQ83" s="31" t="str">
        <f t="shared" si="626"/>
        <v/>
      </c>
      <c r="KR83" s="31" t="str">
        <f t="shared" si="627"/>
        <v/>
      </c>
      <c r="KS83" s="31" t="str">
        <f t="shared" si="628"/>
        <v/>
      </c>
      <c r="KT83" s="31" t="str">
        <f t="shared" si="629"/>
        <v/>
      </c>
      <c r="KU83" s="31" t="str">
        <f t="shared" si="630"/>
        <v/>
      </c>
      <c r="KV83" s="31" t="str">
        <f t="shared" si="631"/>
        <v/>
      </c>
      <c r="KW83" s="31" t="str">
        <f t="shared" si="632"/>
        <v/>
      </c>
      <c r="KX83" s="31" t="str">
        <f t="shared" si="633"/>
        <v/>
      </c>
      <c r="KY83" s="31" t="str">
        <f t="shared" si="634"/>
        <v/>
      </c>
      <c r="KZ83" s="31" t="str">
        <f t="shared" si="635"/>
        <v/>
      </c>
      <c r="LA83" s="53">
        <v>75</v>
      </c>
      <c r="LB83" s="32" t="str">
        <f t="shared" si="636"/>
        <v/>
      </c>
      <c r="LC83" s="32" t="str">
        <f t="shared" si="637"/>
        <v/>
      </c>
      <c r="LD83" s="32" t="str">
        <f t="shared" si="638"/>
        <v/>
      </c>
      <c r="LE83" s="32" t="str">
        <f t="shared" si="639"/>
        <v/>
      </c>
      <c r="LF83" s="32" t="str">
        <f t="shared" si="640"/>
        <v/>
      </c>
      <c r="LG83" s="32" t="str">
        <f t="shared" si="641"/>
        <v/>
      </c>
      <c r="LH83" s="32" t="str">
        <f t="shared" si="642"/>
        <v/>
      </c>
      <c r="LI83" s="32" t="str">
        <f t="shared" si="643"/>
        <v/>
      </c>
      <c r="LJ83" s="32" t="str">
        <f t="shared" si="644"/>
        <v/>
      </c>
      <c r="LK83" s="32" t="str">
        <f t="shared" si="645"/>
        <v/>
      </c>
      <c r="LL83" s="32" t="str">
        <f t="shared" si="646"/>
        <v/>
      </c>
      <c r="LM83" s="32" t="str">
        <f t="shared" si="647"/>
        <v/>
      </c>
      <c r="LN83" s="32" t="str">
        <f t="shared" si="648"/>
        <v/>
      </c>
      <c r="LO83" s="32" t="str">
        <f t="shared" si="649"/>
        <v/>
      </c>
      <c r="LP83" s="32" t="str">
        <f t="shared" si="650"/>
        <v/>
      </c>
      <c r="LQ83" s="32" t="str">
        <f t="shared" si="651"/>
        <v/>
      </c>
      <c r="LR83" s="32" t="str">
        <f t="shared" si="652"/>
        <v/>
      </c>
      <c r="LS83" s="32" t="str">
        <f t="shared" si="653"/>
        <v/>
      </c>
      <c r="LT83" s="32" t="str">
        <f t="shared" si="654"/>
        <v/>
      </c>
      <c r="LU83" s="32" t="str">
        <f t="shared" si="655"/>
        <v/>
      </c>
      <c r="LV83" s="32" t="str">
        <f t="shared" si="656"/>
        <v/>
      </c>
      <c r="LW83" s="32" t="str">
        <f t="shared" si="657"/>
        <v/>
      </c>
      <c r="LX83" s="32" t="str">
        <f t="shared" si="658"/>
        <v/>
      </c>
      <c r="LY83" s="32" t="str">
        <f t="shared" si="659"/>
        <v/>
      </c>
      <c r="LZ83" s="32" t="str">
        <f t="shared" si="660"/>
        <v/>
      </c>
      <c r="MA83" s="32" t="str">
        <f t="shared" si="661"/>
        <v/>
      </c>
      <c r="MB83" s="50">
        <f t="shared" si="662"/>
        <v>0</v>
      </c>
      <c r="MC83" s="53">
        <v>75</v>
      </c>
      <c r="MD83" s="140" t="str">
        <f t="shared" si="663"/>
        <v/>
      </c>
      <c r="ME83" s="140" t="str">
        <f t="shared" si="664"/>
        <v/>
      </c>
      <c r="MF83" s="140" t="str">
        <f t="shared" si="665"/>
        <v/>
      </c>
      <c r="MG83" s="140" t="str">
        <f t="shared" si="666"/>
        <v/>
      </c>
      <c r="MH83" s="140" t="str">
        <f t="shared" si="667"/>
        <v/>
      </c>
      <c r="MI83" s="140" t="str">
        <f t="shared" si="668"/>
        <v/>
      </c>
      <c r="MJ83" s="140" t="str">
        <f t="shared" si="669"/>
        <v/>
      </c>
      <c r="MK83" s="140" t="str">
        <f t="shared" si="670"/>
        <v/>
      </c>
      <c r="ML83" s="140" t="str">
        <f t="shared" si="671"/>
        <v/>
      </c>
      <c r="MM83" s="140" t="str">
        <f t="shared" si="672"/>
        <v/>
      </c>
      <c r="MN83" s="140" t="str">
        <f t="shared" si="673"/>
        <v/>
      </c>
      <c r="MO83" s="140" t="str">
        <f t="shared" si="674"/>
        <v/>
      </c>
      <c r="MP83" s="140" t="str">
        <f t="shared" si="675"/>
        <v/>
      </c>
      <c r="MQ83" s="140" t="str">
        <f t="shared" si="676"/>
        <v/>
      </c>
      <c r="MR83" s="140" t="str">
        <f t="shared" si="677"/>
        <v/>
      </c>
      <c r="MS83" s="140" t="str">
        <f t="shared" si="678"/>
        <v/>
      </c>
      <c r="MT83" s="140" t="str">
        <f t="shared" si="679"/>
        <v/>
      </c>
      <c r="MU83" s="140" t="str">
        <f t="shared" si="680"/>
        <v/>
      </c>
      <c r="MV83" s="140" t="str">
        <f t="shared" si="681"/>
        <v/>
      </c>
      <c r="MW83" s="140" t="str">
        <f t="shared" si="682"/>
        <v/>
      </c>
      <c r="MX83" s="140" t="str">
        <f t="shared" si="683"/>
        <v/>
      </c>
      <c r="MY83" s="140" t="str">
        <f t="shared" si="684"/>
        <v/>
      </c>
      <c r="MZ83" s="140" t="str">
        <f t="shared" si="685"/>
        <v/>
      </c>
      <c r="NA83" s="140" t="str">
        <f t="shared" si="686"/>
        <v/>
      </c>
      <c r="NB83" s="140" t="str">
        <f t="shared" si="687"/>
        <v/>
      </c>
      <c r="NC83" s="140" t="str">
        <f t="shared" si="688"/>
        <v/>
      </c>
      <c r="ND83" s="53">
        <v>75</v>
      </c>
      <c r="NE83" s="33" t="str">
        <f t="shared" si="689"/>
        <v/>
      </c>
      <c r="NF83" s="33" t="str">
        <f t="shared" si="731"/>
        <v/>
      </c>
      <c r="NG83" s="33" t="str">
        <f t="shared" si="707"/>
        <v/>
      </c>
      <c r="NH83" s="33" t="str">
        <f t="shared" si="708"/>
        <v/>
      </c>
      <c r="NI83" s="33" t="str">
        <f t="shared" si="709"/>
        <v/>
      </c>
      <c r="NJ83" s="33" t="str">
        <f t="shared" si="710"/>
        <v/>
      </c>
      <c r="NK83" s="33" t="str">
        <f t="shared" si="711"/>
        <v/>
      </c>
      <c r="NL83" s="33" t="str">
        <f t="shared" si="712"/>
        <v/>
      </c>
      <c r="NM83" s="33" t="str">
        <f t="shared" si="713"/>
        <v/>
      </c>
      <c r="NN83" s="33" t="str">
        <f t="shared" si="714"/>
        <v/>
      </c>
      <c r="NO83" s="33" t="str">
        <f t="shared" si="715"/>
        <v/>
      </c>
      <c r="NP83" s="33" t="str">
        <f t="shared" si="716"/>
        <v/>
      </c>
      <c r="NQ83" s="33" t="str">
        <f t="shared" si="717"/>
        <v/>
      </c>
      <c r="NR83" s="33" t="str">
        <f t="shared" si="718"/>
        <v/>
      </c>
      <c r="NS83" s="33" t="str">
        <f t="shared" si="719"/>
        <v/>
      </c>
      <c r="NT83" s="33" t="str">
        <f t="shared" si="720"/>
        <v/>
      </c>
      <c r="NU83" s="33" t="str">
        <f t="shared" si="721"/>
        <v/>
      </c>
      <c r="NV83" s="33" t="str">
        <f t="shared" si="722"/>
        <v/>
      </c>
      <c r="NW83" s="33" t="str">
        <f t="shared" si="723"/>
        <v/>
      </c>
      <c r="NX83" s="33" t="str">
        <f t="shared" si="724"/>
        <v/>
      </c>
      <c r="NY83" s="33" t="str">
        <f t="shared" si="725"/>
        <v/>
      </c>
      <c r="NZ83" s="33" t="str">
        <f t="shared" si="726"/>
        <v/>
      </c>
      <c r="OA83" s="33" t="str">
        <f t="shared" si="727"/>
        <v/>
      </c>
      <c r="OB83" s="33" t="str">
        <f t="shared" si="728"/>
        <v/>
      </c>
      <c r="OC83" s="33" t="str">
        <f t="shared" si="729"/>
        <v/>
      </c>
      <c r="OD83" s="33" t="str">
        <f t="shared" si="730"/>
        <v/>
      </c>
      <c r="OE83" s="33" t="e">
        <f>IF(#REF!="","",IF(#REF!=$MB83,40,(($MB83/#REF!)*40)))</f>
        <v>#REF!</v>
      </c>
      <c r="OF83" s="33" t="e">
        <f>IF(#REF!="","",IF(#REF!=$MB83,40,(($MB83/#REF!)*40)))</f>
        <v>#REF!</v>
      </c>
      <c r="OG83" s="53">
        <v>75</v>
      </c>
      <c r="OH83" s="116"/>
      <c r="OI83" s="116"/>
      <c r="OJ83" s="116"/>
      <c r="OK83" s="116"/>
      <c r="OL83" s="116"/>
      <c r="OM83" s="116"/>
      <c r="ON83" s="116"/>
      <c r="OO83" s="116"/>
      <c r="OP83" s="116"/>
      <c r="OQ83" s="116"/>
      <c r="OR83" s="116"/>
      <c r="OS83" s="116"/>
      <c r="OT83" s="116"/>
      <c r="OU83" s="116"/>
      <c r="OV83" s="116"/>
      <c r="OW83" s="116"/>
      <c r="OX83" s="116"/>
      <c r="OY83" s="116"/>
      <c r="OZ83" s="116"/>
      <c r="PA83" s="116"/>
      <c r="PB83" s="116"/>
      <c r="PC83" s="116"/>
      <c r="PD83" s="116"/>
      <c r="PE83" s="116"/>
      <c r="PF83" s="116"/>
      <c r="PG83" s="116"/>
      <c r="PH83" s="53">
        <v>75</v>
      </c>
      <c r="PI83" s="126">
        <f t="shared" si="701"/>
        <v>0</v>
      </c>
      <c r="PJ83" s="126">
        <f t="shared" si="275"/>
        <v>0</v>
      </c>
      <c r="PK83" s="126">
        <f t="shared" si="276"/>
        <v>0</v>
      </c>
      <c r="PL83" s="126">
        <f t="shared" si="277"/>
        <v>0</v>
      </c>
      <c r="PM83" s="126">
        <f t="shared" si="278"/>
        <v>0</v>
      </c>
      <c r="PN83" s="126">
        <f t="shared" si="279"/>
        <v>0</v>
      </c>
      <c r="PO83" s="126">
        <f t="shared" ref="PO83" si="733">IF(ON83&lt;36,0,IF(ON83&gt;=72,60,IF(ON83&gt;=66,40,IF(ON83&gt;=60,30,IF(ON83&gt;=48,20,IF(ON83&gt;=36,10,0))))))</f>
        <v>0</v>
      </c>
      <c r="PP83" s="126">
        <f t="shared" ref="PP83" si="734">IF(OO83&lt;36,0,IF(OO83&gt;=72,60,IF(OO83&gt;=66,40,IF(OO83&gt;=60,30,IF(OO83&gt;=48,20,IF(OO83&gt;=36,10,0))))))</f>
        <v>0</v>
      </c>
      <c r="PQ83" s="126">
        <f t="shared" ref="PQ83" si="735">IF(OP83&lt;36,0,IF(OP83&gt;=72,60,IF(OP83&gt;=66,40,IF(OP83&gt;=60,30,IF(OP83&gt;=48,20,IF(OP83&gt;=36,10,0))))))</f>
        <v>0</v>
      </c>
      <c r="PR83" s="126">
        <f t="shared" ref="PR83" si="736">IF(OQ83&lt;36,0,IF(OQ83&gt;=72,60,IF(OQ83&gt;=66,40,IF(OQ83&gt;=60,30,IF(OQ83&gt;=48,20,IF(OQ83&gt;=36,10,0))))))</f>
        <v>0</v>
      </c>
      <c r="PS83" s="126">
        <f t="shared" ref="PS83" si="737">IF(OR83&lt;36,0,IF(OR83&gt;=72,60,IF(OR83&gt;=66,40,IF(OR83&gt;=60,30,IF(OR83&gt;=48,20,IF(OR83&gt;=36,10,0))))))</f>
        <v>0</v>
      </c>
      <c r="PT83" s="126">
        <f t="shared" ref="PT83" si="738">IF(OS83&lt;36,0,IF(OS83&gt;=72,60,IF(OS83&gt;=66,40,IF(OS83&gt;=60,30,IF(OS83&gt;=48,20,IF(OS83&gt;=36,10,0))))))</f>
        <v>0</v>
      </c>
      <c r="PU83" s="126">
        <f t="shared" ref="PU83" si="739">IF(OT83&lt;36,0,IF(OT83&gt;=72,60,IF(OT83&gt;=66,40,IF(OT83&gt;=60,30,IF(OT83&gt;=48,20,IF(OT83&gt;=36,10,0))))))</f>
        <v>0</v>
      </c>
      <c r="PV83" s="126">
        <f t="shared" ref="PV83" si="740">IF(OU83&lt;36,0,IF(OU83&gt;=72,60,IF(OU83&gt;=66,40,IF(OU83&gt;=60,30,IF(OU83&gt;=48,20,IF(OU83&gt;=36,10,0))))))</f>
        <v>0</v>
      </c>
      <c r="PW83" s="126">
        <f t="shared" ref="PW83" si="741">IF(OV83&lt;36,0,IF(OV83&gt;=72,60,IF(OV83&gt;=66,40,IF(OV83&gt;=60,30,IF(OV83&gt;=48,20,IF(OV83&gt;=36,10,0))))))</f>
        <v>0</v>
      </c>
      <c r="PX83" s="126">
        <f t="shared" ref="PX83" si="742">IF(OW83&lt;36,0,IF(OW83&gt;=72,60,IF(OW83&gt;=66,40,IF(OW83&gt;=60,30,IF(OW83&gt;=48,20,IF(OW83&gt;=36,10,0))))))</f>
        <v>0</v>
      </c>
      <c r="PY83" s="126">
        <f t="shared" ref="PY83" si="743">IF(OX83&lt;36,0,IF(OX83&gt;=72,60,IF(OX83&gt;=66,40,IF(OX83&gt;=60,30,IF(OX83&gt;=48,20,IF(OX83&gt;=36,10,0))))))</f>
        <v>0</v>
      </c>
      <c r="PZ83" s="126">
        <f t="shared" ref="PZ83" si="744">IF(OY83&lt;36,0,IF(OY83&gt;=72,60,IF(OY83&gt;=66,40,IF(OY83&gt;=60,30,IF(OY83&gt;=48,20,IF(OY83&gt;=36,10,0))))))</f>
        <v>0</v>
      </c>
      <c r="QA83" s="126">
        <f t="shared" ref="QA83" si="745">IF(OZ83&lt;36,0,IF(OZ83&gt;=72,60,IF(OZ83&gt;=66,40,IF(OZ83&gt;=60,30,IF(OZ83&gt;=48,20,IF(OZ83&gt;=36,10,0))))))</f>
        <v>0</v>
      </c>
      <c r="QB83" s="126">
        <f t="shared" ref="QB83" si="746">IF(PA83&lt;36,0,IF(PA83&gt;=72,60,IF(PA83&gt;=66,40,IF(PA83&gt;=60,30,IF(PA83&gt;=48,20,IF(PA83&gt;=36,10,0))))))</f>
        <v>0</v>
      </c>
      <c r="QC83" s="126">
        <f t="shared" ref="QC83" si="747">IF(PB83&lt;36,0,IF(PB83&gt;=72,60,IF(PB83&gt;=66,40,IF(PB83&gt;=60,30,IF(PB83&gt;=48,20,IF(PB83&gt;=36,10,0))))))</f>
        <v>0</v>
      </c>
      <c r="QD83" s="126">
        <f t="shared" ref="QD83" si="748">IF(PC83&lt;36,0,IF(PC83&gt;=72,60,IF(PC83&gt;=66,40,IF(PC83&gt;=60,30,IF(PC83&gt;=48,20,IF(PC83&gt;=36,10,0))))))</f>
        <v>0</v>
      </c>
      <c r="QE83" s="126">
        <f t="shared" ref="QE83" si="749">IF(PD83&lt;36,0,IF(PD83&gt;=72,60,IF(PD83&gt;=66,40,IF(PD83&gt;=60,30,IF(PD83&gt;=48,20,IF(PD83&gt;=36,10,0))))))</f>
        <v>0</v>
      </c>
      <c r="QF83" s="126">
        <f t="shared" ref="QF83" si="750">IF(PE83&lt;36,0,IF(PE83&gt;=72,60,IF(PE83&gt;=66,40,IF(PE83&gt;=60,30,IF(PE83&gt;=48,20,IF(PE83&gt;=36,10,0))))))</f>
        <v>0</v>
      </c>
      <c r="QG83" s="126">
        <f t="shared" ref="QG83" si="751">IF(PF83&lt;36,0,IF(PF83&gt;=72,60,IF(PF83&gt;=66,40,IF(PF83&gt;=60,30,IF(PF83&gt;=48,20,IF(PF83&gt;=36,10,0))))))</f>
        <v>0</v>
      </c>
      <c r="QH83" s="126">
        <f t="shared" ref="QH83" si="752">IF(PG83&lt;36,0,IF(PG83&gt;=72,60,IF(PG83&gt;=66,40,IF(PG83&gt;=60,30,IF(PG83&gt;=48,20,IF(PG83&gt;=36,10,0))))))</f>
        <v>0</v>
      </c>
      <c r="QI83" s="53">
        <v>75</v>
      </c>
      <c r="QJ83" s="34" t="str">
        <f t="shared" si="702"/>
        <v/>
      </c>
      <c r="QK83" s="34" t="str">
        <f t="shared" si="280"/>
        <v/>
      </c>
      <c r="QL83" s="34" t="str">
        <f t="shared" si="281"/>
        <v/>
      </c>
      <c r="QM83" s="34" t="str">
        <f t="shared" si="282"/>
        <v/>
      </c>
      <c r="QN83" s="34" t="str">
        <f t="shared" si="283"/>
        <v/>
      </c>
      <c r="QO83" s="34" t="str">
        <f t="shared" si="284"/>
        <v/>
      </c>
      <c r="QP83" s="34" t="str">
        <f t="shared" ref="QP83" si="753">IF(MJ83="","",(PO83+MJ83))</f>
        <v/>
      </c>
      <c r="QQ83" s="34" t="str">
        <f t="shared" ref="QQ83" si="754">IF(MK83="","",(PP83+MK83))</f>
        <v/>
      </c>
      <c r="QR83" s="34" t="str">
        <f t="shared" ref="QR83" si="755">IF(ML83="","",(PQ83+ML83))</f>
        <v/>
      </c>
      <c r="QS83" s="34" t="str">
        <f t="shared" ref="QS83" si="756">IF(MM83="","",(PR83+MM83))</f>
        <v/>
      </c>
      <c r="QT83" s="34" t="str">
        <f t="shared" ref="QT83" si="757">IF(MN83="","",(PS83+MN83))</f>
        <v/>
      </c>
      <c r="QU83" s="34" t="str">
        <f t="shared" ref="QU83" si="758">IF(MO83="","",(PT83+MO83))</f>
        <v/>
      </c>
      <c r="QV83" s="34" t="str">
        <f t="shared" ref="QV83" si="759">IF(MP83="","",(PU83+MP83))</f>
        <v/>
      </c>
      <c r="QW83" s="34" t="str">
        <f t="shared" ref="QW83" si="760">IF(MQ83="","",(PV83+MQ83))</f>
        <v/>
      </c>
      <c r="QX83" s="34" t="str">
        <f t="shared" ref="QX83" si="761">IF(MR83="","",(PW83+MR83))</f>
        <v/>
      </c>
      <c r="QY83" s="34" t="str">
        <f t="shared" ref="QY83" si="762">IF(MS83="","",(PX83+MS83))</f>
        <v/>
      </c>
      <c r="QZ83" s="34" t="str">
        <f t="shared" ref="QZ83" si="763">IF(MT83="","",(PY83+MT83))</f>
        <v/>
      </c>
      <c r="RA83" s="34" t="str">
        <f t="shared" ref="RA83" si="764">IF(MU83="","",(PZ83+MU83))</f>
        <v/>
      </c>
      <c r="RB83" s="34" t="str">
        <f t="shared" ref="RB83" si="765">IF(MV83="","",(QA83+MV83))</f>
        <v/>
      </c>
      <c r="RC83" s="34" t="str">
        <f t="shared" ref="RC83" si="766">IF(MW83="","",(QB83+MW83))</f>
        <v/>
      </c>
      <c r="RD83" s="34" t="str">
        <f t="shared" ref="RD83" si="767">IF(MX83="","",(QC83+MX83))</f>
        <v/>
      </c>
      <c r="RE83" s="34" t="str">
        <f t="shared" ref="RE83" si="768">IF(MY83="","",(QD83+MY83))</f>
        <v/>
      </c>
      <c r="RF83" s="34" t="str">
        <f t="shared" ref="RF83" si="769">IF(MZ83="","",(QE83+MZ83))</f>
        <v/>
      </c>
      <c r="RG83" s="34" t="str">
        <f t="shared" ref="RG83" si="770">IF(NA83="","",(QF83+NA83))</f>
        <v/>
      </c>
      <c r="RH83" s="34" t="str">
        <f t="shared" ref="RH83" si="771">IF(NB83="","",(QG83+NB83))</f>
        <v/>
      </c>
      <c r="RI83" s="34" t="str">
        <f t="shared" ref="RI83" si="772">IF(NC83="","",(QH83+NC83))</f>
        <v/>
      </c>
      <c r="RJ83" s="132">
        <f t="shared" si="703"/>
        <v>0</v>
      </c>
      <c r="RK83" s="35" t="str">
        <f t="shared" si="690"/>
        <v/>
      </c>
      <c r="RL83" s="35" t="str">
        <f t="shared" si="691"/>
        <v/>
      </c>
      <c r="RM83" s="35" t="str">
        <f t="shared" si="692"/>
        <v/>
      </c>
      <c r="RN83" s="35" t="str">
        <f t="shared" si="732"/>
        <v/>
      </c>
      <c r="RO83" s="133" t="str">
        <f t="shared" si="705"/>
        <v>DESIERTO</v>
      </c>
      <c r="RP83" s="133" t="e">
        <f>IF($RJ83=QJ83,QJ$8,IF($RJ83=QK83,QK$8,IF($RJ83=QL83,QL$8,IF($RJ83=QM83,QM$8,IF($RJ83=QN83,QN$8,IF($RJ83=QO83,QO$8,IF($RJ83=QP83,QP$8,IF($RJ83=QQ83,QQ$8,IF($RJ83=QR83,QR$8,IF($RJ83=QS83,QS$8,IF($RJ83=QT83,QT$8,IF($RJ83=QU83,QU$8,IF($RJ83=QV83,QV$8,IF($RJ83=QW83,QW$8,IF($RJ83=QX83,QX$8,IF($RJ83=QY83,QY$8,IF($RJ83=QZ83,QZ$8,IF($RJ83=RA83,RA$8,IF($RJ83=RB83,RB$8,IF($RJ83=RC83,RC$8,IF($RJ83=RD83,RD$8,IF($RJ83=RE83,RE$8,IF($RJ83=RF83,RF$8,IF($RJ83=RG83,RG$8,IF($RJ83=RH83,RH$8,IF($RJ83=RI83,RI$8,IF($RJ83=#REF!,#REF!,IF($RJ83=#REF!,#REF!,""))))))))))))))))))))))))))))</f>
        <v>#REF!</v>
      </c>
      <c r="RQ83" s="36" t="e">
        <f t="shared" si="693"/>
        <v>#REF!</v>
      </c>
      <c r="RR83" s="36" t="e">
        <f t="shared" si="694"/>
        <v>#REF!</v>
      </c>
      <c r="RS83" s="36" t="e">
        <f t="shared" si="695"/>
        <v>#REF!</v>
      </c>
      <c r="RT83" s="36" t="e">
        <f>IF($RP83=$AD$8,$AD83,IF($RP83=$AE$8,$AE83,IF($RP83=$AF$8,$AF83,IF($RP83=$AG$8,$AG83,IF($RP83=$AH$8,$AH83,IF($RP83=#REF!,#REF!,IF($RP83=#REF!,#REF!,"")))))))</f>
        <v>#REF!</v>
      </c>
      <c r="RU83" s="129" t="str">
        <f t="shared" si="696"/>
        <v>DESIERTO</v>
      </c>
      <c r="RV83" s="36" t="e">
        <f t="shared" si="704"/>
        <v>#REF!</v>
      </c>
      <c r="RW83" s="53">
        <v>75</v>
      </c>
      <c r="RX83" s="129" t="str">
        <f t="shared" si="697"/>
        <v>D</v>
      </c>
      <c r="RY83" s="129">
        <f t="shared" si="698"/>
        <v>137595733.33333331</v>
      </c>
    </row>
    <row r="84" spans="2:493" s="38" customFormat="1" ht="11.25" customHeight="1">
      <c r="C84" s="39"/>
      <c r="G84" s="40"/>
      <c r="H84" s="40"/>
      <c r="I84" s="115">
        <f>SUM(I9:I83)</f>
        <v>9368394</v>
      </c>
      <c r="J84" s="115">
        <f t="shared" ref="J84:AH84" si="773">SUM(J9:J83)</f>
        <v>542524570</v>
      </c>
      <c r="K84" s="115">
        <f t="shared" si="773"/>
        <v>307864900</v>
      </c>
      <c r="L84" s="115">
        <f t="shared" si="773"/>
        <v>317962050</v>
      </c>
      <c r="M84" s="115">
        <f t="shared" si="773"/>
        <v>385535474</v>
      </c>
      <c r="N84" s="115">
        <f t="shared" si="773"/>
        <v>585831985.34000003</v>
      </c>
      <c r="O84" s="115">
        <f t="shared" si="773"/>
        <v>300832000</v>
      </c>
      <c r="P84" s="115">
        <f t="shared" si="773"/>
        <v>292959815.61000001</v>
      </c>
      <c r="Q84" s="115">
        <f t="shared" si="773"/>
        <v>420605500</v>
      </c>
      <c r="R84" s="115">
        <f t="shared" si="773"/>
        <v>115989776</v>
      </c>
      <c r="S84" s="115">
        <f t="shared" si="773"/>
        <v>129353000</v>
      </c>
      <c r="T84" s="115">
        <f t="shared" si="773"/>
        <v>1089685380</v>
      </c>
      <c r="U84" s="115">
        <f t="shared" si="773"/>
        <v>83188255.430000007</v>
      </c>
      <c r="V84" s="115">
        <f t="shared" si="773"/>
        <v>489566000</v>
      </c>
      <c r="W84" s="115">
        <f t="shared" si="773"/>
        <v>968590206.49999988</v>
      </c>
      <c r="X84" s="115">
        <f t="shared" si="773"/>
        <v>992483677.33000004</v>
      </c>
      <c r="Y84" s="115">
        <f t="shared" si="773"/>
        <v>15203440</v>
      </c>
      <c r="Z84" s="115">
        <f t="shared" si="773"/>
        <v>316540000</v>
      </c>
      <c r="AA84" s="115">
        <f t="shared" si="773"/>
        <v>115430000</v>
      </c>
      <c r="AB84" s="115">
        <f t="shared" si="773"/>
        <v>317737497</v>
      </c>
      <c r="AC84" s="115">
        <f t="shared" si="773"/>
        <v>56621866</v>
      </c>
      <c r="AD84" s="115">
        <f t="shared" si="773"/>
        <v>240380000</v>
      </c>
      <c r="AE84" s="115">
        <f t="shared" si="773"/>
        <v>281970500</v>
      </c>
      <c r="AF84" s="115">
        <f t="shared" si="773"/>
        <v>80178002</v>
      </c>
      <c r="AG84" s="115">
        <f t="shared" si="773"/>
        <v>152486600</v>
      </c>
      <c r="AH84" s="115">
        <f t="shared" si="773"/>
        <v>942218200</v>
      </c>
      <c r="AI84" s="37"/>
      <c r="BJ84" s="37"/>
      <c r="FO84" s="60"/>
      <c r="FP84" s="60"/>
      <c r="FQ84" s="60"/>
      <c r="FR84" s="60"/>
      <c r="FS84" s="60"/>
      <c r="FT84" s="60"/>
      <c r="FU84" s="60"/>
      <c r="FV84" s="60"/>
      <c r="FW84" s="60"/>
      <c r="FX84" s="60"/>
      <c r="FY84" s="60"/>
      <c r="FZ84" s="60"/>
      <c r="GA84" s="60"/>
      <c r="GB84" s="60"/>
      <c r="GC84" s="60"/>
      <c r="GD84" s="60"/>
      <c r="GE84" s="60"/>
      <c r="GF84" s="60"/>
      <c r="GG84" s="60"/>
      <c r="GH84" s="60"/>
      <c r="GI84" s="60"/>
      <c r="GJ84" s="60"/>
      <c r="GK84" s="60"/>
      <c r="GL84" s="60"/>
      <c r="GM84" s="60"/>
      <c r="GN84" s="60"/>
      <c r="RU84" s="62">
        <f>SUM(RU9:RU83)</f>
        <v>2843770150.9400001</v>
      </c>
      <c r="RV84" s="62" t="e">
        <f>SUM(RV9:RV83)</f>
        <v>#REF!</v>
      </c>
      <c r="RX84" s="62">
        <f>SUM(RX9:RX83)</f>
        <v>178556556.93963328</v>
      </c>
      <c r="RY84" s="62">
        <f>SUM(RY9:RY83)</f>
        <v>590538601.72936654</v>
      </c>
    </row>
    <row r="85" spans="2:493" s="38" customFormat="1">
      <c r="C85" s="39"/>
      <c r="G85" s="40"/>
      <c r="H85" s="40"/>
      <c r="AI85" s="37"/>
      <c r="BJ85" s="37"/>
      <c r="FO85" s="60"/>
      <c r="FP85" s="60"/>
      <c r="FQ85" s="60"/>
      <c r="FR85" s="60"/>
      <c r="FS85" s="60"/>
      <c r="FT85" s="60"/>
      <c r="FU85" s="60"/>
      <c r="FV85" s="60"/>
      <c r="FW85" s="60"/>
      <c r="FX85" s="60"/>
      <c r="FY85" s="60"/>
      <c r="FZ85" s="60"/>
      <c r="GA85" s="60"/>
      <c r="GB85" s="60"/>
      <c r="GC85" s="60"/>
      <c r="GD85" s="60"/>
      <c r="GE85" s="60"/>
      <c r="GF85" s="60"/>
      <c r="GG85" s="60"/>
      <c r="GH85" s="60"/>
      <c r="GI85" s="60"/>
      <c r="GJ85" s="60"/>
      <c r="GK85" s="60"/>
      <c r="GL85" s="60"/>
      <c r="GM85" s="60"/>
      <c r="GN85" s="60"/>
      <c r="RU85" s="62"/>
      <c r="RV85" s="62"/>
      <c r="RY85" s="138"/>
    </row>
    <row r="86" spans="2:493" s="38" customFormat="1">
      <c r="C86" s="39"/>
      <c r="G86" s="40"/>
      <c r="H86" s="40"/>
      <c r="AI86" s="37"/>
      <c r="BJ86" s="37"/>
      <c r="FO86" s="60"/>
      <c r="FP86" s="60"/>
      <c r="FQ86" s="60"/>
      <c r="FR86" s="60"/>
      <c r="FS86" s="60"/>
      <c r="FT86" s="60"/>
      <c r="FU86" s="60"/>
      <c r="FV86" s="60"/>
      <c r="FW86" s="60"/>
      <c r="FX86" s="60"/>
      <c r="FY86" s="60"/>
      <c r="FZ86" s="60"/>
      <c r="GA86" s="60"/>
      <c r="GB86" s="60"/>
      <c r="GC86" s="60"/>
      <c r="GD86" s="60"/>
      <c r="GE86" s="60"/>
      <c r="GF86" s="60"/>
      <c r="GG86" s="60"/>
      <c r="GH86" s="60"/>
      <c r="GI86" s="60"/>
      <c r="GJ86" s="60"/>
      <c r="GK86" s="60"/>
      <c r="GL86" s="60"/>
      <c r="GM86" s="60"/>
      <c r="GN86" s="60"/>
      <c r="RU86" s="62">
        <f>SUM(RU9:RU83)</f>
        <v>2843770150.9400001</v>
      </c>
      <c r="RV86" s="62" t="e">
        <f>SUM(RV9:RV83)</f>
        <v>#REF!</v>
      </c>
      <c r="RY86" s="138"/>
    </row>
    <row r="87" spans="2:493" s="38" customFormat="1">
      <c r="C87" s="39"/>
      <c r="G87" s="40"/>
      <c r="H87" s="40"/>
      <c r="AI87" s="37"/>
      <c r="BJ87" s="37"/>
      <c r="FO87" s="60"/>
      <c r="FP87" s="60"/>
      <c r="FQ87" s="60"/>
      <c r="FR87" s="60"/>
      <c r="FS87" s="60"/>
      <c r="FT87" s="60"/>
      <c r="FU87" s="60"/>
      <c r="FV87" s="60"/>
      <c r="FW87" s="60"/>
      <c r="FX87" s="60"/>
      <c r="FY87" s="60"/>
      <c r="FZ87" s="60"/>
      <c r="GA87" s="60"/>
      <c r="GB87" s="60"/>
      <c r="GC87" s="60"/>
      <c r="GD87" s="60"/>
      <c r="GE87" s="60"/>
      <c r="GF87" s="60"/>
      <c r="GG87" s="60"/>
      <c r="GH87" s="60"/>
      <c r="GI87" s="60"/>
      <c r="GJ87" s="60"/>
      <c r="GK87" s="60"/>
      <c r="GL87" s="60"/>
      <c r="GM87" s="60"/>
      <c r="GN87" s="60"/>
      <c r="RU87" s="62"/>
      <c r="RV87" s="62"/>
      <c r="RY87" s="138"/>
    </row>
    <row r="88" spans="2:493" s="38" customFormat="1" ht="11.25" customHeight="1">
      <c r="C88" s="39"/>
      <c r="G88" s="40"/>
      <c r="H88" s="40"/>
      <c r="AI88" s="37"/>
      <c r="BJ88" s="37"/>
      <c r="FO88" s="60"/>
      <c r="FP88" s="60"/>
      <c r="FQ88" s="60"/>
      <c r="FR88" s="60"/>
      <c r="FS88" s="60"/>
      <c r="FT88" s="60"/>
      <c r="FU88" s="60"/>
      <c r="FV88" s="60"/>
      <c r="FW88" s="60"/>
      <c r="FX88" s="60"/>
      <c r="FY88" s="60"/>
      <c r="FZ88" s="60"/>
      <c r="GA88" s="60"/>
      <c r="GB88" s="60"/>
      <c r="GC88" s="60"/>
      <c r="GD88" s="60"/>
      <c r="GE88" s="60"/>
      <c r="GF88" s="60"/>
      <c r="GG88" s="60"/>
      <c r="GH88" s="60"/>
      <c r="GI88" s="60"/>
      <c r="GJ88" s="60"/>
      <c r="GK88" s="60"/>
      <c r="GL88" s="60"/>
      <c r="GM88" s="60"/>
      <c r="GN88" s="60"/>
      <c r="RY88" s="138"/>
    </row>
    <row r="89" spans="2:493" s="38" customFormat="1">
      <c r="C89" s="39"/>
      <c r="G89" s="40"/>
      <c r="H89" s="40"/>
      <c r="AI89" s="37"/>
      <c r="BJ89" s="37"/>
      <c r="FO89" s="60"/>
      <c r="FP89" s="60"/>
      <c r="FQ89" s="60"/>
      <c r="FR89" s="60"/>
      <c r="FS89" s="60"/>
      <c r="FT89" s="60"/>
      <c r="FU89" s="60"/>
      <c r="FV89" s="60"/>
      <c r="FW89" s="60"/>
      <c r="FX89" s="60"/>
      <c r="FY89" s="60"/>
      <c r="FZ89" s="60"/>
      <c r="GA89" s="60"/>
      <c r="GB89" s="60"/>
      <c r="GC89" s="60"/>
      <c r="GD89" s="60"/>
      <c r="GE89" s="60"/>
      <c r="GF89" s="60"/>
      <c r="GG89" s="60"/>
      <c r="GH89" s="60"/>
      <c r="GI89" s="60"/>
      <c r="GJ89" s="60"/>
      <c r="GK89" s="60"/>
      <c r="GL89" s="60"/>
      <c r="GM89" s="60"/>
      <c r="GN89" s="60"/>
      <c r="RY89" s="138"/>
    </row>
    <row r="90" spans="2:493" s="38" customFormat="1">
      <c r="C90" s="39"/>
      <c r="G90" s="40"/>
      <c r="H90" s="40"/>
      <c r="AI90" s="37"/>
      <c r="BJ90" s="37"/>
      <c r="FO90" s="60"/>
      <c r="FP90" s="60"/>
      <c r="FQ90" s="60"/>
      <c r="FR90" s="60"/>
      <c r="FS90" s="60"/>
      <c r="FT90" s="60"/>
      <c r="FU90" s="60"/>
      <c r="FV90" s="60"/>
      <c r="FW90" s="60"/>
      <c r="FX90" s="60"/>
      <c r="FY90" s="60"/>
      <c r="FZ90" s="60"/>
      <c r="GA90" s="60"/>
      <c r="GB90" s="60"/>
      <c r="GC90" s="60"/>
      <c r="GD90" s="60"/>
      <c r="GE90" s="60"/>
      <c r="GF90" s="60"/>
      <c r="GG90" s="60"/>
      <c r="GH90" s="60"/>
      <c r="GI90" s="60"/>
      <c r="GJ90" s="60"/>
      <c r="GK90" s="60"/>
      <c r="GL90" s="60"/>
      <c r="GM90" s="60"/>
      <c r="GN90" s="60"/>
      <c r="RY90" s="138"/>
    </row>
    <row r="91" spans="2:493" s="38" customFormat="1" ht="11.25" customHeight="1">
      <c r="C91" s="39"/>
      <c r="G91" s="40"/>
      <c r="H91" s="40"/>
      <c r="AI91" s="37"/>
      <c r="BJ91" s="37"/>
      <c r="FO91" s="60"/>
      <c r="FP91" s="60"/>
      <c r="FQ91" s="60"/>
      <c r="FR91" s="60"/>
      <c r="FS91" s="60"/>
      <c r="FT91" s="60"/>
      <c r="FU91" s="60"/>
      <c r="FV91" s="60"/>
      <c r="FW91" s="60"/>
      <c r="FX91" s="60"/>
      <c r="FY91" s="60"/>
      <c r="FZ91" s="60"/>
      <c r="GA91" s="60"/>
      <c r="GB91" s="60"/>
      <c r="GC91" s="60"/>
      <c r="GD91" s="60"/>
      <c r="GE91" s="60"/>
      <c r="GF91" s="60"/>
      <c r="GG91" s="60"/>
      <c r="GH91" s="60"/>
      <c r="GI91" s="60"/>
      <c r="GJ91" s="60"/>
      <c r="GK91" s="60"/>
      <c r="GL91" s="60"/>
      <c r="GM91" s="60"/>
      <c r="GN91" s="60"/>
      <c r="RY91" s="138"/>
    </row>
    <row r="92" spans="2:493" s="38" customFormat="1">
      <c r="C92" s="39"/>
      <c r="G92" s="40"/>
      <c r="H92" s="40"/>
      <c r="AI92" s="37"/>
      <c r="BJ92" s="37"/>
      <c r="FO92" s="60"/>
      <c r="FP92" s="60"/>
      <c r="FQ92" s="60"/>
      <c r="FR92" s="60"/>
      <c r="FS92" s="60"/>
      <c r="FT92" s="60"/>
      <c r="FU92" s="60"/>
      <c r="FV92" s="60"/>
      <c r="FW92" s="60"/>
      <c r="FX92" s="60"/>
      <c r="FY92" s="60"/>
      <c r="FZ92" s="60"/>
      <c r="GA92" s="60"/>
      <c r="GB92" s="60"/>
      <c r="GC92" s="60"/>
      <c r="GD92" s="60"/>
      <c r="GE92" s="60"/>
      <c r="GF92" s="60"/>
      <c r="GG92" s="60"/>
      <c r="GH92" s="60"/>
      <c r="GI92" s="60"/>
      <c r="GJ92" s="60"/>
      <c r="GK92" s="60"/>
      <c r="GL92" s="60"/>
      <c r="GM92" s="60"/>
      <c r="GN92" s="60"/>
      <c r="RY92" s="138"/>
    </row>
    <row r="93" spans="2:493" s="38" customFormat="1">
      <c r="C93" s="39"/>
      <c r="G93" s="40"/>
      <c r="H93" s="40"/>
      <c r="AI93" s="37"/>
      <c r="BJ93" s="37"/>
      <c r="FO93" s="60"/>
      <c r="FP93" s="60"/>
      <c r="FQ93" s="60"/>
      <c r="FR93" s="60"/>
      <c r="FS93" s="60"/>
      <c r="FT93" s="60"/>
      <c r="FU93" s="60"/>
      <c r="FV93" s="60"/>
      <c r="FW93" s="60"/>
      <c r="FX93" s="60"/>
      <c r="FY93" s="60"/>
      <c r="FZ93" s="60"/>
      <c r="GA93" s="60"/>
      <c r="GB93" s="60"/>
      <c r="GC93" s="60"/>
      <c r="GD93" s="60"/>
      <c r="GE93" s="60"/>
      <c r="GF93" s="60"/>
      <c r="GG93" s="60"/>
      <c r="GH93" s="60"/>
      <c r="GI93" s="60"/>
      <c r="GJ93" s="60"/>
      <c r="GK93" s="60"/>
      <c r="GL93" s="60"/>
      <c r="GM93" s="60"/>
      <c r="GN93" s="60"/>
      <c r="RY93" s="138"/>
    </row>
    <row r="94" spans="2:493" s="38" customFormat="1">
      <c r="C94" s="39"/>
      <c r="G94" s="40"/>
      <c r="H94" s="40"/>
      <c r="AI94" s="37"/>
      <c r="BJ94" s="37"/>
      <c r="FO94" s="60"/>
      <c r="FP94" s="60"/>
      <c r="FQ94" s="60"/>
      <c r="FR94" s="60"/>
      <c r="FS94" s="60"/>
      <c r="FT94" s="60"/>
      <c r="FU94" s="60"/>
      <c r="FV94" s="60"/>
      <c r="FW94" s="60"/>
      <c r="FX94" s="60"/>
      <c r="FY94" s="60"/>
      <c r="FZ94" s="60"/>
      <c r="GA94" s="60"/>
      <c r="GB94" s="60"/>
      <c r="GC94" s="60"/>
      <c r="GD94" s="60"/>
      <c r="GE94" s="60"/>
      <c r="GF94" s="60"/>
      <c r="GG94" s="60"/>
      <c r="GH94" s="60"/>
      <c r="GI94" s="60"/>
      <c r="GJ94" s="60"/>
      <c r="GK94" s="60"/>
      <c r="GL94" s="60"/>
      <c r="GM94" s="60"/>
      <c r="GN94" s="60"/>
      <c r="RY94" s="138"/>
    </row>
    <row r="95" spans="2:493" s="38" customFormat="1">
      <c r="C95" s="39"/>
      <c r="G95" s="40"/>
      <c r="H95" s="40"/>
      <c r="AI95" s="37"/>
      <c r="BJ95" s="37"/>
      <c r="FO95" s="60"/>
      <c r="FP95" s="60"/>
      <c r="FQ95" s="60"/>
      <c r="FR95" s="60"/>
      <c r="FS95" s="60"/>
      <c r="FT95" s="60"/>
      <c r="FU95" s="60"/>
      <c r="FV95" s="60"/>
      <c r="FW95" s="60"/>
      <c r="FX95" s="60"/>
      <c r="FY95" s="60"/>
      <c r="FZ95" s="60"/>
      <c r="GA95" s="60"/>
      <c r="GB95" s="60"/>
      <c r="GC95" s="60"/>
      <c r="GD95" s="60"/>
      <c r="GE95" s="60"/>
      <c r="GF95" s="60"/>
      <c r="GG95" s="60"/>
      <c r="GH95" s="60"/>
      <c r="GI95" s="60"/>
      <c r="GJ95" s="60"/>
      <c r="GK95" s="60"/>
      <c r="GL95" s="60"/>
      <c r="GM95" s="60"/>
      <c r="GN95" s="60"/>
      <c r="RY95" s="138"/>
    </row>
    <row r="96" spans="2:493" s="38" customFormat="1">
      <c r="C96" s="39"/>
      <c r="G96" s="40"/>
      <c r="H96" s="40"/>
      <c r="AI96" s="37"/>
      <c r="BJ96" s="37"/>
      <c r="FO96" s="60"/>
      <c r="FP96" s="60"/>
      <c r="FQ96" s="60"/>
      <c r="FR96" s="60"/>
      <c r="FS96" s="60"/>
      <c r="FT96" s="60"/>
      <c r="FU96" s="60"/>
      <c r="FV96" s="60"/>
      <c r="FW96" s="60"/>
      <c r="FX96" s="60"/>
      <c r="FY96" s="60"/>
      <c r="FZ96" s="60"/>
      <c r="GA96" s="60"/>
      <c r="GB96" s="60"/>
      <c r="GC96" s="60"/>
      <c r="GD96" s="60"/>
      <c r="GE96" s="60"/>
      <c r="GF96" s="60"/>
      <c r="GG96" s="60"/>
      <c r="GH96" s="60"/>
      <c r="GI96" s="60"/>
      <c r="GJ96" s="60"/>
      <c r="GK96" s="60"/>
      <c r="GL96" s="60"/>
      <c r="GM96" s="60"/>
      <c r="GN96" s="60"/>
      <c r="RY96" s="138"/>
    </row>
    <row r="97" spans="3:493" s="38" customFormat="1">
      <c r="C97" s="39"/>
      <c r="G97" s="40"/>
      <c r="H97" s="40"/>
      <c r="AI97" s="37"/>
      <c r="BJ97" s="37"/>
      <c r="FO97" s="60"/>
      <c r="FP97" s="60"/>
      <c r="FQ97" s="60"/>
      <c r="FR97" s="60"/>
      <c r="FS97" s="60"/>
      <c r="FT97" s="60"/>
      <c r="FU97" s="60"/>
      <c r="FV97" s="60"/>
      <c r="FW97" s="60"/>
      <c r="FX97" s="60"/>
      <c r="FY97" s="60"/>
      <c r="FZ97" s="60"/>
      <c r="GA97" s="60"/>
      <c r="GB97" s="60"/>
      <c r="GC97" s="60"/>
      <c r="GD97" s="60"/>
      <c r="GE97" s="60"/>
      <c r="GF97" s="60"/>
      <c r="GG97" s="60"/>
      <c r="GH97" s="60"/>
      <c r="GI97" s="60"/>
      <c r="GJ97" s="60"/>
      <c r="GK97" s="60"/>
      <c r="GL97" s="60"/>
      <c r="GM97" s="60"/>
      <c r="GN97" s="60"/>
      <c r="RY97" s="138"/>
    </row>
    <row r="98" spans="3:493" s="38" customFormat="1">
      <c r="C98" s="39"/>
      <c r="G98" s="40"/>
      <c r="H98" s="40"/>
      <c r="AI98" s="37"/>
      <c r="BJ98" s="37"/>
      <c r="FO98" s="60"/>
      <c r="FP98" s="60"/>
      <c r="FQ98" s="60"/>
      <c r="FR98" s="60"/>
      <c r="FS98" s="60"/>
      <c r="FT98" s="60"/>
      <c r="FU98" s="60"/>
      <c r="FV98" s="60"/>
      <c r="FW98" s="60"/>
      <c r="FX98" s="60"/>
      <c r="FY98" s="60"/>
      <c r="FZ98" s="60"/>
      <c r="GA98" s="60"/>
      <c r="GB98" s="60"/>
      <c r="GC98" s="60"/>
      <c r="GD98" s="60"/>
      <c r="GE98" s="60"/>
      <c r="GF98" s="60"/>
      <c r="GG98" s="60"/>
      <c r="GH98" s="60"/>
      <c r="GI98" s="60"/>
      <c r="GJ98" s="60"/>
      <c r="GK98" s="60"/>
      <c r="GL98" s="60"/>
      <c r="GM98" s="60"/>
      <c r="GN98" s="60"/>
      <c r="RY98" s="138"/>
    </row>
    <row r="99" spans="3:493" s="38" customFormat="1">
      <c r="C99" s="39"/>
      <c r="G99" s="40"/>
      <c r="H99" s="40"/>
      <c r="AI99" s="37"/>
      <c r="BJ99" s="37"/>
      <c r="FO99" s="60"/>
      <c r="FP99" s="60"/>
      <c r="FQ99" s="60"/>
      <c r="FR99" s="60"/>
      <c r="FS99" s="60"/>
      <c r="FT99" s="60"/>
      <c r="FU99" s="60"/>
      <c r="FV99" s="60"/>
      <c r="FW99" s="60"/>
      <c r="FX99" s="60"/>
      <c r="FY99" s="60"/>
      <c r="FZ99" s="60"/>
      <c r="GA99" s="60"/>
      <c r="GB99" s="60"/>
      <c r="GC99" s="60"/>
      <c r="GD99" s="60"/>
      <c r="GE99" s="60"/>
      <c r="GF99" s="60"/>
      <c r="GG99" s="60"/>
      <c r="GH99" s="60"/>
      <c r="GI99" s="60"/>
      <c r="GJ99" s="60"/>
      <c r="GK99" s="60"/>
      <c r="GL99" s="60"/>
      <c r="GM99" s="60"/>
      <c r="GN99" s="60"/>
      <c r="RY99" s="138"/>
    </row>
    <row r="100" spans="3:493" s="38" customFormat="1">
      <c r="C100" s="39"/>
      <c r="G100" s="40"/>
      <c r="H100" s="40"/>
      <c r="AI100" s="37"/>
      <c r="BJ100" s="37"/>
      <c r="FO100" s="60"/>
      <c r="FP100" s="60"/>
      <c r="FQ100" s="60"/>
      <c r="FR100" s="60"/>
      <c r="FS100" s="60"/>
      <c r="FT100" s="60"/>
      <c r="FU100" s="60"/>
      <c r="FV100" s="60"/>
      <c r="FW100" s="60"/>
      <c r="FX100" s="60"/>
      <c r="FY100" s="60"/>
      <c r="FZ100" s="60"/>
      <c r="GA100" s="60"/>
      <c r="GB100" s="60"/>
      <c r="GC100" s="60"/>
      <c r="GD100" s="60"/>
      <c r="GE100" s="60"/>
      <c r="GF100" s="60"/>
      <c r="GG100" s="60"/>
      <c r="GH100" s="60"/>
      <c r="GI100" s="60"/>
      <c r="GJ100" s="60"/>
      <c r="GK100" s="60"/>
      <c r="GL100" s="60"/>
      <c r="GM100" s="60"/>
      <c r="GN100" s="60"/>
      <c r="RY100" s="138"/>
    </row>
    <row r="101" spans="3:493" s="38" customFormat="1">
      <c r="C101" s="39"/>
      <c r="G101" s="40"/>
      <c r="H101" s="40"/>
      <c r="AI101" s="37"/>
      <c r="BJ101" s="37"/>
      <c r="FO101" s="60"/>
      <c r="FP101" s="60"/>
      <c r="FQ101" s="60"/>
      <c r="FR101" s="60"/>
      <c r="FS101" s="60"/>
      <c r="FT101" s="60"/>
      <c r="FU101" s="60"/>
      <c r="FV101" s="60"/>
      <c r="FW101" s="60"/>
      <c r="FX101" s="60"/>
      <c r="FY101" s="60"/>
      <c r="FZ101" s="60"/>
      <c r="GA101" s="60"/>
      <c r="GB101" s="60"/>
      <c r="GC101" s="60"/>
      <c r="GD101" s="60"/>
      <c r="GE101" s="60"/>
      <c r="GF101" s="60"/>
      <c r="GG101" s="60"/>
      <c r="GH101" s="60"/>
      <c r="GI101" s="60"/>
      <c r="GJ101" s="60"/>
      <c r="GK101" s="60"/>
      <c r="GL101" s="60"/>
      <c r="GM101" s="60"/>
      <c r="GN101" s="60"/>
      <c r="RY101" s="138"/>
    </row>
    <row r="102" spans="3:493" s="38" customFormat="1">
      <c r="C102" s="39"/>
      <c r="G102" s="40"/>
      <c r="H102" s="40"/>
      <c r="AI102" s="37"/>
      <c r="BJ102" s="37"/>
      <c r="FO102" s="60"/>
      <c r="FP102" s="60"/>
      <c r="FQ102" s="60"/>
      <c r="FR102" s="60"/>
      <c r="FS102" s="60"/>
      <c r="FT102" s="60"/>
      <c r="FU102" s="60"/>
      <c r="FV102" s="60"/>
      <c r="FW102" s="60"/>
      <c r="FX102" s="60"/>
      <c r="FY102" s="60"/>
      <c r="FZ102" s="60"/>
      <c r="GA102" s="60"/>
      <c r="GB102" s="60"/>
      <c r="GC102" s="60"/>
      <c r="GD102" s="60"/>
      <c r="GE102" s="60"/>
      <c r="GF102" s="60"/>
      <c r="GG102" s="60"/>
      <c r="GH102" s="60"/>
      <c r="GI102" s="60"/>
      <c r="GJ102" s="60"/>
      <c r="GK102" s="60"/>
      <c r="GL102" s="60"/>
      <c r="GM102" s="60"/>
      <c r="GN102" s="60"/>
      <c r="RY102" s="138"/>
    </row>
    <row r="103" spans="3:493" s="38" customFormat="1">
      <c r="C103" s="39"/>
      <c r="G103" s="40"/>
      <c r="H103" s="40"/>
      <c r="AI103" s="37"/>
      <c r="BJ103" s="37"/>
      <c r="FO103" s="60"/>
      <c r="FP103" s="60"/>
      <c r="FQ103" s="60"/>
      <c r="FR103" s="60"/>
      <c r="FS103" s="60"/>
      <c r="FT103" s="60"/>
      <c r="FU103" s="60"/>
      <c r="FV103" s="60"/>
      <c r="FW103" s="60"/>
      <c r="FX103" s="60"/>
      <c r="FY103" s="60"/>
      <c r="FZ103" s="60"/>
      <c r="GA103" s="60"/>
      <c r="GB103" s="60"/>
      <c r="GC103" s="60"/>
      <c r="GD103" s="60"/>
      <c r="GE103" s="60"/>
      <c r="GF103" s="60"/>
      <c r="GG103" s="60"/>
      <c r="GH103" s="60"/>
      <c r="GI103" s="60"/>
      <c r="GJ103" s="60"/>
      <c r="GK103" s="60"/>
      <c r="GL103" s="60"/>
      <c r="GM103" s="60"/>
      <c r="GN103" s="60"/>
      <c r="RY103" s="138"/>
    </row>
    <row r="104" spans="3:493" s="38" customFormat="1">
      <c r="C104" s="39"/>
      <c r="G104" s="40"/>
      <c r="H104" s="40"/>
      <c r="AI104" s="37"/>
      <c r="BJ104" s="37"/>
      <c r="FO104" s="60"/>
      <c r="FP104" s="60"/>
      <c r="FQ104" s="60"/>
      <c r="FR104" s="60"/>
      <c r="FS104" s="60"/>
      <c r="FT104" s="60"/>
      <c r="FU104" s="60"/>
      <c r="FV104" s="60"/>
      <c r="FW104" s="60"/>
      <c r="FX104" s="60"/>
      <c r="FY104" s="60"/>
      <c r="FZ104" s="60"/>
      <c r="GA104" s="60"/>
      <c r="GB104" s="60"/>
      <c r="GC104" s="60"/>
      <c r="GD104" s="60"/>
      <c r="GE104" s="60"/>
      <c r="GF104" s="60"/>
      <c r="GG104" s="60"/>
      <c r="GH104" s="60"/>
      <c r="GI104" s="60"/>
      <c r="GJ104" s="60"/>
      <c r="GK104" s="60"/>
      <c r="GL104" s="60"/>
      <c r="GM104" s="60"/>
      <c r="GN104" s="60"/>
      <c r="RY104" s="138"/>
    </row>
    <row r="105" spans="3:493" s="38" customFormat="1">
      <c r="C105" s="39"/>
      <c r="G105" s="40"/>
      <c r="H105" s="40"/>
      <c r="AI105" s="37"/>
      <c r="BJ105" s="37"/>
      <c r="FO105" s="60"/>
      <c r="FP105" s="60"/>
      <c r="FQ105" s="60"/>
      <c r="FR105" s="60"/>
      <c r="FS105" s="60"/>
      <c r="FT105" s="60"/>
      <c r="FU105" s="60"/>
      <c r="FV105" s="60"/>
      <c r="FW105" s="60"/>
      <c r="FX105" s="60"/>
      <c r="FY105" s="60"/>
      <c r="FZ105" s="60"/>
      <c r="GA105" s="60"/>
      <c r="GB105" s="60"/>
      <c r="GC105" s="60"/>
      <c r="GD105" s="60"/>
      <c r="GE105" s="60"/>
      <c r="GF105" s="60"/>
      <c r="GG105" s="60"/>
      <c r="GH105" s="60"/>
      <c r="GI105" s="60"/>
      <c r="GJ105" s="60"/>
      <c r="GK105" s="60"/>
      <c r="GL105" s="60"/>
      <c r="GM105" s="60"/>
      <c r="GN105" s="60"/>
      <c r="RY105" s="138"/>
    </row>
    <row r="106" spans="3:493" s="38" customFormat="1">
      <c r="C106" s="39"/>
      <c r="G106" s="40"/>
      <c r="H106" s="40"/>
      <c r="AI106" s="37"/>
      <c r="BJ106" s="37"/>
      <c r="FO106" s="60"/>
      <c r="FP106" s="60"/>
      <c r="FQ106" s="60"/>
      <c r="FR106" s="60"/>
      <c r="FS106" s="60"/>
      <c r="FT106" s="60"/>
      <c r="FU106" s="60"/>
      <c r="FV106" s="60"/>
      <c r="FW106" s="60"/>
      <c r="FX106" s="60"/>
      <c r="FY106" s="60"/>
      <c r="FZ106" s="60"/>
      <c r="GA106" s="60"/>
      <c r="GB106" s="60"/>
      <c r="GC106" s="60"/>
      <c r="GD106" s="60"/>
      <c r="GE106" s="60"/>
      <c r="GF106" s="60"/>
      <c r="GG106" s="60"/>
      <c r="GH106" s="60"/>
      <c r="GI106" s="60"/>
      <c r="GJ106" s="60"/>
      <c r="GK106" s="60"/>
      <c r="GL106" s="60"/>
      <c r="GM106" s="60"/>
      <c r="GN106" s="60"/>
      <c r="RY106" s="138"/>
    </row>
    <row r="107" spans="3:493" s="38" customFormat="1">
      <c r="C107" s="39"/>
      <c r="G107" s="40"/>
      <c r="H107" s="40"/>
      <c r="AI107" s="37"/>
      <c r="BJ107" s="37"/>
      <c r="FO107" s="60"/>
      <c r="FP107" s="60"/>
      <c r="FQ107" s="60"/>
      <c r="FR107" s="60"/>
      <c r="FS107" s="60"/>
      <c r="FT107" s="60"/>
      <c r="FU107" s="60"/>
      <c r="FV107" s="60"/>
      <c r="FW107" s="60"/>
      <c r="FX107" s="60"/>
      <c r="FY107" s="60"/>
      <c r="FZ107" s="60"/>
      <c r="GA107" s="60"/>
      <c r="GB107" s="60"/>
      <c r="GC107" s="60"/>
      <c r="GD107" s="60"/>
      <c r="GE107" s="60"/>
      <c r="GF107" s="60"/>
      <c r="GG107" s="60"/>
      <c r="GH107" s="60"/>
      <c r="GI107" s="60"/>
      <c r="GJ107" s="60"/>
      <c r="GK107" s="60"/>
      <c r="GL107" s="60"/>
      <c r="GM107" s="60"/>
      <c r="GN107" s="60"/>
      <c r="RY107" s="138"/>
    </row>
    <row r="108" spans="3:493" s="38" customFormat="1">
      <c r="C108" s="39"/>
      <c r="G108" s="40"/>
      <c r="H108" s="40"/>
      <c r="AI108" s="37"/>
      <c r="BJ108" s="37"/>
      <c r="FO108" s="60"/>
      <c r="FP108" s="60"/>
      <c r="FQ108" s="60"/>
      <c r="FR108" s="60"/>
      <c r="FS108" s="60"/>
      <c r="FT108" s="60"/>
      <c r="FU108" s="60"/>
      <c r="FV108" s="60"/>
      <c r="FW108" s="60"/>
      <c r="FX108" s="60"/>
      <c r="FY108" s="60"/>
      <c r="FZ108" s="60"/>
      <c r="GA108" s="60"/>
      <c r="GB108" s="60"/>
      <c r="GC108" s="60"/>
      <c r="GD108" s="60"/>
      <c r="GE108" s="60"/>
      <c r="GF108" s="60"/>
      <c r="GG108" s="60"/>
      <c r="GH108" s="60"/>
      <c r="GI108" s="60"/>
      <c r="GJ108" s="60"/>
      <c r="GK108" s="60"/>
      <c r="GL108" s="60"/>
      <c r="GM108" s="60"/>
      <c r="GN108" s="60"/>
      <c r="RY108" s="138"/>
    </row>
    <row r="109" spans="3:493" s="38" customFormat="1">
      <c r="C109" s="39"/>
      <c r="G109" s="40"/>
      <c r="H109" s="40"/>
      <c r="AI109" s="37"/>
      <c r="BJ109" s="37"/>
      <c r="FO109" s="60"/>
      <c r="FP109" s="60"/>
      <c r="FQ109" s="60"/>
      <c r="FR109" s="60"/>
      <c r="FS109" s="60"/>
      <c r="FT109" s="60"/>
      <c r="FU109" s="60"/>
      <c r="FV109" s="60"/>
      <c r="FW109" s="60"/>
      <c r="FX109" s="60"/>
      <c r="FY109" s="60"/>
      <c r="FZ109" s="60"/>
      <c r="GA109" s="60"/>
      <c r="GB109" s="60"/>
      <c r="GC109" s="60"/>
      <c r="GD109" s="60"/>
      <c r="GE109" s="60"/>
      <c r="GF109" s="60"/>
      <c r="GG109" s="60"/>
      <c r="GH109" s="60"/>
      <c r="GI109" s="60"/>
      <c r="GJ109" s="60"/>
      <c r="GK109" s="60"/>
      <c r="GL109" s="60"/>
      <c r="GM109" s="60"/>
      <c r="GN109" s="60"/>
      <c r="RY109" s="138"/>
    </row>
    <row r="110" spans="3:493" s="38" customFormat="1">
      <c r="C110" s="39"/>
      <c r="G110" s="40"/>
      <c r="H110" s="40"/>
      <c r="AI110" s="37"/>
      <c r="BJ110" s="37"/>
      <c r="FO110" s="60"/>
      <c r="FP110" s="60"/>
      <c r="FQ110" s="60"/>
      <c r="FR110" s="60"/>
      <c r="FS110" s="60"/>
      <c r="FT110" s="60"/>
      <c r="FU110" s="60"/>
      <c r="FV110" s="60"/>
      <c r="FW110" s="60"/>
      <c r="FX110" s="60"/>
      <c r="FY110" s="60"/>
      <c r="FZ110" s="60"/>
      <c r="GA110" s="60"/>
      <c r="GB110" s="60"/>
      <c r="GC110" s="60"/>
      <c r="GD110" s="60"/>
      <c r="GE110" s="60"/>
      <c r="GF110" s="60"/>
      <c r="GG110" s="60"/>
      <c r="GH110" s="60"/>
      <c r="GI110" s="60"/>
      <c r="GJ110" s="60"/>
      <c r="GK110" s="60"/>
      <c r="GL110" s="60"/>
      <c r="GM110" s="60"/>
      <c r="GN110" s="60"/>
      <c r="RY110" s="138"/>
    </row>
    <row r="111" spans="3:493" s="38" customFormat="1">
      <c r="C111" s="39"/>
      <c r="G111" s="40"/>
      <c r="H111" s="40"/>
      <c r="AI111" s="37"/>
      <c r="BJ111" s="37"/>
      <c r="FO111" s="60"/>
      <c r="FP111" s="60"/>
      <c r="FQ111" s="60"/>
      <c r="FR111" s="60"/>
      <c r="FS111" s="60"/>
      <c r="FT111" s="60"/>
      <c r="FU111" s="60"/>
      <c r="FV111" s="60"/>
      <c r="FW111" s="60"/>
      <c r="FX111" s="60"/>
      <c r="FY111" s="60"/>
      <c r="FZ111" s="60"/>
      <c r="GA111" s="60"/>
      <c r="GB111" s="60"/>
      <c r="GC111" s="60"/>
      <c r="GD111" s="60"/>
      <c r="GE111" s="60"/>
      <c r="GF111" s="60"/>
      <c r="GG111" s="60"/>
      <c r="GH111" s="60"/>
      <c r="GI111" s="60"/>
      <c r="GJ111" s="60"/>
      <c r="GK111" s="60"/>
      <c r="GL111" s="60"/>
      <c r="GM111" s="60"/>
      <c r="GN111" s="60"/>
      <c r="RY111" s="138"/>
    </row>
    <row r="112" spans="3:493" s="38" customFormat="1">
      <c r="C112" s="39"/>
      <c r="G112" s="40"/>
      <c r="H112" s="40"/>
      <c r="AI112" s="37"/>
      <c r="BJ112" s="37"/>
      <c r="FO112" s="60"/>
      <c r="FP112" s="60"/>
      <c r="FQ112" s="60"/>
      <c r="FR112" s="60"/>
      <c r="FS112" s="60"/>
      <c r="FT112" s="60"/>
      <c r="FU112" s="60"/>
      <c r="FV112" s="60"/>
      <c r="FW112" s="60"/>
      <c r="FX112" s="60"/>
      <c r="FY112" s="60"/>
      <c r="FZ112" s="60"/>
      <c r="GA112" s="60"/>
      <c r="GB112" s="60"/>
      <c r="GC112" s="60"/>
      <c r="GD112" s="60"/>
      <c r="GE112" s="60"/>
      <c r="GF112" s="60"/>
      <c r="GG112" s="60"/>
      <c r="GH112" s="60"/>
      <c r="GI112" s="60"/>
      <c r="GJ112" s="60"/>
      <c r="GK112" s="60"/>
      <c r="GL112" s="60"/>
      <c r="GM112" s="60"/>
      <c r="GN112" s="60"/>
      <c r="RY112" s="138"/>
    </row>
    <row r="113" spans="3:493" s="38" customFormat="1">
      <c r="C113" s="39"/>
      <c r="G113" s="40"/>
      <c r="H113" s="40"/>
      <c r="AI113" s="37"/>
      <c r="BJ113" s="37"/>
      <c r="FO113" s="60"/>
      <c r="FP113" s="60"/>
      <c r="FQ113" s="60"/>
      <c r="FR113" s="60"/>
      <c r="FS113" s="60"/>
      <c r="FT113" s="60"/>
      <c r="FU113" s="60"/>
      <c r="FV113" s="60"/>
      <c r="FW113" s="60"/>
      <c r="FX113" s="60"/>
      <c r="FY113" s="60"/>
      <c r="FZ113" s="60"/>
      <c r="GA113" s="60"/>
      <c r="GB113" s="60"/>
      <c r="GC113" s="60"/>
      <c r="GD113" s="60"/>
      <c r="GE113" s="60"/>
      <c r="GF113" s="60"/>
      <c r="GG113" s="60"/>
      <c r="GH113" s="60"/>
      <c r="GI113" s="60"/>
      <c r="GJ113" s="60"/>
      <c r="GK113" s="60"/>
      <c r="GL113" s="60"/>
      <c r="GM113" s="60"/>
      <c r="GN113" s="60"/>
      <c r="RY113" s="138"/>
    </row>
    <row r="114" spans="3:493" s="38" customFormat="1">
      <c r="C114" s="39"/>
      <c r="G114" s="40"/>
      <c r="H114" s="40"/>
      <c r="AI114" s="37"/>
      <c r="BJ114" s="37"/>
      <c r="FO114" s="60"/>
      <c r="FP114" s="60"/>
      <c r="FQ114" s="60"/>
      <c r="FR114" s="60"/>
      <c r="FS114" s="60"/>
      <c r="FT114" s="60"/>
      <c r="FU114" s="60"/>
      <c r="FV114" s="60"/>
      <c r="FW114" s="60"/>
      <c r="FX114" s="60"/>
      <c r="FY114" s="60"/>
      <c r="FZ114" s="60"/>
      <c r="GA114" s="60"/>
      <c r="GB114" s="60"/>
      <c r="GC114" s="60"/>
      <c r="GD114" s="60"/>
      <c r="GE114" s="60"/>
      <c r="GF114" s="60"/>
      <c r="GG114" s="60"/>
      <c r="GH114" s="60"/>
      <c r="GI114" s="60"/>
      <c r="GJ114" s="60"/>
      <c r="GK114" s="60"/>
      <c r="GL114" s="60"/>
      <c r="GM114" s="60"/>
      <c r="GN114" s="60"/>
      <c r="RY114" s="138"/>
    </row>
    <row r="115" spans="3:493" s="38" customFormat="1">
      <c r="C115" s="39"/>
      <c r="G115" s="40"/>
      <c r="H115" s="40"/>
      <c r="AI115" s="37"/>
      <c r="BJ115" s="37"/>
      <c r="FO115" s="60"/>
      <c r="FP115" s="60"/>
      <c r="FQ115" s="60"/>
      <c r="FR115" s="60"/>
      <c r="FS115" s="60"/>
      <c r="FT115" s="60"/>
      <c r="FU115" s="60"/>
      <c r="FV115" s="60"/>
      <c r="FW115" s="60"/>
      <c r="FX115" s="60"/>
      <c r="FY115" s="60"/>
      <c r="FZ115" s="60"/>
      <c r="GA115" s="60"/>
      <c r="GB115" s="60"/>
      <c r="GC115" s="60"/>
      <c r="GD115" s="60"/>
      <c r="GE115" s="60"/>
      <c r="GF115" s="60"/>
      <c r="GG115" s="60"/>
      <c r="GH115" s="60"/>
      <c r="GI115" s="60"/>
      <c r="GJ115" s="60"/>
      <c r="GK115" s="60"/>
      <c r="GL115" s="60"/>
      <c r="GM115" s="60"/>
      <c r="GN115" s="60"/>
      <c r="RY115" s="138"/>
    </row>
    <row r="116" spans="3:493" s="38" customFormat="1">
      <c r="C116" s="39"/>
      <c r="G116" s="40"/>
      <c r="H116" s="40"/>
      <c r="AI116" s="37"/>
      <c r="BJ116" s="37"/>
      <c r="FO116" s="60"/>
      <c r="FP116" s="60"/>
      <c r="FQ116" s="60"/>
      <c r="FR116" s="60"/>
      <c r="FS116" s="60"/>
      <c r="FT116" s="60"/>
      <c r="FU116" s="60"/>
      <c r="FV116" s="60"/>
      <c r="FW116" s="60"/>
      <c r="FX116" s="60"/>
      <c r="FY116" s="60"/>
      <c r="FZ116" s="60"/>
      <c r="GA116" s="60"/>
      <c r="GB116" s="60"/>
      <c r="GC116" s="60"/>
      <c r="GD116" s="60"/>
      <c r="GE116" s="60"/>
      <c r="GF116" s="60"/>
      <c r="GG116" s="60"/>
      <c r="GH116" s="60"/>
      <c r="GI116" s="60"/>
      <c r="GJ116" s="60"/>
      <c r="GK116" s="60"/>
      <c r="GL116" s="60"/>
      <c r="GM116" s="60"/>
      <c r="GN116" s="60"/>
      <c r="RY116" s="138"/>
    </row>
    <row r="117" spans="3:493" s="38" customFormat="1">
      <c r="C117" s="39"/>
      <c r="G117" s="40"/>
      <c r="H117" s="40"/>
      <c r="AI117" s="37"/>
      <c r="BJ117" s="37"/>
      <c r="FO117" s="60"/>
      <c r="FP117" s="60"/>
      <c r="FQ117" s="60"/>
      <c r="FR117" s="60"/>
      <c r="FS117" s="60"/>
      <c r="FT117" s="60"/>
      <c r="FU117" s="60"/>
      <c r="FV117" s="60"/>
      <c r="FW117" s="60"/>
      <c r="FX117" s="60"/>
      <c r="FY117" s="60"/>
      <c r="FZ117" s="60"/>
      <c r="GA117" s="60"/>
      <c r="GB117" s="60"/>
      <c r="GC117" s="60"/>
      <c r="GD117" s="60"/>
      <c r="GE117" s="60"/>
      <c r="GF117" s="60"/>
      <c r="GG117" s="60"/>
      <c r="GH117" s="60"/>
      <c r="GI117" s="60"/>
      <c r="GJ117" s="60"/>
      <c r="GK117" s="60"/>
      <c r="GL117" s="60"/>
      <c r="GM117" s="60"/>
      <c r="GN117" s="60"/>
      <c r="RY117" s="138"/>
    </row>
    <row r="118" spans="3:493" s="38" customFormat="1">
      <c r="C118" s="39"/>
      <c r="G118" s="40"/>
      <c r="H118" s="40"/>
      <c r="AI118" s="37"/>
      <c r="BJ118" s="37"/>
      <c r="FO118" s="60"/>
      <c r="FP118" s="60"/>
      <c r="FQ118" s="60"/>
      <c r="FR118" s="60"/>
      <c r="FS118" s="60"/>
      <c r="FT118" s="60"/>
      <c r="FU118" s="60"/>
      <c r="FV118" s="60"/>
      <c r="FW118" s="60"/>
      <c r="FX118" s="60"/>
      <c r="FY118" s="60"/>
      <c r="FZ118" s="60"/>
      <c r="GA118" s="60"/>
      <c r="GB118" s="60"/>
      <c r="GC118" s="60"/>
      <c r="GD118" s="60"/>
      <c r="GE118" s="60"/>
      <c r="GF118" s="60"/>
      <c r="GG118" s="60"/>
      <c r="GH118" s="60"/>
      <c r="GI118" s="60"/>
      <c r="GJ118" s="60"/>
      <c r="GK118" s="60"/>
      <c r="GL118" s="60"/>
      <c r="GM118" s="60"/>
      <c r="GN118" s="60"/>
      <c r="RY118" s="138"/>
    </row>
    <row r="119" spans="3:493" s="38" customFormat="1">
      <c r="C119" s="39"/>
      <c r="G119" s="40"/>
      <c r="H119" s="40"/>
      <c r="AI119" s="37"/>
      <c r="BJ119" s="37"/>
      <c r="FO119" s="60"/>
      <c r="FP119" s="60"/>
      <c r="FQ119" s="60"/>
      <c r="FR119" s="60"/>
      <c r="FS119" s="60"/>
      <c r="FT119" s="60"/>
      <c r="FU119" s="60"/>
      <c r="FV119" s="60"/>
      <c r="FW119" s="60"/>
      <c r="FX119" s="60"/>
      <c r="FY119" s="60"/>
      <c r="FZ119" s="60"/>
      <c r="GA119" s="60"/>
      <c r="GB119" s="60"/>
      <c r="GC119" s="60"/>
      <c r="GD119" s="60"/>
      <c r="GE119" s="60"/>
      <c r="GF119" s="60"/>
      <c r="GG119" s="60"/>
      <c r="GH119" s="60"/>
      <c r="GI119" s="60"/>
      <c r="GJ119" s="60"/>
      <c r="GK119" s="60"/>
      <c r="GL119" s="60"/>
      <c r="GM119" s="60"/>
      <c r="GN119" s="60"/>
      <c r="RY119" s="138"/>
    </row>
    <row r="120" spans="3:493" s="38" customFormat="1">
      <c r="C120" s="39"/>
      <c r="G120" s="40"/>
      <c r="H120" s="40"/>
      <c r="AI120" s="37"/>
      <c r="BJ120" s="37"/>
      <c r="FO120" s="60"/>
      <c r="FP120" s="60"/>
      <c r="FQ120" s="60"/>
      <c r="FR120" s="60"/>
      <c r="FS120" s="60"/>
      <c r="FT120" s="60"/>
      <c r="FU120" s="60"/>
      <c r="FV120" s="60"/>
      <c r="FW120" s="60"/>
      <c r="FX120" s="60"/>
      <c r="FY120" s="60"/>
      <c r="FZ120" s="60"/>
      <c r="GA120" s="60"/>
      <c r="GB120" s="60"/>
      <c r="GC120" s="60"/>
      <c r="GD120" s="60"/>
      <c r="GE120" s="60"/>
      <c r="GF120" s="60"/>
      <c r="GG120" s="60"/>
      <c r="GH120" s="60"/>
      <c r="GI120" s="60"/>
      <c r="GJ120" s="60"/>
      <c r="GK120" s="60"/>
      <c r="GL120" s="60"/>
      <c r="GM120" s="60"/>
      <c r="GN120" s="60"/>
      <c r="RY120" s="138"/>
    </row>
    <row r="121" spans="3:493" s="38" customFormat="1">
      <c r="C121" s="39"/>
      <c r="G121" s="40"/>
      <c r="H121" s="40"/>
      <c r="AI121" s="37"/>
      <c r="BJ121" s="37"/>
      <c r="FO121" s="60"/>
      <c r="FP121" s="60"/>
      <c r="FQ121" s="60"/>
      <c r="FR121" s="60"/>
      <c r="FS121" s="60"/>
      <c r="FT121" s="60"/>
      <c r="FU121" s="60"/>
      <c r="FV121" s="60"/>
      <c r="FW121" s="60"/>
      <c r="FX121" s="60"/>
      <c r="FY121" s="60"/>
      <c r="FZ121" s="60"/>
      <c r="GA121" s="60"/>
      <c r="GB121" s="60"/>
      <c r="GC121" s="60"/>
      <c r="GD121" s="60"/>
      <c r="GE121" s="60"/>
      <c r="GF121" s="60"/>
      <c r="GG121" s="60"/>
      <c r="GH121" s="60"/>
      <c r="GI121" s="60"/>
      <c r="GJ121" s="60"/>
      <c r="GK121" s="60"/>
      <c r="GL121" s="60"/>
      <c r="GM121" s="60"/>
      <c r="GN121" s="60"/>
      <c r="RY121" s="138"/>
    </row>
    <row r="122" spans="3:493" s="38" customFormat="1">
      <c r="C122" s="39"/>
      <c r="G122" s="40"/>
      <c r="H122" s="40"/>
      <c r="AI122" s="37"/>
      <c r="BJ122" s="37"/>
      <c r="FO122" s="60"/>
      <c r="FP122" s="60"/>
      <c r="FQ122" s="60"/>
      <c r="FR122" s="60"/>
      <c r="FS122" s="60"/>
      <c r="FT122" s="60"/>
      <c r="FU122" s="60"/>
      <c r="FV122" s="60"/>
      <c r="FW122" s="60"/>
      <c r="FX122" s="60"/>
      <c r="FY122" s="60"/>
      <c r="FZ122" s="60"/>
      <c r="GA122" s="60"/>
      <c r="GB122" s="60"/>
      <c r="GC122" s="60"/>
      <c r="GD122" s="60"/>
      <c r="GE122" s="60"/>
      <c r="GF122" s="60"/>
      <c r="GG122" s="60"/>
      <c r="GH122" s="60"/>
      <c r="GI122" s="60"/>
      <c r="GJ122" s="60"/>
      <c r="GK122" s="60"/>
      <c r="GL122" s="60"/>
      <c r="GM122" s="60"/>
      <c r="GN122" s="60"/>
      <c r="RY122" s="138"/>
    </row>
    <row r="123" spans="3:493" s="38" customFormat="1">
      <c r="C123" s="39"/>
      <c r="G123" s="40"/>
      <c r="H123" s="40"/>
      <c r="AI123" s="37"/>
      <c r="BJ123" s="37"/>
      <c r="FO123" s="60"/>
      <c r="FP123" s="60"/>
      <c r="FQ123" s="60"/>
      <c r="FR123" s="60"/>
      <c r="FS123" s="60"/>
      <c r="FT123" s="60"/>
      <c r="FU123" s="60"/>
      <c r="FV123" s="60"/>
      <c r="FW123" s="60"/>
      <c r="FX123" s="60"/>
      <c r="FY123" s="60"/>
      <c r="FZ123" s="60"/>
      <c r="GA123" s="60"/>
      <c r="GB123" s="60"/>
      <c r="GC123" s="60"/>
      <c r="GD123" s="60"/>
      <c r="GE123" s="60"/>
      <c r="GF123" s="60"/>
      <c r="GG123" s="60"/>
      <c r="GH123" s="60"/>
      <c r="GI123" s="60"/>
      <c r="GJ123" s="60"/>
      <c r="GK123" s="60"/>
      <c r="GL123" s="60"/>
      <c r="GM123" s="60"/>
      <c r="GN123" s="60"/>
      <c r="RY123" s="138"/>
    </row>
    <row r="124" spans="3:493" s="38" customFormat="1">
      <c r="C124" s="39"/>
      <c r="G124" s="40"/>
      <c r="H124" s="40"/>
      <c r="AI124" s="37"/>
      <c r="BJ124" s="37"/>
      <c r="FO124" s="60"/>
      <c r="FP124" s="60"/>
      <c r="FQ124" s="60"/>
      <c r="FR124" s="60"/>
      <c r="FS124" s="60"/>
      <c r="FT124" s="60"/>
      <c r="FU124" s="60"/>
      <c r="FV124" s="60"/>
      <c r="FW124" s="60"/>
      <c r="FX124" s="60"/>
      <c r="FY124" s="60"/>
      <c r="FZ124" s="60"/>
      <c r="GA124" s="60"/>
      <c r="GB124" s="60"/>
      <c r="GC124" s="60"/>
      <c r="GD124" s="60"/>
      <c r="GE124" s="60"/>
      <c r="GF124" s="60"/>
      <c r="GG124" s="60"/>
      <c r="GH124" s="60"/>
      <c r="GI124" s="60"/>
      <c r="GJ124" s="60"/>
      <c r="GK124" s="60"/>
      <c r="GL124" s="60"/>
      <c r="GM124" s="60"/>
      <c r="GN124" s="60"/>
      <c r="RY124" s="138"/>
    </row>
    <row r="125" spans="3:493" s="38" customFormat="1">
      <c r="C125" s="39"/>
      <c r="G125" s="40"/>
      <c r="H125" s="40"/>
      <c r="AI125" s="37"/>
      <c r="BJ125" s="37"/>
      <c r="FO125" s="60"/>
      <c r="FP125" s="60"/>
      <c r="FQ125" s="60"/>
      <c r="FR125" s="60"/>
      <c r="FS125" s="60"/>
      <c r="FT125" s="60"/>
      <c r="FU125" s="60"/>
      <c r="FV125" s="60"/>
      <c r="FW125" s="60"/>
      <c r="FX125" s="60"/>
      <c r="FY125" s="60"/>
      <c r="FZ125" s="60"/>
      <c r="GA125" s="60"/>
      <c r="GB125" s="60"/>
      <c r="GC125" s="60"/>
      <c r="GD125" s="60"/>
      <c r="GE125" s="60"/>
      <c r="GF125" s="60"/>
      <c r="GG125" s="60"/>
      <c r="GH125" s="60"/>
      <c r="GI125" s="60"/>
      <c r="GJ125" s="60"/>
      <c r="GK125" s="60"/>
      <c r="GL125" s="60"/>
      <c r="GM125" s="60"/>
      <c r="GN125" s="60"/>
      <c r="RY125" s="138"/>
    </row>
    <row r="126" spans="3:493" s="38" customFormat="1">
      <c r="C126" s="39"/>
      <c r="G126" s="40"/>
      <c r="H126" s="40"/>
      <c r="AI126" s="37"/>
      <c r="BJ126" s="37"/>
      <c r="FO126" s="60"/>
      <c r="FP126" s="60"/>
      <c r="FQ126" s="60"/>
      <c r="FR126" s="60"/>
      <c r="FS126" s="60"/>
      <c r="FT126" s="60"/>
      <c r="FU126" s="60"/>
      <c r="FV126" s="60"/>
      <c r="FW126" s="60"/>
      <c r="FX126" s="60"/>
      <c r="FY126" s="60"/>
      <c r="FZ126" s="60"/>
      <c r="GA126" s="60"/>
      <c r="GB126" s="60"/>
      <c r="GC126" s="60"/>
      <c r="GD126" s="60"/>
      <c r="GE126" s="60"/>
      <c r="GF126" s="60"/>
      <c r="GG126" s="60"/>
      <c r="GH126" s="60"/>
      <c r="GI126" s="60"/>
      <c r="GJ126" s="60"/>
      <c r="GK126" s="60"/>
      <c r="GL126" s="60"/>
      <c r="GM126" s="60"/>
      <c r="GN126" s="60"/>
      <c r="RY126" s="138"/>
    </row>
    <row r="127" spans="3:493" s="38" customFormat="1">
      <c r="C127" s="39"/>
      <c r="G127" s="40"/>
      <c r="H127" s="40"/>
      <c r="AI127" s="37"/>
      <c r="BJ127" s="37"/>
      <c r="FO127" s="60"/>
      <c r="FP127" s="60"/>
      <c r="FQ127" s="60"/>
      <c r="FR127" s="60"/>
      <c r="FS127" s="60"/>
      <c r="FT127" s="60"/>
      <c r="FU127" s="60"/>
      <c r="FV127" s="60"/>
      <c r="FW127" s="60"/>
      <c r="FX127" s="60"/>
      <c r="FY127" s="60"/>
      <c r="FZ127" s="60"/>
      <c r="GA127" s="60"/>
      <c r="GB127" s="60"/>
      <c r="GC127" s="60"/>
      <c r="GD127" s="60"/>
      <c r="GE127" s="60"/>
      <c r="GF127" s="60"/>
      <c r="GG127" s="60"/>
      <c r="GH127" s="60"/>
      <c r="GI127" s="60"/>
      <c r="GJ127" s="60"/>
      <c r="GK127" s="60"/>
      <c r="GL127" s="60"/>
      <c r="GM127" s="60"/>
      <c r="GN127" s="60"/>
      <c r="RY127" s="138"/>
    </row>
    <row r="128" spans="3:493" s="38" customFormat="1">
      <c r="C128" s="39"/>
      <c r="G128" s="40"/>
      <c r="H128" s="40"/>
      <c r="AI128" s="37"/>
      <c r="BJ128" s="37"/>
      <c r="FO128" s="60"/>
      <c r="FP128" s="60"/>
      <c r="FQ128" s="60"/>
      <c r="FR128" s="60"/>
      <c r="FS128" s="60"/>
      <c r="FT128" s="60"/>
      <c r="FU128" s="60"/>
      <c r="FV128" s="60"/>
      <c r="FW128" s="60"/>
      <c r="FX128" s="60"/>
      <c r="FY128" s="60"/>
      <c r="FZ128" s="60"/>
      <c r="GA128" s="60"/>
      <c r="GB128" s="60"/>
      <c r="GC128" s="60"/>
      <c r="GD128" s="60"/>
      <c r="GE128" s="60"/>
      <c r="GF128" s="60"/>
      <c r="GG128" s="60"/>
      <c r="GH128" s="60"/>
      <c r="GI128" s="60"/>
      <c r="GJ128" s="60"/>
      <c r="GK128" s="60"/>
      <c r="GL128" s="60"/>
      <c r="GM128" s="60"/>
      <c r="GN128" s="60"/>
      <c r="RY128" s="138"/>
    </row>
    <row r="129" spans="3:493" s="38" customFormat="1">
      <c r="C129" s="39"/>
      <c r="G129" s="40"/>
      <c r="H129" s="40"/>
      <c r="AI129" s="37"/>
      <c r="BJ129" s="37"/>
      <c r="FO129" s="60"/>
      <c r="FP129" s="60"/>
      <c r="FQ129" s="60"/>
      <c r="FR129" s="60"/>
      <c r="FS129" s="60"/>
      <c r="FT129" s="60"/>
      <c r="FU129" s="60"/>
      <c r="FV129" s="60"/>
      <c r="FW129" s="60"/>
      <c r="FX129" s="60"/>
      <c r="FY129" s="60"/>
      <c r="FZ129" s="60"/>
      <c r="GA129" s="60"/>
      <c r="GB129" s="60"/>
      <c r="GC129" s="60"/>
      <c r="GD129" s="60"/>
      <c r="GE129" s="60"/>
      <c r="GF129" s="60"/>
      <c r="GG129" s="60"/>
      <c r="GH129" s="60"/>
      <c r="GI129" s="60"/>
      <c r="GJ129" s="60"/>
      <c r="GK129" s="60"/>
      <c r="GL129" s="60"/>
      <c r="GM129" s="60"/>
      <c r="GN129" s="60"/>
      <c r="RY129" s="138"/>
    </row>
    <row r="130" spans="3:493" s="38" customFormat="1">
      <c r="C130" s="39"/>
      <c r="G130" s="40"/>
      <c r="H130" s="40"/>
      <c r="AI130" s="37"/>
      <c r="BJ130" s="37"/>
      <c r="FO130" s="60"/>
      <c r="FP130" s="60"/>
      <c r="FQ130" s="60"/>
      <c r="FR130" s="60"/>
      <c r="FS130" s="60"/>
      <c r="FT130" s="60"/>
      <c r="FU130" s="60"/>
      <c r="FV130" s="60"/>
      <c r="FW130" s="60"/>
      <c r="FX130" s="60"/>
      <c r="FY130" s="60"/>
      <c r="FZ130" s="60"/>
      <c r="GA130" s="60"/>
      <c r="GB130" s="60"/>
      <c r="GC130" s="60"/>
      <c r="GD130" s="60"/>
      <c r="GE130" s="60"/>
      <c r="GF130" s="60"/>
      <c r="GG130" s="60"/>
      <c r="GH130" s="60"/>
      <c r="GI130" s="60"/>
      <c r="GJ130" s="60"/>
      <c r="GK130" s="60"/>
      <c r="GL130" s="60"/>
      <c r="GM130" s="60"/>
      <c r="GN130" s="60"/>
      <c r="RY130" s="138"/>
    </row>
    <row r="131" spans="3:493" s="38" customFormat="1">
      <c r="C131" s="39"/>
      <c r="G131" s="40"/>
      <c r="H131" s="40"/>
      <c r="AI131" s="37"/>
      <c r="BJ131" s="37"/>
      <c r="FO131" s="60"/>
      <c r="FP131" s="60"/>
      <c r="FQ131" s="60"/>
      <c r="FR131" s="60"/>
      <c r="FS131" s="60"/>
      <c r="FT131" s="60"/>
      <c r="FU131" s="60"/>
      <c r="FV131" s="60"/>
      <c r="FW131" s="60"/>
      <c r="FX131" s="60"/>
      <c r="FY131" s="60"/>
      <c r="FZ131" s="60"/>
      <c r="GA131" s="60"/>
      <c r="GB131" s="60"/>
      <c r="GC131" s="60"/>
      <c r="GD131" s="60"/>
      <c r="GE131" s="60"/>
      <c r="GF131" s="60"/>
      <c r="GG131" s="60"/>
      <c r="GH131" s="60"/>
      <c r="GI131" s="60"/>
      <c r="GJ131" s="60"/>
      <c r="GK131" s="60"/>
      <c r="GL131" s="60"/>
      <c r="GM131" s="60"/>
      <c r="GN131" s="60"/>
      <c r="RY131" s="138"/>
    </row>
    <row r="132" spans="3:493" s="38" customFormat="1">
      <c r="C132" s="39"/>
      <c r="G132" s="40"/>
      <c r="H132" s="40"/>
      <c r="AI132" s="37"/>
      <c r="BJ132" s="37"/>
      <c r="FO132" s="60"/>
      <c r="FP132" s="60"/>
      <c r="FQ132" s="60"/>
      <c r="FR132" s="60"/>
      <c r="FS132" s="60"/>
      <c r="FT132" s="60"/>
      <c r="FU132" s="60"/>
      <c r="FV132" s="60"/>
      <c r="FW132" s="60"/>
      <c r="FX132" s="60"/>
      <c r="FY132" s="60"/>
      <c r="FZ132" s="60"/>
      <c r="GA132" s="60"/>
      <c r="GB132" s="60"/>
      <c r="GC132" s="60"/>
      <c r="GD132" s="60"/>
      <c r="GE132" s="60"/>
      <c r="GF132" s="60"/>
      <c r="GG132" s="60"/>
      <c r="GH132" s="60"/>
      <c r="GI132" s="60"/>
      <c r="GJ132" s="60"/>
      <c r="GK132" s="60"/>
      <c r="GL132" s="60"/>
      <c r="GM132" s="60"/>
      <c r="GN132" s="60"/>
      <c r="RY132" s="138"/>
    </row>
    <row r="133" spans="3:493" s="38" customFormat="1">
      <c r="C133" s="39"/>
      <c r="G133" s="40"/>
      <c r="H133" s="40"/>
      <c r="AI133" s="37"/>
      <c r="BJ133" s="37"/>
      <c r="FO133" s="60"/>
      <c r="FP133" s="60"/>
      <c r="FQ133" s="60"/>
      <c r="FR133" s="60"/>
      <c r="FS133" s="60"/>
      <c r="FT133" s="60"/>
      <c r="FU133" s="60"/>
      <c r="FV133" s="60"/>
      <c r="FW133" s="60"/>
      <c r="FX133" s="60"/>
      <c r="FY133" s="60"/>
      <c r="FZ133" s="60"/>
      <c r="GA133" s="60"/>
      <c r="GB133" s="60"/>
      <c r="GC133" s="60"/>
      <c r="GD133" s="60"/>
      <c r="GE133" s="60"/>
      <c r="GF133" s="60"/>
      <c r="GG133" s="60"/>
      <c r="GH133" s="60"/>
      <c r="GI133" s="60"/>
      <c r="GJ133" s="60"/>
      <c r="GK133" s="60"/>
      <c r="GL133" s="60"/>
      <c r="GM133" s="60"/>
      <c r="GN133" s="60"/>
      <c r="RY133" s="138"/>
    </row>
    <row r="134" spans="3:493" s="38" customFormat="1">
      <c r="C134" s="39"/>
      <c r="G134" s="40"/>
      <c r="H134" s="40"/>
      <c r="AI134" s="37"/>
      <c r="BJ134" s="37"/>
      <c r="FO134" s="60"/>
      <c r="FP134" s="60"/>
      <c r="FQ134" s="60"/>
      <c r="FR134" s="60"/>
      <c r="FS134" s="60"/>
      <c r="FT134" s="60"/>
      <c r="FU134" s="60"/>
      <c r="FV134" s="60"/>
      <c r="FW134" s="60"/>
      <c r="FX134" s="60"/>
      <c r="FY134" s="60"/>
      <c r="FZ134" s="60"/>
      <c r="GA134" s="60"/>
      <c r="GB134" s="60"/>
      <c r="GC134" s="60"/>
      <c r="GD134" s="60"/>
      <c r="GE134" s="60"/>
      <c r="GF134" s="60"/>
      <c r="GG134" s="60"/>
      <c r="GH134" s="60"/>
      <c r="GI134" s="60"/>
      <c r="GJ134" s="60"/>
      <c r="GK134" s="60"/>
      <c r="GL134" s="60"/>
      <c r="GM134" s="60"/>
      <c r="GN134" s="60"/>
      <c r="RY134" s="138"/>
    </row>
    <row r="135" spans="3:493" s="38" customFormat="1">
      <c r="C135" s="39"/>
      <c r="G135" s="40"/>
      <c r="H135" s="40"/>
      <c r="AI135" s="37"/>
      <c r="BJ135" s="37"/>
      <c r="FO135" s="60"/>
      <c r="FP135" s="60"/>
      <c r="FQ135" s="60"/>
      <c r="FR135" s="60"/>
      <c r="FS135" s="60"/>
      <c r="FT135" s="60"/>
      <c r="FU135" s="60"/>
      <c r="FV135" s="60"/>
      <c r="FW135" s="60"/>
      <c r="FX135" s="60"/>
      <c r="FY135" s="60"/>
      <c r="FZ135" s="60"/>
      <c r="GA135" s="60"/>
      <c r="GB135" s="60"/>
      <c r="GC135" s="60"/>
      <c r="GD135" s="60"/>
      <c r="GE135" s="60"/>
      <c r="GF135" s="60"/>
      <c r="GG135" s="60"/>
      <c r="GH135" s="60"/>
      <c r="GI135" s="60"/>
      <c r="GJ135" s="60"/>
      <c r="GK135" s="60"/>
      <c r="GL135" s="60"/>
      <c r="GM135" s="60"/>
      <c r="GN135" s="60"/>
      <c r="RY135" s="138"/>
    </row>
    <row r="136" spans="3:493" s="38" customFormat="1">
      <c r="C136" s="39"/>
      <c r="G136" s="40"/>
      <c r="H136" s="40"/>
      <c r="AI136" s="37"/>
      <c r="BJ136" s="37"/>
      <c r="FO136" s="60"/>
      <c r="FP136" s="60"/>
      <c r="FQ136" s="60"/>
      <c r="FR136" s="60"/>
      <c r="FS136" s="60"/>
      <c r="FT136" s="60"/>
      <c r="FU136" s="60"/>
      <c r="FV136" s="60"/>
      <c r="FW136" s="60"/>
      <c r="FX136" s="60"/>
      <c r="FY136" s="60"/>
      <c r="FZ136" s="60"/>
      <c r="GA136" s="60"/>
      <c r="GB136" s="60"/>
      <c r="GC136" s="60"/>
      <c r="GD136" s="60"/>
      <c r="GE136" s="60"/>
      <c r="GF136" s="60"/>
      <c r="GG136" s="60"/>
      <c r="GH136" s="60"/>
      <c r="GI136" s="60"/>
      <c r="GJ136" s="60"/>
      <c r="GK136" s="60"/>
      <c r="GL136" s="60"/>
      <c r="GM136" s="60"/>
      <c r="GN136" s="60"/>
      <c r="RY136" s="138"/>
    </row>
    <row r="137" spans="3:493" s="38" customFormat="1">
      <c r="C137" s="39"/>
      <c r="G137" s="40"/>
      <c r="H137" s="40"/>
      <c r="AI137" s="37"/>
      <c r="BJ137" s="37"/>
      <c r="FO137" s="60"/>
      <c r="FP137" s="60"/>
      <c r="FQ137" s="60"/>
      <c r="FR137" s="60"/>
      <c r="FS137" s="60"/>
      <c r="FT137" s="60"/>
      <c r="FU137" s="60"/>
      <c r="FV137" s="60"/>
      <c r="FW137" s="60"/>
      <c r="FX137" s="60"/>
      <c r="FY137" s="60"/>
      <c r="FZ137" s="60"/>
      <c r="GA137" s="60"/>
      <c r="GB137" s="60"/>
      <c r="GC137" s="60"/>
      <c r="GD137" s="60"/>
      <c r="GE137" s="60"/>
      <c r="GF137" s="60"/>
      <c r="GG137" s="60"/>
      <c r="GH137" s="60"/>
      <c r="GI137" s="60"/>
      <c r="GJ137" s="60"/>
      <c r="GK137" s="60"/>
      <c r="GL137" s="60"/>
      <c r="GM137" s="60"/>
      <c r="GN137" s="60"/>
      <c r="RY137" s="138"/>
    </row>
    <row r="138" spans="3:493" s="38" customFormat="1">
      <c r="C138" s="39"/>
      <c r="G138" s="40"/>
      <c r="H138" s="40"/>
      <c r="AI138" s="37"/>
      <c r="BJ138" s="37"/>
      <c r="FO138" s="60"/>
      <c r="FP138" s="60"/>
      <c r="FQ138" s="60"/>
      <c r="FR138" s="60"/>
      <c r="FS138" s="60"/>
      <c r="FT138" s="60"/>
      <c r="FU138" s="60"/>
      <c r="FV138" s="60"/>
      <c r="FW138" s="60"/>
      <c r="FX138" s="60"/>
      <c r="FY138" s="60"/>
      <c r="FZ138" s="60"/>
      <c r="GA138" s="60"/>
      <c r="GB138" s="60"/>
      <c r="GC138" s="60"/>
      <c r="GD138" s="60"/>
      <c r="GE138" s="60"/>
      <c r="GF138" s="60"/>
      <c r="GG138" s="60"/>
      <c r="GH138" s="60"/>
      <c r="GI138" s="60"/>
      <c r="GJ138" s="60"/>
      <c r="GK138" s="60"/>
      <c r="GL138" s="60"/>
      <c r="GM138" s="60"/>
      <c r="GN138" s="60"/>
      <c r="RY138" s="138"/>
    </row>
    <row r="139" spans="3:493" s="38" customFormat="1">
      <c r="C139" s="39"/>
      <c r="G139" s="40"/>
      <c r="H139" s="40"/>
      <c r="AI139" s="37"/>
      <c r="BJ139" s="37"/>
      <c r="FO139" s="60"/>
      <c r="FP139" s="60"/>
      <c r="FQ139" s="60"/>
      <c r="FR139" s="60"/>
      <c r="FS139" s="60"/>
      <c r="FT139" s="60"/>
      <c r="FU139" s="60"/>
      <c r="FV139" s="60"/>
      <c r="FW139" s="60"/>
      <c r="FX139" s="60"/>
      <c r="FY139" s="60"/>
      <c r="FZ139" s="60"/>
      <c r="GA139" s="60"/>
      <c r="GB139" s="60"/>
      <c r="GC139" s="60"/>
      <c r="GD139" s="60"/>
      <c r="GE139" s="60"/>
      <c r="GF139" s="60"/>
      <c r="GG139" s="60"/>
      <c r="GH139" s="60"/>
      <c r="GI139" s="60"/>
      <c r="GJ139" s="60"/>
      <c r="GK139" s="60"/>
      <c r="GL139" s="60"/>
      <c r="GM139" s="60"/>
      <c r="GN139" s="60"/>
      <c r="RY139" s="138"/>
    </row>
    <row r="140" spans="3:493" s="38" customFormat="1">
      <c r="C140" s="39"/>
      <c r="G140" s="40"/>
      <c r="H140" s="40"/>
      <c r="AI140" s="37"/>
      <c r="BJ140" s="37"/>
      <c r="FO140" s="60"/>
      <c r="FP140" s="60"/>
      <c r="FQ140" s="60"/>
      <c r="FR140" s="60"/>
      <c r="FS140" s="60"/>
      <c r="FT140" s="60"/>
      <c r="FU140" s="60"/>
      <c r="FV140" s="60"/>
      <c r="FW140" s="60"/>
      <c r="FX140" s="60"/>
      <c r="FY140" s="60"/>
      <c r="FZ140" s="60"/>
      <c r="GA140" s="60"/>
      <c r="GB140" s="60"/>
      <c r="GC140" s="60"/>
      <c r="GD140" s="60"/>
      <c r="GE140" s="60"/>
      <c r="GF140" s="60"/>
      <c r="GG140" s="60"/>
      <c r="GH140" s="60"/>
      <c r="GI140" s="60"/>
      <c r="GJ140" s="60"/>
      <c r="GK140" s="60"/>
      <c r="GL140" s="60"/>
      <c r="GM140" s="60"/>
      <c r="GN140" s="60"/>
      <c r="RY140" s="138"/>
    </row>
    <row r="141" spans="3:493" s="38" customFormat="1">
      <c r="C141" s="39"/>
      <c r="G141" s="40"/>
      <c r="H141" s="40"/>
      <c r="AI141" s="37"/>
      <c r="BJ141" s="37"/>
      <c r="FO141" s="60"/>
      <c r="FP141" s="60"/>
      <c r="FQ141" s="60"/>
      <c r="FR141" s="60"/>
      <c r="FS141" s="60"/>
      <c r="FT141" s="60"/>
      <c r="FU141" s="60"/>
      <c r="FV141" s="60"/>
      <c r="FW141" s="60"/>
      <c r="FX141" s="60"/>
      <c r="FY141" s="60"/>
      <c r="FZ141" s="60"/>
      <c r="GA141" s="60"/>
      <c r="GB141" s="60"/>
      <c r="GC141" s="60"/>
      <c r="GD141" s="60"/>
      <c r="GE141" s="60"/>
      <c r="GF141" s="60"/>
      <c r="GG141" s="60"/>
      <c r="GH141" s="60"/>
      <c r="GI141" s="60"/>
      <c r="GJ141" s="60"/>
      <c r="GK141" s="60"/>
      <c r="GL141" s="60"/>
      <c r="GM141" s="60"/>
      <c r="GN141" s="60"/>
      <c r="RY141" s="138"/>
    </row>
    <row r="142" spans="3:493" s="38" customFormat="1">
      <c r="C142" s="39"/>
      <c r="G142" s="40"/>
      <c r="H142" s="40"/>
      <c r="AI142" s="37"/>
      <c r="BJ142" s="37"/>
      <c r="FO142" s="60"/>
      <c r="FP142" s="60"/>
      <c r="FQ142" s="60"/>
      <c r="FR142" s="60"/>
      <c r="FS142" s="60"/>
      <c r="FT142" s="60"/>
      <c r="FU142" s="60"/>
      <c r="FV142" s="60"/>
      <c r="FW142" s="60"/>
      <c r="FX142" s="60"/>
      <c r="FY142" s="60"/>
      <c r="FZ142" s="60"/>
      <c r="GA142" s="60"/>
      <c r="GB142" s="60"/>
      <c r="GC142" s="60"/>
      <c r="GD142" s="60"/>
      <c r="GE142" s="60"/>
      <c r="GF142" s="60"/>
      <c r="GG142" s="60"/>
      <c r="GH142" s="60"/>
      <c r="GI142" s="60"/>
      <c r="GJ142" s="60"/>
      <c r="GK142" s="60"/>
      <c r="GL142" s="60"/>
      <c r="GM142" s="60"/>
      <c r="GN142" s="60"/>
      <c r="RY142" s="138"/>
    </row>
    <row r="143" spans="3:493" s="38" customFormat="1">
      <c r="C143" s="39"/>
      <c r="G143" s="40"/>
      <c r="H143" s="40"/>
      <c r="AI143" s="37"/>
      <c r="BJ143" s="37"/>
      <c r="FO143" s="60"/>
      <c r="FP143" s="60"/>
      <c r="FQ143" s="60"/>
      <c r="FR143" s="60"/>
      <c r="FS143" s="60"/>
      <c r="FT143" s="60"/>
      <c r="FU143" s="60"/>
      <c r="FV143" s="60"/>
      <c r="FW143" s="60"/>
      <c r="FX143" s="60"/>
      <c r="FY143" s="60"/>
      <c r="FZ143" s="60"/>
      <c r="GA143" s="60"/>
      <c r="GB143" s="60"/>
      <c r="GC143" s="60"/>
      <c r="GD143" s="60"/>
      <c r="GE143" s="60"/>
      <c r="GF143" s="60"/>
      <c r="GG143" s="60"/>
      <c r="GH143" s="60"/>
      <c r="GI143" s="60"/>
      <c r="GJ143" s="60"/>
      <c r="GK143" s="60"/>
      <c r="GL143" s="60"/>
      <c r="GM143" s="60"/>
      <c r="GN143" s="60"/>
      <c r="RY143" s="138"/>
    </row>
    <row r="144" spans="3:493" s="38" customFormat="1">
      <c r="C144" s="39"/>
      <c r="G144" s="40"/>
      <c r="H144" s="40"/>
      <c r="AI144" s="37"/>
      <c r="BJ144" s="37"/>
      <c r="FO144" s="60"/>
      <c r="FP144" s="60"/>
      <c r="FQ144" s="60"/>
      <c r="FR144" s="60"/>
      <c r="FS144" s="60"/>
      <c r="FT144" s="60"/>
      <c r="FU144" s="60"/>
      <c r="FV144" s="60"/>
      <c r="FW144" s="60"/>
      <c r="FX144" s="60"/>
      <c r="FY144" s="60"/>
      <c r="FZ144" s="60"/>
      <c r="GA144" s="60"/>
      <c r="GB144" s="60"/>
      <c r="GC144" s="60"/>
      <c r="GD144" s="60"/>
      <c r="GE144" s="60"/>
      <c r="GF144" s="60"/>
      <c r="GG144" s="60"/>
      <c r="GH144" s="60"/>
      <c r="GI144" s="60"/>
      <c r="GJ144" s="60"/>
      <c r="GK144" s="60"/>
      <c r="GL144" s="60"/>
      <c r="GM144" s="60"/>
      <c r="GN144" s="60"/>
      <c r="RY144" s="138"/>
    </row>
    <row r="145" spans="3:493" s="38" customFormat="1">
      <c r="C145" s="39"/>
      <c r="G145" s="40"/>
      <c r="H145" s="40"/>
      <c r="AI145" s="37"/>
      <c r="BJ145" s="37"/>
      <c r="FO145" s="60"/>
      <c r="FP145" s="60"/>
      <c r="FQ145" s="60"/>
      <c r="FR145" s="60"/>
      <c r="FS145" s="60"/>
      <c r="FT145" s="60"/>
      <c r="FU145" s="60"/>
      <c r="FV145" s="60"/>
      <c r="FW145" s="60"/>
      <c r="FX145" s="60"/>
      <c r="FY145" s="60"/>
      <c r="FZ145" s="60"/>
      <c r="GA145" s="60"/>
      <c r="GB145" s="60"/>
      <c r="GC145" s="60"/>
      <c r="GD145" s="60"/>
      <c r="GE145" s="60"/>
      <c r="GF145" s="60"/>
      <c r="GG145" s="60"/>
      <c r="GH145" s="60"/>
      <c r="GI145" s="60"/>
      <c r="GJ145" s="60"/>
      <c r="GK145" s="60"/>
      <c r="GL145" s="60"/>
      <c r="GM145" s="60"/>
      <c r="GN145" s="60"/>
      <c r="RY145" s="138"/>
    </row>
    <row r="146" spans="3:493" s="38" customFormat="1">
      <c r="C146" s="39"/>
      <c r="G146" s="40"/>
      <c r="H146" s="40"/>
      <c r="AI146" s="37"/>
      <c r="BJ146" s="37"/>
      <c r="FO146" s="60"/>
      <c r="FP146" s="60"/>
      <c r="FQ146" s="60"/>
      <c r="FR146" s="60"/>
      <c r="FS146" s="60"/>
      <c r="FT146" s="60"/>
      <c r="FU146" s="60"/>
      <c r="FV146" s="60"/>
      <c r="FW146" s="60"/>
      <c r="FX146" s="60"/>
      <c r="FY146" s="60"/>
      <c r="FZ146" s="60"/>
      <c r="GA146" s="60"/>
      <c r="GB146" s="60"/>
      <c r="GC146" s="60"/>
      <c r="GD146" s="60"/>
      <c r="GE146" s="60"/>
      <c r="GF146" s="60"/>
      <c r="GG146" s="60"/>
      <c r="GH146" s="60"/>
      <c r="GI146" s="60"/>
      <c r="GJ146" s="60"/>
      <c r="GK146" s="60"/>
      <c r="GL146" s="60"/>
      <c r="GM146" s="60"/>
      <c r="GN146" s="60"/>
      <c r="RY146" s="138"/>
    </row>
    <row r="147" spans="3:493" s="38" customFormat="1">
      <c r="C147" s="39"/>
      <c r="G147" s="40"/>
      <c r="H147" s="40"/>
      <c r="AI147" s="37"/>
      <c r="BJ147" s="37"/>
      <c r="FO147" s="60"/>
      <c r="FP147" s="60"/>
      <c r="FQ147" s="60"/>
      <c r="FR147" s="60"/>
      <c r="FS147" s="60"/>
      <c r="FT147" s="60"/>
      <c r="FU147" s="60"/>
      <c r="FV147" s="60"/>
      <c r="FW147" s="60"/>
      <c r="FX147" s="60"/>
      <c r="FY147" s="60"/>
      <c r="FZ147" s="60"/>
      <c r="GA147" s="60"/>
      <c r="GB147" s="60"/>
      <c r="GC147" s="60"/>
      <c r="GD147" s="60"/>
      <c r="GE147" s="60"/>
      <c r="GF147" s="60"/>
      <c r="GG147" s="60"/>
      <c r="GH147" s="60"/>
      <c r="GI147" s="60"/>
      <c r="GJ147" s="60"/>
      <c r="GK147" s="60"/>
      <c r="GL147" s="60"/>
      <c r="GM147" s="60"/>
      <c r="GN147" s="60"/>
      <c r="RY147" s="138"/>
    </row>
    <row r="148" spans="3:493" s="38" customFormat="1">
      <c r="C148" s="39"/>
      <c r="G148" s="40"/>
      <c r="H148" s="40"/>
      <c r="AI148" s="37"/>
      <c r="BJ148" s="37"/>
      <c r="FO148" s="60"/>
      <c r="FP148" s="60"/>
      <c r="FQ148" s="60"/>
      <c r="FR148" s="60"/>
      <c r="FS148" s="60"/>
      <c r="FT148" s="60"/>
      <c r="FU148" s="60"/>
      <c r="FV148" s="60"/>
      <c r="FW148" s="60"/>
      <c r="FX148" s="60"/>
      <c r="FY148" s="60"/>
      <c r="FZ148" s="60"/>
      <c r="GA148" s="60"/>
      <c r="GB148" s="60"/>
      <c r="GC148" s="60"/>
      <c r="GD148" s="60"/>
      <c r="GE148" s="60"/>
      <c r="GF148" s="60"/>
      <c r="GG148" s="60"/>
      <c r="GH148" s="60"/>
      <c r="GI148" s="60"/>
      <c r="GJ148" s="60"/>
      <c r="GK148" s="60"/>
      <c r="GL148" s="60"/>
      <c r="GM148" s="60"/>
      <c r="GN148" s="60"/>
      <c r="RY148" s="138"/>
    </row>
    <row r="149" spans="3:493" s="38" customFormat="1">
      <c r="C149" s="39"/>
      <c r="G149" s="40"/>
      <c r="H149" s="40"/>
      <c r="AI149" s="37"/>
      <c r="BJ149" s="37"/>
      <c r="FO149" s="60"/>
      <c r="FP149" s="60"/>
      <c r="FQ149" s="60"/>
      <c r="FR149" s="60"/>
      <c r="FS149" s="60"/>
      <c r="FT149" s="60"/>
      <c r="FU149" s="60"/>
      <c r="FV149" s="60"/>
      <c r="FW149" s="60"/>
      <c r="FX149" s="60"/>
      <c r="FY149" s="60"/>
      <c r="FZ149" s="60"/>
      <c r="GA149" s="60"/>
      <c r="GB149" s="60"/>
      <c r="GC149" s="60"/>
      <c r="GD149" s="60"/>
      <c r="GE149" s="60"/>
      <c r="GF149" s="60"/>
      <c r="GG149" s="60"/>
      <c r="GH149" s="60"/>
      <c r="GI149" s="60"/>
      <c r="GJ149" s="60"/>
      <c r="GK149" s="60"/>
      <c r="GL149" s="60"/>
      <c r="GM149" s="60"/>
      <c r="GN149" s="60"/>
      <c r="RY149" s="138"/>
    </row>
    <row r="150" spans="3:493" s="38" customFormat="1">
      <c r="C150" s="39"/>
      <c r="G150" s="40"/>
      <c r="H150" s="40"/>
      <c r="AI150" s="37"/>
      <c r="BJ150" s="37"/>
      <c r="FO150" s="60"/>
      <c r="FP150" s="60"/>
      <c r="FQ150" s="60"/>
      <c r="FR150" s="60"/>
      <c r="FS150" s="60"/>
      <c r="FT150" s="60"/>
      <c r="FU150" s="60"/>
      <c r="FV150" s="60"/>
      <c r="FW150" s="60"/>
      <c r="FX150" s="60"/>
      <c r="FY150" s="60"/>
      <c r="FZ150" s="60"/>
      <c r="GA150" s="60"/>
      <c r="GB150" s="60"/>
      <c r="GC150" s="60"/>
      <c r="GD150" s="60"/>
      <c r="GE150" s="60"/>
      <c r="GF150" s="60"/>
      <c r="GG150" s="60"/>
      <c r="GH150" s="60"/>
      <c r="GI150" s="60"/>
      <c r="GJ150" s="60"/>
      <c r="GK150" s="60"/>
      <c r="GL150" s="60"/>
      <c r="GM150" s="60"/>
      <c r="GN150" s="60"/>
      <c r="RY150" s="138"/>
    </row>
    <row r="151" spans="3:493" s="38" customFormat="1">
      <c r="C151" s="39"/>
      <c r="G151" s="40"/>
      <c r="H151" s="40"/>
      <c r="AI151" s="37"/>
      <c r="BJ151" s="37"/>
      <c r="FO151" s="60"/>
      <c r="FP151" s="60"/>
      <c r="FQ151" s="60"/>
      <c r="FR151" s="60"/>
      <c r="FS151" s="60"/>
      <c r="FT151" s="60"/>
      <c r="FU151" s="60"/>
      <c r="FV151" s="60"/>
      <c r="FW151" s="60"/>
      <c r="FX151" s="60"/>
      <c r="FY151" s="60"/>
      <c r="FZ151" s="60"/>
      <c r="GA151" s="60"/>
      <c r="GB151" s="60"/>
      <c r="GC151" s="60"/>
      <c r="GD151" s="60"/>
      <c r="GE151" s="60"/>
      <c r="GF151" s="60"/>
      <c r="GG151" s="60"/>
      <c r="GH151" s="60"/>
      <c r="GI151" s="60"/>
      <c r="GJ151" s="60"/>
      <c r="GK151" s="60"/>
      <c r="GL151" s="60"/>
      <c r="GM151" s="60"/>
      <c r="GN151" s="60"/>
      <c r="RY151" s="138"/>
    </row>
    <row r="152" spans="3:493" s="38" customFormat="1">
      <c r="C152" s="39"/>
      <c r="G152" s="40"/>
      <c r="H152" s="40"/>
      <c r="AI152" s="37"/>
      <c r="BJ152" s="37"/>
      <c r="FO152" s="60"/>
      <c r="FP152" s="60"/>
      <c r="FQ152" s="60"/>
      <c r="FR152" s="60"/>
      <c r="FS152" s="60"/>
      <c r="FT152" s="60"/>
      <c r="FU152" s="60"/>
      <c r="FV152" s="60"/>
      <c r="FW152" s="60"/>
      <c r="FX152" s="60"/>
      <c r="FY152" s="60"/>
      <c r="FZ152" s="60"/>
      <c r="GA152" s="60"/>
      <c r="GB152" s="60"/>
      <c r="GC152" s="60"/>
      <c r="GD152" s="60"/>
      <c r="GE152" s="60"/>
      <c r="GF152" s="60"/>
      <c r="GG152" s="60"/>
      <c r="GH152" s="60"/>
      <c r="GI152" s="60"/>
      <c r="GJ152" s="60"/>
      <c r="GK152" s="60"/>
      <c r="GL152" s="60"/>
      <c r="GM152" s="60"/>
      <c r="GN152" s="60"/>
      <c r="RY152" s="138"/>
    </row>
    <row r="153" spans="3:493" s="38" customFormat="1">
      <c r="C153" s="39"/>
      <c r="G153" s="40"/>
      <c r="H153" s="40"/>
      <c r="AI153" s="37"/>
      <c r="BJ153" s="37"/>
      <c r="FO153" s="60"/>
      <c r="FP153" s="60"/>
      <c r="FQ153" s="60"/>
      <c r="FR153" s="60"/>
      <c r="FS153" s="60"/>
      <c r="FT153" s="60"/>
      <c r="FU153" s="60"/>
      <c r="FV153" s="60"/>
      <c r="FW153" s="60"/>
      <c r="FX153" s="60"/>
      <c r="FY153" s="60"/>
      <c r="FZ153" s="60"/>
      <c r="GA153" s="60"/>
      <c r="GB153" s="60"/>
      <c r="GC153" s="60"/>
      <c r="GD153" s="60"/>
      <c r="GE153" s="60"/>
      <c r="GF153" s="60"/>
      <c r="GG153" s="60"/>
      <c r="GH153" s="60"/>
      <c r="GI153" s="60"/>
      <c r="GJ153" s="60"/>
      <c r="GK153" s="60"/>
      <c r="GL153" s="60"/>
      <c r="GM153" s="60"/>
      <c r="GN153" s="60"/>
      <c r="RY153" s="138"/>
    </row>
    <row r="154" spans="3:493" s="38" customFormat="1">
      <c r="C154" s="39"/>
      <c r="G154" s="40"/>
      <c r="H154" s="40"/>
      <c r="AI154" s="37"/>
      <c r="BJ154" s="37"/>
      <c r="FO154" s="60"/>
      <c r="FP154" s="60"/>
      <c r="FQ154" s="60"/>
      <c r="FR154" s="60"/>
      <c r="FS154" s="60"/>
      <c r="FT154" s="60"/>
      <c r="FU154" s="60"/>
      <c r="FV154" s="60"/>
      <c r="FW154" s="60"/>
      <c r="FX154" s="60"/>
      <c r="FY154" s="60"/>
      <c r="FZ154" s="60"/>
      <c r="GA154" s="60"/>
      <c r="GB154" s="60"/>
      <c r="GC154" s="60"/>
      <c r="GD154" s="60"/>
      <c r="GE154" s="60"/>
      <c r="GF154" s="60"/>
      <c r="GG154" s="60"/>
      <c r="GH154" s="60"/>
      <c r="GI154" s="60"/>
      <c r="GJ154" s="60"/>
      <c r="GK154" s="60"/>
      <c r="GL154" s="60"/>
      <c r="GM154" s="60"/>
      <c r="GN154" s="60"/>
      <c r="RY154" s="138"/>
    </row>
    <row r="155" spans="3:493" s="38" customFormat="1">
      <c r="C155" s="39"/>
      <c r="G155" s="40"/>
      <c r="H155" s="40"/>
      <c r="AI155" s="37"/>
      <c r="BJ155" s="37"/>
      <c r="FO155" s="60"/>
      <c r="FP155" s="60"/>
      <c r="FQ155" s="60"/>
      <c r="FR155" s="60"/>
      <c r="FS155" s="60"/>
      <c r="FT155" s="60"/>
      <c r="FU155" s="60"/>
      <c r="FV155" s="60"/>
      <c r="FW155" s="60"/>
      <c r="FX155" s="60"/>
      <c r="FY155" s="60"/>
      <c r="FZ155" s="60"/>
      <c r="GA155" s="60"/>
      <c r="GB155" s="60"/>
      <c r="GC155" s="60"/>
      <c r="GD155" s="60"/>
      <c r="GE155" s="60"/>
      <c r="GF155" s="60"/>
      <c r="GG155" s="60"/>
      <c r="GH155" s="60"/>
      <c r="GI155" s="60"/>
      <c r="GJ155" s="60"/>
      <c r="GK155" s="60"/>
      <c r="GL155" s="60"/>
      <c r="GM155" s="60"/>
      <c r="GN155" s="60"/>
      <c r="RY155" s="138"/>
    </row>
    <row r="156" spans="3:493" s="38" customFormat="1">
      <c r="C156" s="39"/>
      <c r="G156" s="40"/>
      <c r="H156" s="40"/>
      <c r="AI156" s="37"/>
      <c r="BJ156" s="37"/>
      <c r="FO156" s="60"/>
      <c r="FP156" s="60"/>
      <c r="FQ156" s="60"/>
      <c r="FR156" s="60"/>
      <c r="FS156" s="60"/>
      <c r="FT156" s="60"/>
      <c r="FU156" s="60"/>
      <c r="FV156" s="60"/>
      <c r="FW156" s="60"/>
      <c r="FX156" s="60"/>
      <c r="FY156" s="60"/>
      <c r="FZ156" s="60"/>
      <c r="GA156" s="60"/>
      <c r="GB156" s="60"/>
      <c r="GC156" s="60"/>
      <c r="GD156" s="60"/>
      <c r="GE156" s="60"/>
      <c r="GF156" s="60"/>
      <c r="GG156" s="60"/>
      <c r="GH156" s="60"/>
      <c r="GI156" s="60"/>
      <c r="GJ156" s="60"/>
      <c r="GK156" s="60"/>
      <c r="GL156" s="60"/>
      <c r="GM156" s="60"/>
      <c r="GN156" s="60"/>
      <c r="RY156" s="138"/>
    </row>
    <row r="157" spans="3:493" s="38" customFormat="1">
      <c r="C157" s="39"/>
      <c r="G157" s="40"/>
      <c r="H157" s="40"/>
      <c r="AI157" s="37"/>
      <c r="BJ157" s="37"/>
      <c r="FO157" s="60"/>
      <c r="FP157" s="60"/>
      <c r="FQ157" s="60"/>
      <c r="FR157" s="60"/>
      <c r="FS157" s="60"/>
      <c r="FT157" s="60"/>
      <c r="FU157" s="60"/>
      <c r="FV157" s="60"/>
      <c r="FW157" s="60"/>
      <c r="FX157" s="60"/>
      <c r="FY157" s="60"/>
      <c r="FZ157" s="60"/>
      <c r="GA157" s="60"/>
      <c r="GB157" s="60"/>
      <c r="GC157" s="60"/>
      <c r="GD157" s="60"/>
      <c r="GE157" s="60"/>
      <c r="GF157" s="60"/>
      <c r="GG157" s="60"/>
      <c r="GH157" s="60"/>
      <c r="GI157" s="60"/>
      <c r="GJ157" s="60"/>
      <c r="GK157" s="60"/>
      <c r="GL157" s="60"/>
      <c r="GM157" s="60"/>
      <c r="GN157" s="60"/>
      <c r="RY157" s="138"/>
    </row>
    <row r="158" spans="3:493" s="38" customFormat="1">
      <c r="C158" s="39"/>
      <c r="G158" s="40"/>
      <c r="H158" s="40"/>
      <c r="AI158" s="37"/>
      <c r="BJ158" s="37"/>
      <c r="FO158" s="60"/>
      <c r="FP158" s="60"/>
      <c r="FQ158" s="60"/>
      <c r="FR158" s="60"/>
      <c r="FS158" s="60"/>
      <c r="FT158" s="60"/>
      <c r="FU158" s="60"/>
      <c r="FV158" s="60"/>
      <c r="FW158" s="60"/>
      <c r="FX158" s="60"/>
      <c r="FY158" s="60"/>
      <c r="FZ158" s="60"/>
      <c r="GA158" s="60"/>
      <c r="GB158" s="60"/>
      <c r="GC158" s="60"/>
      <c r="GD158" s="60"/>
      <c r="GE158" s="60"/>
      <c r="GF158" s="60"/>
      <c r="GG158" s="60"/>
      <c r="GH158" s="60"/>
      <c r="GI158" s="60"/>
      <c r="GJ158" s="60"/>
      <c r="GK158" s="60"/>
      <c r="GL158" s="60"/>
      <c r="GM158" s="60"/>
      <c r="GN158" s="60"/>
      <c r="RY158" s="138"/>
    </row>
    <row r="159" spans="3:493" s="38" customFormat="1">
      <c r="C159" s="39"/>
      <c r="G159" s="40"/>
      <c r="H159" s="40"/>
      <c r="AI159" s="37"/>
      <c r="BJ159" s="37"/>
      <c r="FO159" s="60"/>
      <c r="FP159" s="60"/>
      <c r="FQ159" s="60"/>
      <c r="FR159" s="60"/>
      <c r="FS159" s="60"/>
      <c r="FT159" s="60"/>
      <c r="FU159" s="60"/>
      <c r="FV159" s="60"/>
      <c r="FW159" s="60"/>
      <c r="FX159" s="60"/>
      <c r="FY159" s="60"/>
      <c r="FZ159" s="60"/>
      <c r="GA159" s="60"/>
      <c r="GB159" s="60"/>
      <c r="GC159" s="60"/>
      <c r="GD159" s="60"/>
      <c r="GE159" s="60"/>
      <c r="GF159" s="60"/>
      <c r="GG159" s="60"/>
      <c r="GH159" s="60"/>
      <c r="GI159" s="60"/>
      <c r="GJ159" s="60"/>
      <c r="GK159" s="60"/>
      <c r="GL159" s="60"/>
      <c r="GM159" s="60"/>
      <c r="GN159" s="60"/>
      <c r="RY159" s="138"/>
    </row>
    <row r="160" spans="3:493" s="38" customFormat="1">
      <c r="C160" s="39"/>
      <c r="G160" s="40"/>
      <c r="H160" s="40"/>
      <c r="AI160" s="37"/>
      <c r="BJ160" s="37"/>
      <c r="FO160" s="60"/>
      <c r="FP160" s="60"/>
      <c r="FQ160" s="60"/>
      <c r="FR160" s="60"/>
      <c r="FS160" s="60"/>
      <c r="FT160" s="60"/>
      <c r="FU160" s="60"/>
      <c r="FV160" s="60"/>
      <c r="FW160" s="60"/>
      <c r="FX160" s="60"/>
      <c r="FY160" s="60"/>
      <c r="FZ160" s="60"/>
      <c r="GA160" s="60"/>
      <c r="GB160" s="60"/>
      <c r="GC160" s="60"/>
      <c r="GD160" s="60"/>
      <c r="GE160" s="60"/>
      <c r="GF160" s="60"/>
      <c r="GG160" s="60"/>
      <c r="GH160" s="60"/>
      <c r="GI160" s="60"/>
      <c r="GJ160" s="60"/>
      <c r="GK160" s="60"/>
      <c r="GL160" s="60"/>
      <c r="GM160" s="60"/>
      <c r="GN160" s="60"/>
      <c r="RY160" s="138"/>
    </row>
    <row r="161" spans="3:493" s="38" customFormat="1">
      <c r="C161" s="39"/>
      <c r="G161" s="40"/>
      <c r="H161" s="40"/>
      <c r="AI161" s="37"/>
      <c r="BJ161" s="37"/>
      <c r="FO161" s="60"/>
      <c r="FP161" s="60"/>
      <c r="FQ161" s="60"/>
      <c r="FR161" s="60"/>
      <c r="FS161" s="60"/>
      <c r="FT161" s="60"/>
      <c r="FU161" s="60"/>
      <c r="FV161" s="60"/>
      <c r="FW161" s="60"/>
      <c r="FX161" s="60"/>
      <c r="FY161" s="60"/>
      <c r="FZ161" s="60"/>
      <c r="GA161" s="60"/>
      <c r="GB161" s="60"/>
      <c r="GC161" s="60"/>
      <c r="GD161" s="60"/>
      <c r="GE161" s="60"/>
      <c r="GF161" s="60"/>
      <c r="GG161" s="60"/>
      <c r="GH161" s="60"/>
      <c r="GI161" s="60"/>
      <c r="GJ161" s="60"/>
      <c r="GK161" s="60"/>
      <c r="GL161" s="60"/>
      <c r="GM161" s="60"/>
      <c r="GN161" s="60"/>
      <c r="RY161" s="138"/>
    </row>
    <row r="162" spans="3:493" s="38" customFormat="1">
      <c r="C162" s="39"/>
      <c r="G162" s="40"/>
      <c r="H162" s="40"/>
      <c r="AI162" s="37"/>
      <c r="BJ162" s="37"/>
      <c r="FO162" s="60"/>
      <c r="FP162" s="60"/>
      <c r="FQ162" s="60"/>
      <c r="FR162" s="60"/>
      <c r="FS162" s="60"/>
      <c r="FT162" s="60"/>
      <c r="FU162" s="60"/>
      <c r="FV162" s="60"/>
      <c r="FW162" s="60"/>
      <c r="FX162" s="60"/>
      <c r="FY162" s="60"/>
      <c r="FZ162" s="60"/>
      <c r="GA162" s="60"/>
      <c r="GB162" s="60"/>
      <c r="GC162" s="60"/>
      <c r="GD162" s="60"/>
      <c r="GE162" s="60"/>
      <c r="GF162" s="60"/>
      <c r="GG162" s="60"/>
      <c r="GH162" s="60"/>
      <c r="GI162" s="60"/>
      <c r="GJ162" s="60"/>
      <c r="GK162" s="60"/>
      <c r="GL162" s="60"/>
      <c r="GM162" s="60"/>
      <c r="GN162" s="60"/>
      <c r="RY162" s="138"/>
    </row>
    <row r="163" spans="3:493" s="38" customFormat="1">
      <c r="C163" s="39"/>
      <c r="G163" s="40"/>
      <c r="H163" s="40"/>
      <c r="AI163" s="37"/>
      <c r="BJ163" s="37"/>
      <c r="FO163" s="60"/>
      <c r="FP163" s="60"/>
      <c r="FQ163" s="60"/>
      <c r="FR163" s="60"/>
      <c r="FS163" s="60"/>
      <c r="FT163" s="60"/>
      <c r="FU163" s="60"/>
      <c r="FV163" s="60"/>
      <c r="FW163" s="60"/>
      <c r="FX163" s="60"/>
      <c r="FY163" s="60"/>
      <c r="FZ163" s="60"/>
      <c r="GA163" s="60"/>
      <c r="GB163" s="60"/>
      <c r="GC163" s="60"/>
      <c r="GD163" s="60"/>
      <c r="GE163" s="60"/>
      <c r="GF163" s="60"/>
      <c r="GG163" s="60"/>
      <c r="GH163" s="60"/>
      <c r="GI163" s="60"/>
      <c r="GJ163" s="60"/>
      <c r="GK163" s="60"/>
      <c r="GL163" s="60"/>
      <c r="GM163" s="60"/>
      <c r="GN163" s="60"/>
      <c r="RY163" s="138"/>
    </row>
    <row r="164" spans="3:493" s="38" customFormat="1">
      <c r="C164" s="39"/>
      <c r="G164" s="40"/>
      <c r="H164" s="40"/>
      <c r="AI164" s="37"/>
      <c r="BJ164" s="37"/>
      <c r="FO164" s="60"/>
      <c r="FP164" s="60"/>
      <c r="FQ164" s="60"/>
      <c r="FR164" s="60"/>
      <c r="FS164" s="60"/>
      <c r="FT164" s="60"/>
      <c r="FU164" s="60"/>
      <c r="FV164" s="60"/>
      <c r="FW164" s="60"/>
      <c r="FX164" s="60"/>
      <c r="FY164" s="60"/>
      <c r="FZ164" s="60"/>
      <c r="GA164" s="60"/>
      <c r="GB164" s="60"/>
      <c r="GC164" s="60"/>
      <c r="GD164" s="60"/>
      <c r="GE164" s="60"/>
      <c r="GF164" s="60"/>
      <c r="GG164" s="60"/>
      <c r="GH164" s="60"/>
      <c r="GI164" s="60"/>
      <c r="GJ164" s="60"/>
      <c r="GK164" s="60"/>
      <c r="GL164" s="60"/>
      <c r="GM164" s="60"/>
      <c r="GN164" s="60"/>
      <c r="RY164" s="138"/>
    </row>
    <row r="165" spans="3:493" s="38" customFormat="1">
      <c r="C165" s="39"/>
      <c r="G165" s="40"/>
      <c r="H165" s="40"/>
      <c r="AI165" s="37"/>
      <c r="BJ165" s="37"/>
      <c r="FO165" s="60"/>
      <c r="FP165" s="60"/>
      <c r="FQ165" s="60"/>
      <c r="FR165" s="60"/>
      <c r="FS165" s="60"/>
      <c r="FT165" s="60"/>
      <c r="FU165" s="60"/>
      <c r="FV165" s="60"/>
      <c r="FW165" s="60"/>
      <c r="FX165" s="60"/>
      <c r="FY165" s="60"/>
      <c r="FZ165" s="60"/>
      <c r="GA165" s="60"/>
      <c r="GB165" s="60"/>
      <c r="GC165" s="60"/>
      <c r="GD165" s="60"/>
      <c r="GE165" s="60"/>
      <c r="GF165" s="60"/>
      <c r="GG165" s="60"/>
      <c r="GH165" s="60"/>
      <c r="GI165" s="60"/>
      <c r="GJ165" s="60"/>
      <c r="GK165" s="60"/>
      <c r="GL165" s="60"/>
      <c r="GM165" s="60"/>
      <c r="GN165" s="60"/>
      <c r="RY165" s="138"/>
    </row>
    <row r="166" spans="3:493" s="38" customFormat="1">
      <c r="C166" s="39"/>
      <c r="G166" s="40"/>
      <c r="H166" s="40"/>
      <c r="AI166" s="37"/>
      <c r="BJ166" s="37"/>
      <c r="FO166" s="60"/>
      <c r="FP166" s="60"/>
      <c r="FQ166" s="60"/>
      <c r="FR166" s="60"/>
      <c r="FS166" s="60"/>
      <c r="FT166" s="60"/>
      <c r="FU166" s="60"/>
      <c r="FV166" s="60"/>
      <c r="FW166" s="60"/>
      <c r="FX166" s="60"/>
      <c r="FY166" s="60"/>
      <c r="FZ166" s="60"/>
      <c r="GA166" s="60"/>
      <c r="GB166" s="60"/>
      <c r="GC166" s="60"/>
      <c r="GD166" s="60"/>
      <c r="GE166" s="60"/>
      <c r="GF166" s="60"/>
      <c r="GG166" s="60"/>
      <c r="GH166" s="60"/>
      <c r="GI166" s="60"/>
      <c r="GJ166" s="60"/>
      <c r="GK166" s="60"/>
      <c r="GL166" s="60"/>
      <c r="GM166" s="60"/>
      <c r="GN166" s="60"/>
      <c r="RY166" s="138"/>
    </row>
    <row r="167" spans="3:493" s="38" customFormat="1">
      <c r="C167" s="39"/>
      <c r="G167" s="40"/>
      <c r="H167" s="40"/>
      <c r="AI167" s="37"/>
      <c r="BJ167" s="37"/>
      <c r="FO167" s="60"/>
      <c r="FP167" s="60"/>
      <c r="FQ167" s="60"/>
      <c r="FR167" s="60"/>
      <c r="FS167" s="60"/>
      <c r="FT167" s="60"/>
      <c r="FU167" s="60"/>
      <c r="FV167" s="60"/>
      <c r="FW167" s="60"/>
      <c r="FX167" s="60"/>
      <c r="FY167" s="60"/>
      <c r="FZ167" s="60"/>
      <c r="GA167" s="60"/>
      <c r="GB167" s="60"/>
      <c r="GC167" s="60"/>
      <c r="GD167" s="60"/>
      <c r="GE167" s="60"/>
      <c r="GF167" s="60"/>
      <c r="GG167" s="60"/>
      <c r="GH167" s="60"/>
      <c r="GI167" s="60"/>
      <c r="GJ167" s="60"/>
      <c r="GK167" s="60"/>
      <c r="GL167" s="60"/>
      <c r="GM167" s="60"/>
      <c r="GN167" s="60"/>
      <c r="RY167" s="138"/>
    </row>
    <row r="168" spans="3:493" s="38" customFormat="1">
      <c r="C168" s="39"/>
      <c r="G168" s="40"/>
      <c r="H168" s="40"/>
      <c r="AI168" s="37"/>
      <c r="BJ168" s="37"/>
      <c r="FO168" s="60"/>
      <c r="FP168" s="60"/>
      <c r="FQ168" s="60"/>
      <c r="FR168" s="60"/>
      <c r="FS168" s="60"/>
      <c r="FT168" s="60"/>
      <c r="FU168" s="60"/>
      <c r="FV168" s="60"/>
      <c r="FW168" s="60"/>
      <c r="FX168" s="60"/>
      <c r="FY168" s="60"/>
      <c r="FZ168" s="60"/>
      <c r="GA168" s="60"/>
      <c r="GB168" s="60"/>
      <c r="GC168" s="60"/>
      <c r="GD168" s="60"/>
      <c r="GE168" s="60"/>
      <c r="GF168" s="60"/>
      <c r="GG168" s="60"/>
      <c r="GH168" s="60"/>
      <c r="GI168" s="60"/>
      <c r="GJ168" s="60"/>
      <c r="GK168" s="60"/>
      <c r="GL168" s="60"/>
      <c r="GM168" s="60"/>
      <c r="GN168" s="60"/>
      <c r="RY168" s="138"/>
    </row>
    <row r="169" spans="3:493" s="38" customFormat="1">
      <c r="C169" s="39"/>
      <c r="G169" s="40"/>
      <c r="H169" s="40"/>
      <c r="AI169" s="37"/>
      <c r="BJ169" s="37"/>
      <c r="FO169" s="60"/>
      <c r="FP169" s="60"/>
      <c r="FQ169" s="60"/>
      <c r="FR169" s="60"/>
      <c r="FS169" s="60"/>
      <c r="FT169" s="60"/>
      <c r="FU169" s="60"/>
      <c r="FV169" s="60"/>
      <c r="FW169" s="60"/>
      <c r="FX169" s="60"/>
      <c r="FY169" s="60"/>
      <c r="FZ169" s="60"/>
      <c r="GA169" s="60"/>
      <c r="GB169" s="60"/>
      <c r="GC169" s="60"/>
      <c r="GD169" s="60"/>
      <c r="GE169" s="60"/>
      <c r="GF169" s="60"/>
      <c r="GG169" s="60"/>
      <c r="GH169" s="60"/>
      <c r="GI169" s="60"/>
      <c r="GJ169" s="60"/>
      <c r="GK169" s="60"/>
      <c r="GL169" s="60"/>
      <c r="GM169" s="60"/>
      <c r="GN169" s="60"/>
      <c r="RY169" s="138"/>
    </row>
    <row r="170" spans="3:493" s="38" customFormat="1">
      <c r="C170" s="39"/>
      <c r="G170" s="40"/>
      <c r="H170" s="40"/>
      <c r="AI170" s="37"/>
      <c r="BJ170" s="37"/>
      <c r="FO170" s="60"/>
      <c r="FP170" s="60"/>
      <c r="FQ170" s="60"/>
      <c r="FR170" s="60"/>
      <c r="FS170" s="60"/>
      <c r="FT170" s="60"/>
      <c r="FU170" s="60"/>
      <c r="FV170" s="60"/>
      <c r="FW170" s="60"/>
      <c r="FX170" s="60"/>
      <c r="FY170" s="60"/>
      <c r="FZ170" s="60"/>
      <c r="GA170" s="60"/>
      <c r="GB170" s="60"/>
      <c r="GC170" s="60"/>
      <c r="GD170" s="60"/>
      <c r="GE170" s="60"/>
      <c r="GF170" s="60"/>
      <c r="GG170" s="60"/>
      <c r="GH170" s="60"/>
      <c r="GI170" s="60"/>
      <c r="GJ170" s="60"/>
      <c r="GK170" s="60"/>
      <c r="GL170" s="60"/>
      <c r="GM170" s="60"/>
      <c r="GN170" s="60"/>
      <c r="RY170" s="138"/>
    </row>
    <row r="171" spans="3:493" s="38" customFormat="1">
      <c r="C171" s="39"/>
      <c r="G171" s="40"/>
      <c r="H171" s="40"/>
      <c r="AI171" s="37"/>
      <c r="BJ171" s="37"/>
      <c r="FO171" s="60"/>
      <c r="FP171" s="60"/>
      <c r="FQ171" s="60"/>
      <c r="FR171" s="60"/>
      <c r="FS171" s="60"/>
      <c r="FT171" s="60"/>
      <c r="FU171" s="60"/>
      <c r="FV171" s="60"/>
      <c r="FW171" s="60"/>
      <c r="FX171" s="60"/>
      <c r="FY171" s="60"/>
      <c r="FZ171" s="60"/>
      <c r="GA171" s="60"/>
      <c r="GB171" s="60"/>
      <c r="GC171" s="60"/>
      <c r="GD171" s="60"/>
      <c r="GE171" s="60"/>
      <c r="GF171" s="60"/>
      <c r="GG171" s="60"/>
      <c r="GH171" s="60"/>
      <c r="GI171" s="60"/>
      <c r="GJ171" s="60"/>
      <c r="GK171" s="60"/>
      <c r="GL171" s="60"/>
      <c r="GM171" s="60"/>
      <c r="GN171" s="60"/>
      <c r="RY171" s="138"/>
    </row>
    <row r="172" spans="3:493" s="38" customFormat="1">
      <c r="C172" s="39"/>
      <c r="G172" s="40"/>
      <c r="H172" s="40"/>
      <c r="AI172" s="37"/>
      <c r="BJ172" s="37"/>
      <c r="FO172" s="60"/>
      <c r="FP172" s="60"/>
      <c r="FQ172" s="60"/>
      <c r="FR172" s="60"/>
      <c r="FS172" s="60"/>
      <c r="FT172" s="60"/>
      <c r="FU172" s="60"/>
      <c r="FV172" s="60"/>
      <c r="FW172" s="60"/>
      <c r="FX172" s="60"/>
      <c r="FY172" s="60"/>
      <c r="FZ172" s="60"/>
      <c r="GA172" s="60"/>
      <c r="GB172" s="60"/>
      <c r="GC172" s="60"/>
      <c r="GD172" s="60"/>
      <c r="GE172" s="60"/>
      <c r="GF172" s="60"/>
      <c r="GG172" s="60"/>
      <c r="GH172" s="60"/>
      <c r="GI172" s="60"/>
      <c r="GJ172" s="60"/>
      <c r="GK172" s="60"/>
      <c r="GL172" s="60"/>
      <c r="GM172" s="60"/>
      <c r="GN172" s="60"/>
      <c r="RY172" s="138"/>
    </row>
    <row r="173" spans="3:493" s="38" customFormat="1">
      <c r="C173" s="39"/>
      <c r="G173" s="40"/>
      <c r="H173" s="40"/>
      <c r="AI173" s="37"/>
      <c r="BJ173" s="37"/>
      <c r="FO173" s="60"/>
      <c r="FP173" s="60"/>
      <c r="FQ173" s="60"/>
      <c r="FR173" s="60"/>
      <c r="FS173" s="60"/>
      <c r="FT173" s="60"/>
      <c r="FU173" s="60"/>
      <c r="FV173" s="60"/>
      <c r="FW173" s="60"/>
      <c r="FX173" s="60"/>
      <c r="FY173" s="60"/>
      <c r="FZ173" s="60"/>
      <c r="GA173" s="60"/>
      <c r="GB173" s="60"/>
      <c r="GC173" s="60"/>
      <c r="GD173" s="60"/>
      <c r="GE173" s="60"/>
      <c r="GF173" s="60"/>
      <c r="GG173" s="60"/>
      <c r="GH173" s="60"/>
      <c r="GI173" s="60"/>
      <c r="GJ173" s="60"/>
      <c r="GK173" s="60"/>
      <c r="GL173" s="60"/>
      <c r="GM173" s="60"/>
      <c r="GN173" s="60"/>
      <c r="RY173" s="138"/>
    </row>
    <row r="174" spans="3:493" s="38" customFormat="1">
      <c r="C174" s="39"/>
      <c r="G174" s="40"/>
      <c r="H174" s="40"/>
      <c r="AI174" s="37"/>
      <c r="BJ174" s="37"/>
      <c r="FO174" s="60"/>
      <c r="FP174" s="60"/>
      <c r="FQ174" s="60"/>
      <c r="FR174" s="60"/>
      <c r="FS174" s="60"/>
      <c r="FT174" s="60"/>
      <c r="FU174" s="60"/>
      <c r="FV174" s="60"/>
      <c r="FW174" s="60"/>
      <c r="FX174" s="60"/>
      <c r="FY174" s="60"/>
      <c r="FZ174" s="60"/>
      <c r="GA174" s="60"/>
      <c r="GB174" s="60"/>
      <c r="GC174" s="60"/>
      <c r="GD174" s="60"/>
      <c r="GE174" s="60"/>
      <c r="GF174" s="60"/>
      <c r="GG174" s="60"/>
      <c r="GH174" s="60"/>
      <c r="GI174" s="60"/>
      <c r="GJ174" s="60"/>
      <c r="GK174" s="60"/>
      <c r="GL174" s="60"/>
      <c r="GM174" s="60"/>
      <c r="GN174" s="60"/>
      <c r="RY174" s="138"/>
    </row>
    <row r="175" spans="3:493" s="38" customFormat="1">
      <c r="C175" s="39"/>
      <c r="G175" s="40"/>
      <c r="H175" s="40"/>
      <c r="AI175" s="37"/>
      <c r="BJ175" s="37"/>
      <c r="FO175" s="60"/>
      <c r="FP175" s="60"/>
      <c r="FQ175" s="60"/>
      <c r="FR175" s="60"/>
      <c r="FS175" s="60"/>
      <c r="FT175" s="60"/>
      <c r="FU175" s="60"/>
      <c r="FV175" s="60"/>
      <c r="FW175" s="60"/>
      <c r="FX175" s="60"/>
      <c r="FY175" s="60"/>
      <c r="FZ175" s="60"/>
      <c r="GA175" s="60"/>
      <c r="GB175" s="60"/>
      <c r="GC175" s="60"/>
      <c r="GD175" s="60"/>
      <c r="GE175" s="60"/>
      <c r="GF175" s="60"/>
      <c r="GG175" s="60"/>
      <c r="GH175" s="60"/>
      <c r="GI175" s="60"/>
      <c r="GJ175" s="60"/>
      <c r="GK175" s="60"/>
      <c r="GL175" s="60"/>
      <c r="GM175" s="60"/>
      <c r="GN175" s="60"/>
      <c r="RY175" s="138"/>
    </row>
    <row r="176" spans="3:493" s="38" customFormat="1">
      <c r="C176" s="39"/>
      <c r="G176" s="40"/>
      <c r="H176" s="40"/>
      <c r="AI176" s="37"/>
      <c r="BJ176" s="37"/>
      <c r="FO176" s="60"/>
      <c r="FP176" s="60"/>
      <c r="FQ176" s="60"/>
      <c r="FR176" s="60"/>
      <c r="FS176" s="60"/>
      <c r="FT176" s="60"/>
      <c r="FU176" s="60"/>
      <c r="FV176" s="60"/>
      <c r="FW176" s="60"/>
      <c r="FX176" s="60"/>
      <c r="FY176" s="60"/>
      <c r="FZ176" s="60"/>
      <c r="GA176" s="60"/>
      <c r="GB176" s="60"/>
      <c r="GC176" s="60"/>
      <c r="GD176" s="60"/>
      <c r="GE176" s="60"/>
      <c r="GF176" s="60"/>
      <c r="GG176" s="60"/>
      <c r="GH176" s="60"/>
      <c r="GI176" s="60"/>
      <c r="GJ176" s="60"/>
      <c r="GK176" s="60"/>
      <c r="GL176" s="60"/>
      <c r="GM176" s="60"/>
      <c r="GN176" s="60"/>
      <c r="RY176" s="138"/>
    </row>
    <row r="177" spans="3:493" s="38" customFormat="1">
      <c r="C177" s="39"/>
      <c r="G177" s="40"/>
      <c r="H177" s="40"/>
      <c r="AI177" s="37"/>
      <c r="BJ177" s="37"/>
      <c r="FO177" s="60"/>
      <c r="FP177" s="60"/>
      <c r="FQ177" s="60"/>
      <c r="FR177" s="60"/>
      <c r="FS177" s="60"/>
      <c r="FT177" s="60"/>
      <c r="FU177" s="60"/>
      <c r="FV177" s="60"/>
      <c r="FW177" s="60"/>
      <c r="FX177" s="60"/>
      <c r="FY177" s="60"/>
      <c r="FZ177" s="60"/>
      <c r="GA177" s="60"/>
      <c r="GB177" s="60"/>
      <c r="GC177" s="60"/>
      <c r="GD177" s="60"/>
      <c r="GE177" s="60"/>
      <c r="GF177" s="60"/>
      <c r="GG177" s="60"/>
      <c r="GH177" s="60"/>
      <c r="GI177" s="60"/>
      <c r="GJ177" s="60"/>
      <c r="GK177" s="60"/>
      <c r="GL177" s="60"/>
      <c r="GM177" s="60"/>
      <c r="GN177" s="60"/>
      <c r="RY177" s="138"/>
    </row>
    <row r="178" spans="3:493" s="38" customFormat="1">
      <c r="C178" s="39"/>
      <c r="G178" s="40"/>
      <c r="H178" s="40"/>
      <c r="AI178" s="37"/>
      <c r="BJ178" s="37"/>
      <c r="FO178" s="60"/>
      <c r="FP178" s="60"/>
      <c r="FQ178" s="60"/>
      <c r="FR178" s="60"/>
      <c r="FS178" s="60"/>
      <c r="FT178" s="60"/>
      <c r="FU178" s="60"/>
      <c r="FV178" s="60"/>
      <c r="FW178" s="60"/>
      <c r="FX178" s="60"/>
      <c r="FY178" s="60"/>
      <c r="FZ178" s="60"/>
      <c r="GA178" s="60"/>
      <c r="GB178" s="60"/>
      <c r="GC178" s="60"/>
      <c r="GD178" s="60"/>
      <c r="GE178" s="60"/>
      <c r="GF178" s="60"/>
      <c r="GG178" s="60"/>
      <c r="GH178" s="60"/>
      <c r="GI178" s="60"/>
      <c r="GJ178" s="60"/>
      <c r="GK178" s="60"/>
      <c r="GL178" s="60"/>
      <c r="GM178" s="60"/>
      <c r="GN178" s="60"/>
      <c r="RY178" s="138"/>
    </row>
    <row r="179" spans="3:493" s="38" customFormat="1">
      <c r="C179" s="39"/>
      <c r="G179" s="40"/>
      <c r="H179" s="40"/>
      <c r="AI179" s="37"/>
      <c r="BJ179" s="37"/>
      <c r="FO179" s="60"/>
      <c r="FP179" s="60"/>
      <c r="FQ179" s="60"/>
      <c r="FR179" s="60"/>
      <c r="FS179" s="60"/>
      <c r="FT179" s="60"/>
      <c r="FU179" s="60"/>
      <c r="FV179" s="60"/>
      <c r="FW179" s="60"/>
      <c r="FX179" s="60"/>
      <c r="FY179" s="60"/>
      <c r="FZ179" s="60"/>
      <c r="GA179" s="60"/>
      <c r="GB179" s="60"/>
      <c r="GC179" s="60"/>
      <c r="GD179" s="60"/>
      <c r="GE179" s="60"/>
      <c r="GF179" s="60"/>
      <c r="GG179" s="60"/>
      <c r="GH179" s="60"/>
      <c r="GI179" s="60"/>
      <c r="GJ179" s="60"/>
      <c r="GK179" s="60"/>
      <c r="GL179" s="60"/>
      <c r="GM179" s="60"/>
      <c r="GN179" s="60"/>
      <c r="RY179" s="138"/>
    </row>
    <row r="180" spans="3:493" s="38" customFormat="1">
      <c r="C180" s="39"/>
      <c r="G180" s="40"/>
      <c r="H180" s="40"/>
      <c r="AI180" s="37"/>
      <c r="BJ180" s="37"/>
      <c r="FO180" s="60"/>
      <c r="FP180" s="60"/>
      <c r="FQ180" s="60"/>
      <c r="FR180" s="60"/>
      <c r="FS180" s="60"/>
      <c r="FT180" s="60"/>
      <c r="FU180" s="60"/>
      <c r="FV180" s="60"/>
      <c r="FW180" s="60"/>
      <c r="FX180" s="60"/>
      <c r="FY180" s="60"/>
      <c r="FZ180" s="60"/>
      <c r="GA180" s="60"/>
      <c r="GB180" s="60"/>
      <c r="GC180" s="60"/>
      <c r="GD180" s="60"/>
      <c r="GE180" s="60"/>
      <c r="GF180" s="60"/>
      <c r="GG180" s="60"/>
      <c r="GH180" s="60"/>
      <c r="GI180" s="60"/>
      <c r="GJ180" s="60"/>
      <c r="GK180" s="60"/>
      <c r="GL180" s="60"/>
      <c r="GM180" s="60"/>
      <c r="GN180" s="60"/>
      <c r="RY180" s="138"/>
    </row>
    <row r="181" spans="3:493" s="38" customFormat="1">
      <c r="C181" s="39"/>
      <c r="G181" s="40"/>
      <c r="H181" s="40"/>
      <c r="AI181" s="37"/>
      <c r="BJ181" s="37"/>
      <c r="FO181" s="60"/>
      <c r="FP181" s="60"/>
      <c r="FQ181" s="60"/>
      <c r="FR181" s="60"/>
      <c r="FS181" s="60"/>
      <c r="FT181" s="60"/>
      <c r="FU181" s="60"/>
      <c r="FV181" s="60"/>
      <c r="FW181" s="60"/>
      <c r="FX181" s="60"/>
      <c r="FY181" s="60"/>
      <c r="FZ181" s="60"/>
      <c r="GA181" s="60"/>
      <c r="GB181" s="60"/>
      <c r="GC181" s="60"/>
      <c r="GD181" s="60"/>
      <c r="GE181" s="60"/>
      <c r="GF181" s="60"/>
      <c r="GG181" s="60"/>
      <c r="GH181" s="60"/>
      <c r="GI181" s="60"/>
      <c r="GJ181" s="60"/>
      <c r="GK181" s="60"/>
      <c r="GL181" s="60"/>
      <c r="GM181" s="60"/>
      <c r="GN181" s="60"/>
      <c r="RY181" s="138"/>
    </row>
    <row r="182" spans="3:493" s="38" customFormat="1">
      <c r="C182" s="39"/>
      <c r="G182" s="40"/>
      <c r="H182" s="40"/>
      <c r="AI182" s="37"/>
      <c r="BJ182" s="37"/>
      <c r="FO182" s="60"/>
      <c r="FP182" s="60"/>
      <c r="FQ182" s="60"/>
      <c r="FR182" s="60"/>
      <c r="FS182" s="60"/>
      <c r="FT182" s="60"/>
      <c r="FU182" s="60"/>
      <c r="FV182" s="60"/>
      <c r="FW182" s="60"/>
      <c r="FX182" s="60"/>
      <c r="FY182" s="60"/>
      <c r="FZ182" s="60"/>
      <c r="GA182" s="60"/>
      <c r="GB182" s="60"/>
      <c r="GC182" s="60"/>
      <c r="GD182" s="60"/>
      <c r="GE182" s="60"/>
      <c r="GF182" s="60"/>
      <c r="GG182" s="60"/>
      <c r="GH182" s="60"/>
      <c r="GI182" s="60"/>
      <c r="GJ182" s="60"/>
      <c r="GK182" s="60"/>
      <c r="GL182" s="60"/>
      <c r="GM182" s="60"/>
      <c r="GN182" s="60"/>
      <c r="RY182" s="138"/>
    </row>
    <row r="183" spans="3:493" s="38" customFormat="1">
      <c r="C183" s="39"/>
      <c r="G183" s="40"/>
      <c r="H183" s="40"/>
      <c r="AI183" s="37"/>
      <c r="BJ183" s="37"/>
      <c r="FO183" s="60"/>
      <c r="FP183" s="60"/>
      <c r="FQ183" s="60"/>
      <c r="FR183" s="60"/>
      <c r="FS183" s="60"/>
      <c r="FT183" s="60"/>
      <c r="FU183" s="60"/>
      <c r="FV183" s="60"/>
      <c r="FW183" s="60"/>
      <c r="FX183" s="60"/>
      <c r="FY183" s="60"/>
      <c r="FZ183" s="60"/>
      <c r="GA183" s="60"/>
      <c r="GB183" s="60"/>
      <c r="GC183" s="60"/>
      <c r="GD183" s="60"/>
      <c r="GE183" s="60"/>
      <c r="GF183" s="60"/>
      <c r="GG183" s="60"/>
      <c r="GH183" s="60"/>
      <c r="GI183" s="60"/>
      <c r="GJ183" s="60"/>
      <c r="GK183" s="60"/>
      <c r="GL183" s="60"/>
      <c r="GM183" s="60"/>
      <c r="GN183" s="60"/>
      <c r="RY183" s="138"/>
    </row>
    <row r="184" spans="3:493" s="38" customFormat="1">
      <c r="C184" s="39"/>
      <c r="G184" s="40"/>
      <c r="H184" s="40"/>
      <c r="AI184" s="37"/>
      <c r="BJ184" s="37"/>
      <c r="FO184" s="60"/>
      <c r="FP184" s="60"/>
      <c r="FQ184" s="60"/>
      <c r="FR184" s="60"/>
      <c r="FS184" s="60"/>
      <c r="FT184" s="60"/>
      <c r="FU184" s="60"/>
      <c r="FV184" s="60"/>
      <c r="FW184" s="60"/>
      <c r="FX184" s="60"/>
      <c r="FY184" s="60"/>
      <c r="FZ184" s="60"/>
      <c r="GA184" s="60"/>
      <c r="GB184" s="60"/>
      <c r="GC184" s="60"/>
      <c r="GD184" s="60"/>
      <c r="GE184" s="60"/>
      <c r="GF184" s="60"/>
      <c r="GG184" s="60"/>
      <c r="GH184" s="60"/>
      <c r="GI184" s="60"/>
      <c r="GJ184" s="60"/>
      <c r="GK184" s="60"/>
      <c r="GL184" s="60"/>
      <c r="GM184" s="60"/>
      <c r="GN184" s="60"/>
      <c r="RY184" s="138"/>
    </row>
    <row r="185" spans="3:493" s="38" customFormat="1">
      <c r="C185" s="39"/>
      <c r="G185" s="40"/>
      <c r="H185" s="40"/>
      <c r="AI185" s="37"/>
      <c r="BJ185" s="37"/>
      <c r="FO185" s="60"/>
      <c r="FP185" s="60"/>
      <c r="FQ185" s="60"/>
      <c r="FR185" s="60"/>
      <c r="FS185" s="60"/>
      <c r="FT185" s="60"/>
      <c r="FU185" s="60"/>
      <c r="FV185" s="60"/>
      <c r="FW185" s="60"/>
      <c r="FX185" s="60"/>
      <c r="FY185" s="60"/>
      <c r="FZ185" s="60"/>
      <c r="GA185" s="60"/>
      <c r="GB185" s="60"/>
      <c r="GC185" s="60"/>
      <c r="GD185" s="60"/>
      <c r="GE185" s="60"/>
      <c r="GF185" s="60"/>
      <c r="GG185" s="60"/>
      <c r="GH185" s="60"/>
      <c r="GI185" s="60"/>
      <c r="GJ185" s="60"/>
      <c r="GK185" s="60"/>
      <c r="GL185" s="60"/>
      <c r="GM185" s="60"/>
      <c r="GN185" s="60"/>
      <c r="RY185" s="138"/>
    </row>
    <row r="186" spans="3:493" s="38" customFormat="1">
      <c r="C186" s="39"/>
      <c r="G186" s="40"/>
      <c r="H186" s="40"/>
      <c r="AI186" s="37"/>
      <c r="BJ186" s="37"/>
      <c r="FO186" s="60"/>
      <c r="FP186" s="60"/>
      <c r="FQ186" s="60"/>
      <c r="FR186" s="60"/>
      <c r="FS186" s="60"/>
      <c r="FT186" s="60"/>
      <c r="FU186" s="60"/>
      <c r="FV186" s="60"/>
      <c r="FW186" s="60"/>
      <c r="FX186" s="60"/>
      <c r="FY186" s="60"/>
      <c r="FZ186" s="60"/>
      <c r="GA186" s="60"/>
      <c r="GB186" s="60"/>
      <c r="GC186" s="60"/>
      <c r="GD186" s="60"/>
      <c r="GE186" s="60"/>
      <c r="GF186" s="60"/>
      <c r="GG186" s="60"/>
      <c r="GH186" s="60"/>
      <c r="GI186" s="60"/>
      <c r="GJ186" s="60"/>
      <c r="GK186" s="60"/>
      <c r="GL186" s="60"/>
      <c r="GM186" s="60"/>
      <c r="GN186" s="60"/>
      <c r="RY186" s="138"/>
    </row>
    <row r="187" spans="3:493" s="38" customFormat="1">
      <c r="C187" s="39"/>
      <c r="G187" s="40"/>
      <c r="H187" s="40"/>
      <c r="AI187" s="37"/>
      <c r="BJ187" s="37"/>
      <c r="FO187" s="60"/>
      <c r="FP187" s="60"/>
      <c r="FQ187" s="60"/>
      <c r="FR187" s="60"/>
      <c r="FS187" s="60"/>
      <c r="FT187" s="60"/>
      <c r="FU187" s="60"/>
      <c r="FV187" s="60"/>
      <c r="FW187" s="60"/>
      <c r="FX187" s="60"/>
      <c r="FY187" s="60"/>
      <c r="FZ187" s="60"/>
      <c r="GA187" s="60"/>
      <c r="GB187" s="60"/>
      <c r="GC187" s="60"/>
      <c r="GD187" s="60"/>
      <c r="GE187" s="60"/>
      <c r="GF187" s="60"/>
      <c r="GG187" s="60"/>
      <c r="GH187" s="60"/>
      <c r="GI187" s="60"/>
      <c r="GJ187" s="60"/>
      <c r="GK187" s="60"/>
      <c r="GL187" s="60"/>
      <c r="GM187" s="60"/>
      <c r="GN187" s="60"/>
      <c r="RY187" s="138"/>
    </row>
    <row r="188" spans="3:493" s="38" customFormat="1">
      <c r="C188" s="39"/>
      <c r="G188" s="40"/>
      <c r="H188" s="40"/>
      <c r="AI188" s="37"/>
      <c r="BJ188" s="37"/>
      <c r="FO188" s="60"/>
      <c r="FP188" s="60"/>
      <c r="FQ188" s="60"/>
      <c r="FR188" s="60"/>
      <c r="FS188" s="60"/>
      <c r="FT188" s="60"/>
      <c r="FU188" s="60"/>
      <c r="FV188" s="60"/>
      <c r="FW188" s="60"/>
      <c r="FX188" s="60"/>
      <c r="FY188" s="60"/>
      <c r="FZ188" s="60"/>
      <c r="GA188" s="60"/>
      <c r="GB188" s="60"/>
      <c r="GC188" s="60"/>
      <c r="GD188" s="60"/>
      <c r="GE188" s="60"/>
      <c r="GF188" s="60"/>
      <c r="GG188" s="60"/>
      <c r="GH188" s="60"/>
      <c r="GI188" s="60"/>
      <c r="GJ188" s="60"/>
      <c r="GK188" s="60"/>
      <c r="GL188" s="60"/>
      <c r="GM188" s="60"/>
      <c r="GN188" s="60"/>
      <c r="RY188" s="138"/>
    </row>
    <row r="189" spans="3:493" s="38" customFormat="1">
      <c r="C189" s="39"/>
      <c r="G189" s="40"/>
      <c r="H189" s="40"/>
      <c r="AI189" s="37"/>
      <c r="BJ189" s="37"/>
      <c r="FO189" s="60"/>
      <c r="FP189" s="60"/>
      <c r="FQ189" s="60"/>
      <c r="FR189" s="60"/>
      <c r="FS189" s="60"/>
      <c r="FT189" s="60"/>
      <c r="FU189" s="60"/>
      <c r="FV189" s="60"/>
      <c r="FW189" s="60"/>
      <c r="FX189" s="60"/>
      <c r="FY189" s="60"/>
      <c r="FZ189" s="60"/>
      <c r="GA189" s="60"/>
      <c r="GB189" s="60"/>
      <c r="GC189" s="60"/>
      <c r="GD189" s="60"/>
      <c r="GE189" s="60"/>
      <c r="GF189" s="60"/>
      <c r="GG189" s="60"/>
      <c r="GH189" s="60"/>
      <c r="GI189" s="60"/>
      <c r="GJ189" s="60"/>
      <c r="GK189" s="60"/>
      <c r="GL189" s="60"/>
      <c r="GM189" s="60"/>
      <c r="GN189" s="60"/>
      <c r="RY189" s="138"/>
    </row>
    <row r="190" spans="3:493" s="38" customFormat="1">
      <c r="C190" s="39"/>
      <c r="G190" s="40"/>
      <c r="H190" s="40"/>
      <c r="AI190" s="37"/>
      <c r="BJ190" s="37"/>
      <c r="FO190" s="60"/>
      <c r="FP190" s="60"/>
      <c r="FQ190" s="60"/>
      <c r="FR190" s="60"/>
      <c r="FS190" s="60"/>
      <c r="FT190" s="60"/>
      <c r="FU190" s="60"/>
      <c r="FV190" s="60"/>
      <c r="FW190" s="60"/>
      <c r="FX190" s="60"/>
      <c r="FY190" s="60"/>
      <c r="FZ190" s="60"/>
      <c r="GA190" s="60"/>
      <c r="GB190" s="60"/>
      <c r="GC190" s="60"/>
      <c r="GD190" s="60"/>
      <c r="GE190" s="60"/>
      <c r="GF190" s="60"/>
      <c r="GG190" s="60"/>
      <c r="GH190" s="60"/>
      <c r="GI190" s="60"/>
      <c r="GJ190" s="60"/>
      <c r="GK190" s="60"/>
      <c r="GL190" s="60"/>
      <c r="GM190" s="60"/>
      <c r="GN190" s="60"/>
      <c r="RY190" s="138"/>
    </row>
    <row r="191" spans="3:493" s="38" customFormat="1">
      <c r="C191" s="39"/>
      <c r="G191" s="40"/>
      <c r="H191" s="40"/>
      <c r="AI191" s="37"/>
      <c r="BJ191" s="37"/>
      <c r="FO191" s="60"/>
      <c r="FP191" s="60"/>
      <c r="FQ191" s="60"/>
      <c r="FR191" s="60"/>
      <c r="FS191" s="60"/>
      <c r="FT191" s="60"/>
      <c r="FU191" s="60"/>
      <c r="FV191" s="60"/>
      <c r="FW191" s="60"/>
      <c r="FX191" s="60"/>
      <c r="FY191" s="60"/>
      <c r="FZ191" s="60"/>
      <c r="GA191" s="60"/>
      <c r="GB191" s="60"/>
      <c r="GC191" s="60"/>
      <c r="GD191" s="60"/>
      <c r="GE191" s="60"/>
      <c r="GF191" s="60"/>
      <c r="GG191" s="60"/>
      <c r="GH191" s="60"/>
      <c r="GI191" s="60"/>
      <c r="GJ191" s="60"/>
      <c r="GK191" s="60"/>
      <c r="GL191" s="60"/>
      <c r="GM191" s="60"/>
      <c r="GN191" s="60"/>
      <c r="RY191" s="138"/>
    </row>
    <row r="192" spans="3:493" s="38" customFormat="1">
      <c r="C192" s="39"/>
      <c r="G192" s="40"/>
      <c r="H192" s="40"/>
      <c r="AI192" s="37"/>
      <c r="BJ192" s="37"/>
      <c r="FO192" s="60"/>
      <c r="FP192" s="60"/>
      <c r="FQ192" s="60"/>
      <c r="FR192" s="60"/>
      <c r="FS192" s="60"/>
      <c r="FT192" s="60"/>
      <c r="FU192" s="60"/>
      <c r="FV192" s="60"/>
      <c r="FW192" s="60"/>
      <c r="FX192" s="60"/>
      <c r="FY192" s="60"/>
      <c r="FZ192" s="60"/>
      <c r="GA192" s="60"/>
      <c r="GB192" s="60"/>
      <c r="GC192" s="60"/>
      <c r="GD192" s="60"/>
      <c r="GE192" s="60"/>
      <c r="GF192" s="60"/>
      <c r="GG192" s="60"/>
      <c r="GH192" s="60"/>
      <c r="GI192" s="60"/>
      <c r="GJ192" s="60"/>
      <c r="GK192" s="60"/>
      <c r="GL192" s="60"/>
      <c r="GM192" s="60"/>
      <c r="GN192" s="60"/>
      <c r="RY192" s="138"/>
    </row>
    <row r="193" spans="3:493" s="38" customFormat="1">
      <c r="C193" s="39"/>
      <c r="G193" s="40"/>
      <c r="H193" s="40"/>
      <c r="AI193" s="37"/>
      <c r="BJ193" s="37"/>
      <c r="FO193" s="60"/>
      <c r="FP193" s="60"/>
      <c r="FQ193" s="60"/>
      <c r="FR193" s="60"/>
      <c r="FS193" s="60"/>
      <c r="FT193" s="60"/>
      <c r="FU193" s="60"/>
      <c r="FV193" s="60"/>
      <c r="FW193" s="60"/>
      <c r="FX193" s="60"/>
      <c r="FY193" s="60"/>
      <c r="FZ193" s="60"/>
      <c r="GA193" s="60"/>
      <c r="GB193" s="60"/>
      <c r="GC193" s="60"/>
      <c r="GD193" s="60"/>
      <c r="GE193" s="60"/>
      <c r="GF193" s="60"/>
      <c r="GG193" s="60"/>
      <c r="GH193" s="60"/>
      <c r="GI193" s="60"/>
      <c r="GJ193" s="60"/>
      <c r="GK193" s="60"/>
      <c r="GL193" s="60"/>
      <c r="GM193" s="60"/>
      <c r="GN193" s="60"/>
      <c r="RY193" s="138"/>
    </row>
    <row r="194" spans="3:493" s="38" customFormat="1">
      <c r="C194" s="39"/>
      <c r="G194" s="40"/>
      <c r="H194" s="40"/>
      <c r="AI194" s="37"/>
      <c r="BJ194" s="37"/>
      <c r="FO194" s="60"/>
      <c r="FP194" s="60"/>
      <c r="FQ194" s="60"/>
      <c r="FR194" s="60"/>
      <c r="FS194" s="60"/>
      <c r="FT194" s="60"/>
      <c r="FU194" s="60"/>
      <c r="FV194" s="60"/>
      <c r="FW194" s="60"/>
      <c r="FX194" s="60"/>
      <c r="FY194" s="60"/>
      <c r="FZ194" s="60"/>
      <c r="GA194" s="60"/>
      <c r="GB194" s="60"/>
      <c r="GC194" s="60"/>
      <c r="GD194" s="60"/>
      <c r="GE194" s="60"/>
      <c r="GF194" s="60"/>
      <c r="GG194" s="60"/>
      <c r="GH194" s="60"/>
      <c r="GI194" s="60"/>
      <c r="GJ194" s="60"/>
      <c r="GK194" s="60"/>
      <c r="GL194" s="60"/>
      <c r="GM194" s="60"/>
      <c r="GN194" s="60"/>
      <c r="RY194" s="138"/>
    </row>
    <row r="195" spans="3:493" s="38" customFormat="1">
      <c r="C195" s="39"/>
      <c r="G195" s="40"/>
      <c r="H195" s="40"/>
      <c r="AI195" s="37"/>
      <c r="BJ195" s="37"/>
      <c r="FO195" s="60"/>
      <c r="FP195" s="60"/>
      <c r="FQ195" s="60"/>
      <c r="FR195" s="60"/>
      <c r="FS195" s="60"/>
      <c r="FT195" s="60"/>
      <c r="FU195" s="60"/>
      <c r="FV195" s="60"/>
      <c r="FW195" s="60"/>
      <c r="FX195" s="60"/>
      <c r="FY195" s="60"/>
      <c r="FZ195" s="60"/>
      <c r="GA195" s="60"/>
      <c r="GB195" s="60"/>
      <c r="GC195" s="60"/>
      <c r="GD195" s="60"/>
      <c r="GE195" s="60"/>
      <c r="GF195" s="60"/>
      <c r="GG195" s="60"/>
      <c r="GH195" s="60"/>
      <c r="GI195" s="60"/>
      <c r="GJ195" s="60"/>
      <c r="GK195" s="60"/>
      <c r="GL195" s="60"/>
      <c r="GM195" s="60"/>
      <c r="GN195" s="60"/>
      <c r="RY195" s="138"/>
    </row>
    <row r="196" spans="3:493" s="38" customFormat="1">
      <c r="C196" s="39"/>
      <c r="G196" s="40"/>
      <c r="H196" s="40"/>
      <c r="AI196" s="37"/>
      <c r="BJ196" s="37"/>
      <c r="FO196" s="60"/>
      <c r="FP196" s="60"/>
      <c r="FQ196" s="60"/>
      <c r="FR196" s="60"/>
      <c r="FS196" s="60"/>
      <c r="FT196" s="60"/>
      <c r="FU196" s="60"/>
      <c r="FV196" s="60"/>
      <c r="FW196" s="60"/>
      <c r="FX196" s="60"/>
      <c r="FY196" s="60"/>
      <c r="FZ196" s="60"/>
      <c r="GA196" s="60"/>
      <c r="GB196" s="60"/>
      <c r="GC196" s="60"/>
      <c r="GD196" s="60"/>
      <c r="GE196" s="60"/>
      <c r="GF196" s="60"/>
      <c r="GG196" s="60"/>
      <c r="GH196" s="60"/>
      <c r="GI196" s="60"/>
      <c r="GJ196" s="60"/>
      <c r="GK196" s="60"/>
      <c r="GL196" s="60"/>
      <c r="GM196" s="60"/>
      <c r="GN196" s="60"/>
      <c r="RY196" s="138"/>
    </row>
    <row r="197" spans="3:493" s="38" customFormat="1">
      <c r="C197" s="39"/>
      <c r="G197" s="40"/>
      <c r="H197" s="40"/>
      <c r="AI197" s="37"/>
      <c r="BJ197" s="37"/>
      <c r="FO197" s="60"/>
      <c r="FP197" s="60"/>
      <c r="FQ197" s="60"/>
      <c r="FR197" s="60"/>
      <c r="FS197" s="60"/>
      <c r="FT197" s="60"/>
      <c r="FU197" s="60"/>
      <c r="FV197" s="60"/>
      <c r="FW197" s="60"/>
      <c r="FX197" s="60"/>
      <c r="FY197" s="60"/>
      <c r="FZ197" s="60"/>
      <c r="GA197" s="60"/>
      <c r="GB197" s="60"/>
      <c r="GC197" s="60"/>
      <c r="GD197" s="60"/>
      <c r="GE197" s="60"/>
      <c r="GF197" s="60"/>
      <c r="GG197" s="60"/>
      <c r="GH197" s="60"/>
      <c r="GI197" s="60"/>
      <c r="GJ197" s="60"/>
      <c r="GK197" s="60"/>
      <c r="GL197" s="60"/>
      <c r="GM197" s="60"/>
      <c r="GN197" s="60"/>
      <c r="RY197" s="138"/>
    </row>
    <row r="198" spans="3:493" s="38" customFormat="1">
      <c r="C198" s="39"/>
      <c r="G198" s="40"/>
      <c r="H198" s="40"/>
      <c r="AI198" s="37"/>
      <c r="BJ198" s="37"/>
      <c r="FO198" s="60"/>
      <c r="FP198" s="60"/>
      <c r="FQ198" s="60"/>
      <c r="FR198" s="60"/>
      <c r="FS198" s="60"/>
      <c r="FT198" s="60"/>
      <c r="FU198" s="60"/>
      <c r="FV198" s="60"/>
      <c r="FW198" s="60"/>
      <c r="FX198" s="60"/>
      <c r="FY198" s="60"/>
      <c r="FZ198" s="60"/>
      <c r="GA198" s="60"/>
      <c r="GB198" s="60"/>
      <c r="GC198" s="60"/>
      <c r="GD198" s="60"/>
      <c r="GE198" s="60"/>
      <c r="GF198" s="60"/>
      <c r="GG198" s="60"/>
      <c r="GH198" s="60"/>
      <c r="GI198" s="60"/>
      <c r="GJ198" s="60"/>
      <c r="GK198" s="60"/>
      <c r="GL198" s="60"/>
      <c r="GM198" s="60"/>
      <c r="GN198" s="60"/>
      <c r="RY198" s="138"/>
    </row>
    <row r="199" spans="3:493" s="38" customFormat="1">
      <c r="C199" s="39"/>
      <c r="G199" s="40"/>
      <c r="H199" s="40"/>
      <c r="AI199" s="37"/>
      <c r="BJ199" s="37"/>
      <c r="FO199" s="60"/>
      <c r="FP199" s="60"/>
      <c r="FQ199" s="60"/>
      <c r="FR199" s="60"/>
      <c r="FS199" s="60"/>
      <c r="FT199" s="60"/>
      <c r="FU199" s="60"/>
      <c r="FV199" s="60"/>
      <c r="FW199" s="60"/>
      <c r="FX199" s="60"/>
      <c r="FY199" s="60"/>
      <c r="FZ199" s="60"/>
      <c r="GA199" s="60"/>
      <c r="GB199" s="60"/>
      <c r="GC199" s="60"/>
      <c r="GD199" s="60"/>
      <c r="GE199" s="60"/>
      <c r="GF199" s="60"/>
      <c r="GG199" s="60"/>
      <c r="GH199" s="60"/>
      <c r="GI199" s="60"/>
      <c r="GJ199" s="60"/>
      <c r="GK199" s="60"/>
      <c r="GL199" s="60"/>
      <c r="GM199" s="60"/>
      <c r="GN199" s="60"/>
      <c r="RY199" s="138"/>
    </row>
    <row r="200" spans="3:493" s="38" customFormat="1">
      <c r="C200" s="39"/>
      <c r="G200" s="40"/>
      <c r="H200" s="40"/>
      <c r="AI200" s="37"/>
      <c r="BJ200" s="37"/>
      <c r="FO200" s="60"/>
      <c r="FP200" s="60"/>
      <c r="FQ200" s="60"/>
      <c r="FR200" s="60"/>
      <c r="FS200" s="60"/>
      <c r="FT200" s="60"/>
      <c r="FU200" s="60"/>
      <c r="FV200" s="60"/>
      <c r="FW200" s="60"/>
      <c r="FX200" s="60"/>
      <c r="FY200" s="60"/>
      <c r="FZ200" s="60"/>
      <c r="GA200" s="60"/>
      <c r="GB200" s="60"/>
      <c r="GC200" s="60"/>
      <c r="GD200" s="60"/>
      <c r="GE200" s="60"/>
      <c r="GF200" s="60"/>
      <c r="GG200" s="60"/>
      <c r="GH200" s="60"/>
      <c r="GI200" s="60"/>
      <c r="GJ200" s="60"/>
      <c r="GK200" s="60"/>
      <c r="GL200" s="60"/>
      <c r="GM200" s="60"/>
      <c r="GN200" s="60"/>
      <c r="RY200" s="138"/>
    </row>
    <row r="201" spans="3:493" s="38" customFormat="1">
      <c r="C201" s="39"/>
      <c r="G201" s="40"/>
      <c r="H201" s="40"/>
      <c r="AI201" s="37"/>
      <c r="BJ201" s="37"/>
      <c r="FO201" s="60"/>
      <c r="FP201" s="60"/>
      <c r="FQ201" s="60"/>
      <c r="FR201" s="60"/>
      <c r="FS201" s="60"/>
      <c r="FT201" s="60"/>
      <c r="FU201" s="60"/>
      <c r="FV201" s="60"/>
      <c r="FW201" s="60"/>
      <c r="FX201" s="60"/>
      <c r="FY201" s="60"/>
      <c r="FZ201" s="60"/>
      <c r="GA201" s="60"/>
      <c r="GB201" s="60"/>
      <c r="GC201" s="60"/>
      <c r="GD201" s="60"/>
      <c r="GE201" s="60"/>
      <c r="GF201" s="60"/>
      <c r="GG201" s="60"/>
      <c r="GH201" s="60"/>
      <c r="GI201" s="60"/>
      <c r="GJ201" s="60"/>
      <c r="GK201" s="60"/>
      <c r="GL201" s="60"/>
      <c r="GM201" s="60"/>
      <c r="GN201" s="60"/>
      <c r="RY201" s="138"/>
    </row>
    <row r="202" spans="3:493" s="38" customFormat="1">
      <c r="C202" s="39"/>
      <c r="G202" s="40"/>
      <c r="H202" s="40"/>
      <c r="AI202" s="37"/>
      <c r="BJ202" s="37"/>
      <c r="FO202" s="60"/>
      <c r="FP202" s="60"/>
      <c r="FQ202" s="60"/>
      <c r="FR202" s="60"/>
      <c r="FS202" s="60"/>
      <c r="FT202" s="60"/>
      <c r="FU202" s="60"/>
      <c r="FV202" s="60"/>
      <c r="FW202" s="60"/>
      <c r="FX202" s="60"/>
      <c r="FY202" s="60"/>
      <c r="FZ202" s="60"/>
      <c r="GA202" s="60"/>
      <c r="GB202" s="60"/>
      <c r="GC202" s="60"/>
      <c r="GD202" s="60"/>
      <c r="GE202" s="60"/>
      <c r="GF202" s="60"/>
      <c r="GG202" s="60"/>
      <c r="GH202" s="60"/>
      <c r="GI202" s="60"/>
      <c r="GJ202" s="60"/>
      <c r="GK202" s="60"/>
      <c r="GL202" s="60"/>
      <c r="GM202" s="60"/>
      <c r="GN202" s="60"/>
      <c r="RY202" s="138"/>
    </row>
    <row r="203" spans="3:493" s="38" customFormat="1">
      <c r="C203" s="39"/>
      <c r="G203" s="40"/>
      <c r="H203" s="40"/>
      <c r="AI203" s="37"/>
      <c r="BJ203" s="37"/>
      <c r="FO203" s="60"/>
      <c r="FP203" s="60"/>
      <c r="FQ203" s="60"/>
      <c r="FR203" s="60"/>
      <c r="FS203" s="60"/>
      <c r="FT203" s="60"/>
      <c r="FU203" s="60"/>
      <c r="FV203" s="60"/>
      <c r="FW203" s="60"/>
      <c r="FX203" s="60"/>
      <c r="FY203" s="60"/>
      <c r="FZ203" s="60"/>
      <c r="GA203" s="60"/>
      <c r="GB203" s="60"/>
      <c r="GC203" s="60"/>
      <c r="GD203" s="60"/>
      <c r="GE203" s="60"/>
      <c r="GF203" s="60"/>
      <c r="GG203" s="60"/>
      <c r="GH203" s="60"/>
      <c r="GI203" s="60"/>
      <c r="GJ203" s="60"/>
      <c r="GK203" s="60"/>
      <c r="GL203" s="60"/>
      <c r="GM203" s="60"/>
      <c r="GN203" s="60"/>
      <c r="RY203" s="138"/>
    </row>
    <row r="204" spans="3:493" s="38" customFormat="1">
      <c r="C204" s="39"/>
      <c r="G204" s="40"/>
      <c r="H204" s="40"/>
      <c r="AI204" s="37"/>
      <c r="BJ204" s="37"/>
      <c r="FO204" s="60"/>
      <c r="FP204" s="60"/>
      <c r="FQ204" s="60"/>
      <c r="FR204" s="60"/>
      <c r="FS204" s="60"/>
      <c r="FT204" s="60"/>
      <c r="FU204" s="60"/>
      <c r="FV204" s="60"/>
      <c r="FW204" s="60"/>
      <c r="FX204" s="60"/>
      <c r="FY204" s="60"/>
      <c r="FZ204" s="60"/>
      <c r="GA204" s="60"/>
      <c r="GB204" s="60"/>
      <c r="GC204" s="60"/>
      <c r="GD204" s="60"/>
      <c r="GE204" s="60"/>
      <c r="GF204" s="60"/>
      <c r="GG204" s="60"/>
      <c r="GH204" s="60"/>
      <c r="GI204" s="60"/>
      <c r="GJ204" s="60"/>
      <c r="GK204" s="60"/>
      <c r="GL204" s="60"/>
      <c r="GM204" s="60"/>
      <c r="GN204" s="60"/>
      <c r="RY204" s="138"/>
    </row>
    <row r="205" spans="3:493" s="38" customFormat="1">
      <c r="C205" s="39"/>
      <c r="G205" s="40"/>
      <c r="H205" s="40"/>
      <c r="AI205" s="37"/>
      <c r="BJ205" s="37"/>
      <c r="FO205" s="60"/>
      <c r="FP205" s="60"/>
      <c r="FQ205" s="60"/>
      <c r="FR205" s="60"/>
      <c r="FS205" s="60"/>
      <c r="FT205" s="60"/>
      <c r="FU205" s="60"/>
      <c r="FV205" s="60"/>
      <c r="FW205" s="60"/>
      <c r="FX205" s="60"/>
      <c r="FY205" s="60"/>
      <c r="FZ205" s="60"/>
      <c r="GA205" s="60"/>
      <c r="GB205" s="60"/>
      <c r="GC205" s="60"/>
      <c r="GD205" s="60"/>
      <c r="GE205" s="60"/>
      <c r="GF205" s="60"/>
      <c r="GG205" s="60"/>
      <c r="GH205" s="60"/>
      <c r="GI205" s="60"/>
      <c r="GJ205" s="60"/>
      <c r="GK205" s="60"/>
      <c r="GL205" s="60"/>
      <c r="GM205" s="60"/>
      <c r="GN205" s="60"/>
      <c r="RY205" s="138"/>
    </row>
    <row r="206" spans="3:493" s="38" customFormat="1">
      <c r="C206" s="39"/>
      <c r="G206" s="40"/>
      <c r="H206" s="40"/>
      <c r="AI206" s="37"/>
      <c r="BJ206" s="37"/>
      <c r="FO206" s="60"/>
      <c r="FP206" s="60"/>
      <c r="FQ206" s="60"/>
      <c r="FR206" s="60"/>
      <c r="FS206" s="60"/>
      <c r="FT206" s="60"/>
      <c r="FU206" s="60"/>
      <c r="FV206" s="60"/>
      <c r="FW206" s="60"/>
      <c r="FX206" s="60"/>
      <c r="FY206" s="60"/>
      <c r="FZ206" s="60"/>
      <c r="GA206" s="60"/>
      <c r="GB206" s="60"/>
      <c r="GC206" s="60"/>
      <c r="GD206" s="60"/>
      <c r="GE206" s="60"/>
      <c r="GF206" s="60"/>
      <c r="GG206" s="60"/>
      <c r="GH206" s="60"/>
      <c r="GI206" s="60"/>
      <c r="GJ206" s="60"/>
      <c r="GK206" s="60"/>
      <c r="GL206" s="60"/>
      <c r="GM206" s="60"/>
      <c r="GN206" s="60"/>
      <c r="RY206" s="138"/>
    </row>
    <row r="207" spans="3:493" s="38" customFormat="1">
      <c r="C207" s="39"/>
      <c r="G207" s="40"/>
      <c r="H207" s="40"/>
      <c r="AI207" s="37"/>
      <c r="BJ207" s="37"/>
      <c r="FO207" s="60"/>
      <c r="FP207" s="60"/>
      <c r="FQ207" s="60"/>
      <c r="FR207" s="60"/>
      <c r="FS207" s="60"/>
      <c r="FT207" s="60"/>
      <c r="FU207" s="60"/>
      <c r="FV207" s="60"/>
      <c r="FW207" s="60"/>
      <c r="FX207" s="60"/>
      <c r="FY207" s="60"/>
      <c r="FZ207" s="60"/>
      <c r="GA207" s="60"/>
      <c r="GB207" s="60"/>
      <c r="GC207" s="60"/>
      <c r="GD207" s="60"/>
      <c r="GE207" s="60"/>
      <c r="GF207" s="60"/>
      <c r="GG207" s="60"/>
      <c r="GH207" s="60"/>
      <c r="GI207" s="60"/>
      <c r="GJ207" s="60"/>
      <c r="GK207" s="60"/>
      <c r="GL207" s="60"/>
      <c r="GM207" s="60"/>
      <c r="GN207" s="60"/>
      <c r="RY207" s="138"/>
    </row>
    <row r="208" spans="3:493" s="38" customFormat="1">
      <c r="C208" s="39"/>
      <c r="G208" s="40"/>
      <c r="H208" s="40"/>
      <c r="AI208" s="37"/>
      <c r="BJ208" s="37"/>
      <c r="FO208" s="60"/>
      <c r="FP208" s="60"/>
      <c r="FQ208" s="60"/>
      <c r="FR208" s="60"/>
      <c r="FS208" s="60"/>
      <c r="FT208" s="60"/>
      <c r="FU208" s="60"/>
      <c r="FV208" s="60"/>
      <c r="FW208" s="60"/>
      <c r="FX208" s="60"/>
      <c r="FY208" s="60"/>
      <c r="FZ208" s="60"/>
      <c r="GA208" s="60"/>
      <c r="GB208" s="60"/>
      <c r="GC208" s="60"/>
      <c r="GD208" s="60"/>
      <c r="GE208" s="60"/>
      <c r="GF208" s="60"/>
      <c r="GG208" s="60"/>
      <c r="GH208" s="60"/>
      <c r="GI208" s="60"/>
      <c r="GJ208" s="60"/>
      <c r="GK208" s="60"/>
      <c r="GL208" s="60"/>
      <c r="GM208" s="60"/>
      <c r="GN208" s="60"/>
      <c r="RY208" s="138"/>
    </row>
    <row r="209" spans="3:493" s="38" customFormat="1">
      <c r="C209" s="39"/>
      <c r="G209" s="40"/>
      <c r="H209" s="40"/>
      <c r="AI209" s="37"/>
      <c r="BJ209" s="37"/>
      <c r="FO209" s="60"/>
      <c r="FP209" s="60"/>
      <c r="FQ209" s="60"/>
      <c r="FR209" s="60"/>
      <c r="FS209" s="60"/>
      <c r="FT209" s="60"/>
      <c r="FU209" s="60"/>
      <c r="FV209" s="60"/>
      <c r="FW209" s="60"/>
      <c r="FX209" s="60"/>
      <c r="FY209" s="60"/>
      <c r="FZ209" s="60"/>
      <c r="GA209" s="60"/>
      <c r="GB209" s="60"/>
      <c r="GC209" s="60"/>
      <c r="GD209" s="60"/>
      <c r="GE209" s="60"/>
      <c r="GF209" s="60"/>
      <c r="GG209" s="60"/>
      <c r="GH209" s="60"/>
      <c r="GI209" s="60"/>
      <c r="GJ209" s="60"/>
      <c r="GK209" s="60"/>
      <c r="GL209" s="60"/>
      <c r="GM209" s="60"/>
      <c r="GN209" s="60"/>
      <c r="RY209" s="138"/>
    </row>
    <row r="210" spans="3:493" s="38" customFormat="1">
      <c r="C210" s="39"/>
      <c r="G210" s="40"/>
      <c r="H210" s="40"/>
      <c r="AI210" s="37"/>
      <c r="BJ210" s="37"/>
      <c r="FO210" s="60"/>
      <c r="FP210" s="60"/>
      <c r="FQ210" s="60"/>
      <c r="FR210" s="60"/>
      <c r="FS210" s="60"/>
      <c r="FT210" s="60"/>
      <c r="FU210" s="60"/>
      <c r="FV210" s="60"/>
      <c r="FW210" s="60"/>
      <c r="FX210" s="60"/>
      <c r="FY210" s="60"/>
      <c r="FZ210" s="60"/>
      <c r="GA210" s="60"/>
      <c r="GB210" s="60"/>
      <c r="GC210" s="60"/>
      <c r="GD210" s="60"/>
      <c r="GE210" s="60"/>
      <c r="GF210" s="60"/>
      <c r="GG210" s="60"/>
      <c r="GH210" s="60"/>
      <c r="GI210" s="60"/>
      <c r="GJ210" s="60"/>
      <c r="GK210" s="60"/>
      <c r="GL210" s="60"/>
      <c r="GM210" s="60"/>
      <c r="GN210" s="60"/>
      <c r="RY210" s="138"/>
    </row>
    <row r="211" spans="3:493" s="38" customFormat="1">
      <c r="C211" s="39"/>
      <c r="G211" s="40"/>
      <c r="H211" s="40"/>
      <c r="AI211" s="37"/>
      <c r="BJ211" s="37"/>
      <c r="FO211" s="60"/>
      <c r="FP211" s="60"/>
      <c r="FQ211" s="60"/>
      <c r="FR211" s="60"/>
      <c r="FS211" s="60"/>
      <c r="FT211" s="60"/>
      <c r="FU211" s="60"/>
      <c r="FV211" s="60"/>
      <c r="FW211" s="60"/>
      <c r="FX211" s="60"/>
      <c r="FY211" s="60"/>
      <c r="FZ211" s="60"/>
      <c r="GA211" s="60"/>
      <c r="GB211" s="60"/>
      <c r="GC211" s="60"/>
      <c r="GD211" s="60"/>
      <c r="GE211" s="60"/>
      <c r="GF211" s="60"/>
      <c r="GG211" s="60"/>
      <c r="GH211" s="60"/>
      <c r="GI211" s="60"/>
      <c r="GJ211" s="60"/>
      <c r="GK211" s="60"/>
      <c r="GL211" s="60"/>
      <c r="GM211" s="60"/>
      <c r="GN211" s="60"/>
      <c r="RY211" s="138"/>
    </row>
    <row r="212" spans="3:493" s="38" customFormat="1">
      <c r="C212" s="39"/>
      <c r="G212" s="40"/>
      <c r="H212" s="40"/>
      <c r="AI212" s="37"/>
      <c r="BJ212" s="37"/>
      <c r="FO212" s="60"/>
      <c r="FP212" s="60"/>
      <c r="FQ212" s="60"/>
      <c r="FR212" s="60"/>
      <c r="FS212" s="60"/>
      <c r="FT212" s="60"/>
      <c r="FU212" s="60"/>
      <c r="FV212" s="60"/>
      <c r="FW212" s="60"/>
      <c r="FX212" s="60"/>
      <c r="FY212" s="60"/>
      <c r="FZ212" s="60"/>
      <c r="GA212" s="60"/>
      <c r="GB212" s="60"/>
      <c r="GC212" s="60"/>
      <c r="GD212" s="60"/>
      <c r="GE212" s="60"/>
      <c r="GF212" s="60"/>
      <c r="GG212" s="60"/>
      <c r="GH212" s="60"/>
      <c r="GI212" s="60"/>
      <c r="GJ212" s="60"/>
      <c r="GK212" s="60"/>
      <c r="GL212" s="60"/>
      <c r="GM212" s="60"/>
      <c r="GN212" s="60"/>
      <c r="RY212" s="138"/>
    </row>
    <row r="213" spans="3:493" s="38" customFormat="1">
      <c r="C213" s="39"/>
      <c r="G213" s="40"/>
      <c r="H213" s="40"/>
      <c r="AI213" s="37"/>
      <c r="BJ213" s="37"/>
      <c r="FO213" s="60"/>
      <c r="FP213" s="60"/>
      <c r="FQ213" s="60"/>
      <c r="FR213" s="60"/>
      <c r="FS213" s="60"/>
      <c r="FT213" s="60"/>
      <c r="FU213" s="60"/>
      <c r="FV213" s="60"/>
      <c r="FW213" s="60"/>
      <c r="FX213" s="60"/>
      <c r="FY213" s="60"/>
      <c r="FZ213" s="60"/>
      <c r="GA213" s="60"/>
      <c r="GB213" s="60"/>
      <c r="GC213" s="60"/>
      <c r="GD213" s="60"/>
      <c r="GE213" s="60"/>
      <c r="GF213" s="60"/>
      <c r="GG213" s="60"/>
      <c r="GH213" s="60"/>
      <c r="GI213" s="60"/>
      <c r="GJ213" s="60"/>
      <c r="GK213" s="60"/>
      <c r="GL213" s="60"/>
      <c r="GM213" s="60"/>
      <c r="GN213" s="60"/>
      <c r="RY213" s="138"/>
    </row>
    <row r="214" spans="3:493" s="38" customFormat="1">
      <c r="C214" s="39"/>
      <c r="G214" s="40"/>
      <c r="H214" s="40"/>
      <c r="AI214" s="37"/>
      <c r="BJ214" s="37"/>
      <c r="FO214" s="60"/>
      <c r="FP214" s="60"/>
      <c r="FQ214" s="60"/>
      <c r="FR214" s="60"/>
      <c r="FS214" s="60"/>
      <c r="FT214" s="60"/>
      <c r="FU214" s="60"/>
      <c r="FV214" s="60"/>
      <c r="FW214" s="60"/>
      <c r="FX214" s="60"/>
      <c r="FY214" s="60"/>
      <c r="FZ214" s="60"/>
      <c r="GA214" s="60"/>
      <c r="GB214" s="60"/>
      <c r="GC214" s="60"/>
      <c r="GD214" s="60"/>
      <c r="GE214" s="60"/>
      <c r="GF214" s="60"/>
      <c r="GG214" s="60"/>
      <c r="GH214" s="60"/>
      <c r="GI214" s="60"/>
      <c r="GJ214" s="60"/>
      <c r="GK214" s="60"/>
      <c r="GL214" s="60"/>
      <c r="GM214" s="60"/>
      <c r="GN214" s="60"/>
      <c r="RY214" s="138"/>
    </row>
    <row r="215" spans="3:493" s="38" customFormat="1">
      <c r="C215" s="39"/>
      <c r="G215" s="40"/>
      <c r="H215" s="40"/>
      <c r="AI215" s="37"/>
      <c r="BJ215" s="37"/>
      <c r="FO215" s="60"/>
      <c r="FP215" s="60"/>
      <c r="FQ215" s="60"/>
      <c r="FR215" s="60"/>
      <c r="FS215" s="60"/>
      <c r="FT215" s="60"/>
      <c r="FU215" s="60"/>
      <c r="FV215" s="60"/>
      <c r="FW215" s="60"/>
      <c r="FX215" s="60"/>
      <c r="FY215" s="60"/>
      <c r="FZ215" s="60"/>
      <c r="GA215" s="60"/>
      <c r="GB215" s="60"/>
      <c r="GC215" s="60"/>
      <c r="GD215" s="60"/>
      <c r="GE215" s="60"/>
      <c r="GF215" s="60"/>
      <c r="GG215" s="60"/>
      <c r="GH215" s="60"/>
      <c r="GI215" s="60"/>
      <c r="GJ215" s="60"/>
      <c r="GK215" s="60"/>
      <c r="GL215" s="60"/>
      <c r="GM215" s="60"/>
      <c r="GN215" s="60"/>
      <c r="RY215" s="138"/>
    </row>
    <row r="216" spans="3:493" s="38" customFormat="1">
      <c r="C216" s="39"/>
      <c r="G216" s="40"/>
      <c r="H216" s="40"/>
      <c r="AI216" s="37"/>
      <c r="BJ216" s="37"/>
      <c r="FO216" s="60"/>
      <c r="FP216" s="60"/>
      <c r="FQ216" s="60"/>
      <c r="FR216" s="60"/>
      <c r="FS216" s="60"/>
      <c r="FT216" s="60"/>
      <c r="FU216" s="60"/>
      <c r="FV216" s="60"/>
      <c r="FW216" s="60"/>
      <c r="FX216" s="60"/>
      <c r="FY216" s="60"/>
      <c r="FZ216" s="60"/>
      <c r="GA216" s="60"/>
      <c r="GB216" s="60"/>
      <c r="GC216" s="60"/>
      <c r="GD216" s="60"/>
      <c r="GE216" s="60"/>
      <c r="GF216" s="60"/>
      <c r="GG216" s="60"/>
      <c r="GH216" s="60"/>
      <c r="GI216" s="60"/>
      <c r="GJ216" s="60"/>
      <c r="GK216" s="60"/>
      <c r="GL216" s="60"/>
      <c r="GM216" s="60"/>
      <c r="GN216" s="60"/>
      <c r="RY216" s="138"/>
    </row>
    <row r="217" spans="3:493" s="38" customFormat="1">
      <c r="C217" s="39"/>
      <c r="G217" s="40"/>
      <c r="H217" s="40"/>
      <c r="AI217" s="37"/>
      <c r="BJ217" s="37"/>
      <c r="FO217" s="60"/>
      <c r="FP217" s="60"/>
      <c r="FQ217" s="60"/>
      <c r="FR217" s="60"/>
      <c r="FS217" s="60"/>
      <c r="FT217" s="60"/>
      <c r="FU217" s="60"/>
      <c r="FV217" s="60"/>
      <c r="FW217" s="60"/>
      <c r="FX217" s="60"/>
      <c r="FY217" s="60"/>
      <c r="FZ217" s="60"/>
      <c r="GA217" s="60"/>
      <c r="GB217" s="60"/>
      <c r="GC217" s="60"/>
      <c r="GD217" s="60"/>
      <c r="GE217" s="60"/>
      <c r="GF217" s="60"/>
      <c r="GG217" s="60"/>
      <c r="GH217" s="60"/>
      <c r="GI217" s="60"/>
      <c r="GJ217" s="60"/>
      <c r="GK217" s="60"/>
      <c r="GL217" s="60"/>
      <c r="GM217" s="60"/>
      <c r="GN217" s="60"/>
      <c r="RY217" s="138"/>
    </row>
    <row r="218" spans="3:493" s="38" customFormat="1">
      <c r="C218" s="39"/>
      <c r="G218" s="40"/>
      <c r="H218" s="40"/>
      <c r="AI218" s="37"/>
      <c r="BJ218" s="37"/>
      <c r="FO218" s="60"/>
      <c r="FP218" s="60"/>
      <c r="FQ218" s="60"/>
      <c r="FR218" s="60"/>
      <c r="FS218" s="60"/>
      <c r="FT218" s="60"/>
      <c r="FU218" s="60"/>
      <c r="FV218" s="60"/>
      <c r="FW218" s="60"/>
      <c r="FX218" s="60"/>
      <c r="FY218" s="60"/>
      <c r="FZ218" s="60"/>
      <c r="GA218" s="60"/>
      <c r="GB218" s="60"/>
      <c r="GC218" s="60"/>
      <c r="GD218" s="60"/>
      <c r="GE218" s="60"/>
      <c r="GF218" s="60"/>
      <c r="GG218" s="60"/>
      <c r="GH218" s="60"/>
      <c r="GI218" s="60"/>
      <c r="GJ218" s="60"/>
      <c r="GK218" s="60"/>
      <c r="GL218" s="60"/>
      <c r="GM218" s="60"/>
      <c r="GN218" s="60"/>
      <c r="RY218" s="138"/>
    </row>
    <row r="219" spans="3:493" s="38" customFormat="1">
      <c r="C219" s="39"/>
      <c r="G219" s="40"/>
      <c r="H219" s="40"/>
      <c r="AI219" s="37"/>
      <c r="BJ219" s="37"/>
      <c r="FO219" s="60"/>
      <c r="FP219" s="60"/>
      <c r="FQ219" s="60"/>
      <c r="FR219" s="60"/>
      <c r="FS219" s="60"/>
      <c r="FT219" s="60"/>
      <c r="FU219" s="60"/>
      <c r="FV219" s="60"/>
      <c r="FW219" s="60"/>
      <c r="FX219" s="60"/>
      <c r="FY219" s="60"/>
      <c r="FZ219" s="60"/>
      <c r="GA219" s="60"/>
      <c r="GB219" s="60"/>
      <c r="GC219" s="60"/>
      <c r="GD219" s="60"/>
      <c r="GE219" s="60"/>
      <c r="GF219" s="60"/>
      <c r="GG219" s="60"/>
      <c r="GH219" s="60"/>
      <c r="GI219" s="60"/>
      <c r="GJ219" s="60"/>
      <c r="GK219" s="60"/>
      <c r="GL219" s="60"/>
      <c r="GM219" s="60"/>
      <c r="GN219" s="60"/>
      <c r="RY219" s="138"/>
    </row>
    <row r="220" spans="3:493" s="38" customFormat="1">
      <c r="C220" s="39"/>
      <c r="G220" s="40"/>
      <c r="H220" s="40"/>
      <c r="AI220" s="37"/>
      <c r="BJ220" s="37"/>
      <c r="FO220" s="60"/>
      <c r="FP220" s="60"/>
      <c r="FQ220" s="60"/>
      <c r="FR220" s="60"/>
      <c r="FS220" s="60"/>
      <c r="FT220" s="60"/>
      <c r="FU220" s="60"/>
      <c r="FV220" s="60"/>
      <c r="FW220" s="60"/>
      <c r="FX220" s="60"/>
      <c r="FY220" s="60"/>
      <c r="FZ220" s="60"/>
      <c r="GA220" s="60"/>
      <c r="GB220" s="60"/>
      <c r="GC220" s="60"/>
      <c r="GD220" s="60"/>
      <c r="GE220" s="60"/>
      <c r="GF220" s="60"/>
      <c r="GG220" s="60"/>
      <c r="GH220" s="60"/>
      <c r="GI220" s="60"/>
      <c r="GJ220" s="60"/>
      <c r="GK220" s="60"/>
      <c r="GL220" s="60"/>
      <c r="GM220" s="60"/>
      <c r="GN220" s="60"/>
      <c r="RY220" s="138"/>
    </row>
    <row r="221" spans="3:493" s="38" customFormat="1">
      <c r="C221" s="39"/>
      <c r="G221" s="40"/>
      <c r="H221" s="40"/>
      <c r="AI221" s="37"/>
      <c r="BJ221" s="37"/>
      <c r="FO221" s="60"/>
      <c r="FP221" s="60"/>
      <c r="FQ221" s="60"/>
      <c r="FR221" s="60"/>
      <c r="FS221" s="60"/>
      <c r="FT221" s="60"/>
      <c r="FU221" s="60"/>
      <c r="FV221" s="60"/>
      <c r="FW221" s="60"/>
      <c r="FX221" s="60"/>
      <c r="FY221" s="60"/>
      <c r="FZ221" s="60"/>
      <c r="GA221" s="60"/>
      <c r="GB221" s="60"/>
      <c r="GC221" s="60"/>
      <c r="GD221" s="60"/>
      <c r="GE221" s="60"/>
      <c r="GF221" s="60"/>
      <c r="GG221" s="60"/>
      <c r="GH221" s="60"/>
      <c r="GI221" s="60"/>
      <c r="GJ221" s="60"/>
      <c r="GK221" s="60"/>
      <c r="GL221" s="60"/>
      <c r="GM221" s="60"/>
      <c r="GN221" s="60"/>
      <c r="RY221" s="138"/>
    </row>
    <row r="222" spans="3:493" s="38" customFormat="1">
      <c r="C222" s="39"/>
      <c r="G222" s="40"/>
      <c r="H222" s="40"/>
      <c r="AI222" s="37"/>
      <c r="BJ222" s="37"/>
      <c r="FO222" s="60"/>
      <c r="FP222" s="60"/>
      <c r="FQ222" s="60"/>
      <c r="FR222" s="60"/>
      <c r="FS222" s="60"/>
      <c r="FT222" s="60"/>
      <c r="FU222" s="60"/>
      <c r="FV222" s="60"/>
      <c r="FW222" s="60"/>
      <c r="FX222" s="60"/>
      <c r="FY222" s="60"/>
      <c r="FZ222" s="60"/>
      <c r="GA222" s="60"/>
      <c r="GB222" s="60"/>
      <c r="GC222" s="60"/>
      <c r="GD222" s="60"/>
      <c r="GE222" s="60"/>
      <c r="GF222" s="60"/>
      <c r="GG222" s="60"/>
      <c r="GH222" s="60"/>
      <c r="GI222" s="60"/>
      <c r="GJ222" s="60"/>
      <c r="GK222" s="60"/>
      <c r="GL222" s="60"/>
      <c r="GM222" s="60"/>
      <c r="GN222" s="60"/>
      <c r="RY222" s="138"/>
    </row>
    <row r="223" spans="3:493" s="38" customFormat="1">
      <c r="C223" s="39"/>
      <c r="G223" s="40"/>
      <c r="H223" s="40"/>
      <c r="AI223" s="37"/>
      <c r="BJ223" s="37"/>
      <c r="FO223" s="60"/>
      <c r="FP223" s="60"/>
      <c r="FQ223" s="60"/>
      <c r="FR223" s="60"/>
      <c r="FS223" s="60"/>
      <c r="FT223" s="60"/>
      <c r="FU223" s="60"/>
      <c r="FV223" s="60"/>
      <c r="FW223" s="60"/>
      <c r="FX223" s="60"/>
      <c r="FY223" s="60"/>
      <c r="FZ223" s="60"/>
      <c r="GA223" s="60"/>
      <c r="GB223" s="60"/>
      <c r="GC223" s="60"/>
      <c r="GD223" s="60"/>
      <c r="GE223" s="60"/>
      <c r="GF223" s="60"/>
      <c r="GG223" s="60"/>
      <c r="GH223" s="60"/>
      <c r="GI223" s="60"/>
      <c r="GJ223" s="60"/>
      <c r="GK223" s="60"/>
      <c r="GL223" s="60"/>
      <c r="GM223" s="60"/>
      <c r="GN223" s="60"/>
      <c r="RY223" s="138"/>
    </row>
    <row r="224" spans="3:493" s="38" customFormat="1">
      <c r="C224" s="39"/>
      <c r="G224" s="40"/>
      <c r="H224" s="40"/>
      <c r="AI224" s="37"/>
      <c r="BJ224" s="37"/>
      <c r="FO224" s="60"/>
      <c r="FP224" s="60"/>
      <c r="FQ224" s="60"/>
      <c r="FR224" s="60"/>
      <c r="FS224" s="60"/>
      <c r="FT224" s="60"/>
      <c r="FU224" s="60"/>
      <c r="FV224" s="60"/>
      <c r="FW224" s="60"/>
      <c r="FX224" s="60"/>
      <c r="FY224" s="60"/>
      <c r="FZ224" s="60"/>
      <c r="GA224" s="60"/>
      <c r="GB224" s="60"/>
      <c r="GC224" s="60"/>
      <c r="GD224" s="60"/>
      <c r="GE224" s="60"/>
      <c r="GF224" s="60"/>
      <c r="GG224" s="60"/>
      <c r="GH224" s="60"/>
      <c r="GI224" s="60"/>
      <c r="GJ224" s="60"/>
      <c r="GK224" s="60"/>
      <c r="GL224" s="60"/>
      <c r="GM224" s="60"/>
      <c r="GN224" s="60"/>
      <c r="RY224" s="138"/>
    </row>
    <row r="225" spans="3:493" s="38" customFormat="1">
      <c r="C225" s="39"/>
      <c r="G225" s="40"/>
      <c r="H225" s="40"/>
      <c r="AI225" s="37"/>
      <c r="BJ225" s="37"/>
      <c r="FO225" s="60"/>
      <c r="FP225" s="60"/>
      <c r="FQ225" s="60"/>
      <c r="FR225" s="60"/>
      <c r="FS225" s="60"/>
      <c r="FT225" s="60"/>
      <c r="FU225" s="60"/>
      <c r="FV225" s="60"/>
      <c r="FW225" s="60"/>
      <c r="FX225" s="60"/>
      <c r="FY225" s="60"/>
      <c r="FZ225" s="60"/>
      <c r="GA225" s="60"/>
      <c r="GB225" s="60"/>
      <c r="GC225" s="60"/>
      <c r="GD225" s="60"/>
      <c r="GE225" s="60"/>
      <c r="GF225" s="60"/>
      <c r="GG225" s="60"/>
      <c r="GH225" s="60"/>
      <c r="GI225" s="60"/>
      <c r="GJ225" s="60"/>
      <c r="GK225" s="60"/>
      <c r="GL225" s="60"/>
      <c r="GM225" s="60"/>
      <c r="GN225" s="60"/>
      <c r="RY225" s="138"/>
    </row>
    <row r="226" spans="3:493" s="38" customFormat="1">
      <c r="C226" s="39"/>
      <c r="G226" s="40"/>
      <c r="H226" s="40"/>
      <c r="AI226" s="37"/>
      <c r="BJ226" s="37"/>
      <c r="FO226" s="60"/>
      <c r="FP226" s="60"/>
      <c r="FQ226" s="60"/>
      <c r="FR226" s="60"/>
      <c r="FS226" s="60"/>
      <c r="FT226" s="60"/>
      <c r="FU226" s="60"/>
      <c r="FV226" s="60"/>
      <c r="FW226" s="60"/>
      <c r="FX226" s="60"/>
      <c r="FY226" s="60"/>
      <c r="FZ226" s="60"/>
      <c r="GA226" s="60"/>
      <c r="GB226" s="60"/>
      <c r="GC226" s="60"/>
      <c r="GD226" s="60"/>
      <c r="GE226" s="60"/>
      <c r="GF226" s="60"/>
      <c r="GG226" s="60"/>
      <c r="GH226" s="60"/>
      <c r="GI226" s="60"/>
      <c r="GJ226" s="60"/>
      <c r="GK226" s="60"/>
      <c r="GL226" s="60"/>
      <c r="GM226" s="60"/>
      <c r="GN226" s="60"/>
      <c r="RY226" s="138"/>
    </row>
    <row r="227" spans="3:493" s="38" customFormat="1">
      <c r="C227" s="39"/>
      <c r="G227" s="40"/>
      <c r="H227" s="40"/>
      <c r="AI227" s="37"/>
      <c r="BJ227" s="37"/>
      <c r="FO227" s="60"/>
      <c r="FP227" s="60"/>
      <c r="FQ227" s="60"/>
      <c r="FR227" s="60"/>
      <c r="FS227" s="60"/>
      <c r="FT227" s="60"/>
      <c r="FU227" s="60"/>
      <c r="FV227" s="60"/>
      <c r="FW227" s="60"/>
      <c r="FX227" s="60"/>
      <c r="FY227" s="60"/>
      <c r="FZ227" s="60"/>
      <c r="GA227" s="60"/>
      <c r="GB227" s="60"/>
      <c r="GC227" s="60"/>
      <c r="GD227" s="60"/>
      <c r="GE227" s="60"/>
      <c r="GF227" s="60"/>
      <c r="GG227" s="60"/>
      <c r="GH227" s="60"/>
      <c r="GI227" s="60"/>
      <c r="GJ227" s="60"/>
      <c r="GK227" s="60"/>
      <c r="GL227" s="60"/>
      <c r="GM227" s="60"/>
      <c r="GN227" s="60"/>
      <c r="RY227" s="138"/>
    </row>
    <row r="228" spans="3:493" s="38" customFormat="1">
      <c r="C228" s="39"/>
      <c r="G228" s="40"/>
      <c r="H228" s="40"/>
      <c r="AI228" s="37"/>
      <c r="BJ228" s="37"/>
      <c r="FO228" s="60"/>
      <c r="FP228" s="60"/>
      <c r="FQ228" s="60"/>
      <c r="FR228" s="60"/>
      <c r="FS228" s="60"/>
      <c r="FT228" s="60"/>
      <c r="FU228" s="60"/>
      <c r="FV228" s="60"/>
      <c r="FW228" s="60"/>
      <c r="FX228" s="60"/>
      <c r="FY228" s="60"/>
      <c r="FZ228" s="60"/>
      <c r="GA228" s="60"/>
      <c r="GB228" s="60"/>
      <c r="GC228" s="60"/>
      <c r="GD228" s="60"/>
      <c r="GE228" s="60"/>
      <c r="GF228" s="60"/>
      <c r="GG228" s="60"/>
      <c r="GH228" s="60"/>
      <c r="GI228" s="60"/>
      <c r="GJ228" s="60"/>
      <c r="GK228" s="60"/>
      <c r="GL228" s="60"/>
      <c r="GM228" s="60"/>
      <c r="GN228" s="60"/>
      <c r="RY228" s="138"/>
    </row>
    <row r="229" spans="3:493" s="38" customFormat="1">
      <c r="C229" s="39"/>
      <c r="G229" s="40"/>
      <c r="H229" s="40"/>
      <c r="AI229" s="37"/>
      <c r="BJ229" s="37"/>
      <c r="FO229" s="60"/>
      <c r="FP229" s="60"/>
      <c r="FQ229" s="60"/>
      <c r="FR229" s="60"/>
      <c r="FS229" s="60"/>
      <c r="FT229" s="60"/>
      <c r="FU229" s="60"/>
      <c r="FV229" s="60"/>
      <c r="FW229" s="60"/>
      <c r="FX229" s="60"/>
      <c r="FY229" s="60"/>
      <c r="FZ229" s="60"/>
      <c r="GA229" s="60"/>
      <c r="GB229" s="60"/>
      <c r="GC229" s="60"/>
      <c r="GD229" s="60"/>
      <c r="GE229" s="60"/>
      <c r="GF229" s="60"/>
      <c r="GG229" s="60"/>
      <c r="GH229" s="60"/>
      <c r="GI229" s="60"/>
      <c r="GJ229" s="60"/>
      <c r="GK229" s="60"/>
      <c r="GL229" s="60"/>
      <c r="GM229" s="60"/>
      <c r="GN229" s="60"/>
      <c r="RY229" s="138"/>
    </row>
    <row r="230" spans="3:493" s="38" customFormat="1">
      <c r="C230" s="39"/>
      <c r="G230" s="40"/>
      <c r="H230" s="40"/>
      <c r="AI230" s="37"/>
      <c r="BJ230" s="37"/>
      <c r="FO230" s="60"/>
      <c r="FP230" s="60"/>
      <c r="FQ230" s="60"/>
      <c r="FR230" s="60"/>
      <c r="FS230" s="60"/>
      <c r="FT230" s="60"/>
      <c r="FU230" s="60"/>
      <c r="FV230" s="60"/>
      <c r="FW230" s="60"/>
      <c r="FX230" s="60"/>
      <c r="FY230" s="60"/>
      <c r="FZ230" s="60"/>
      <c r="GA230" s="60"/>
      <c r="GB230" s="60"/>
      <c r="GC230" s="60"/>
      <c r="GD230" s="60"/>
      <c r="GE230" s="60"/>
      <c r="GF230" s="60"/>
      <c r="GG230" s="60"/>
      <c r="GH230" s="60"/>
      <c r="GI230" s="60"/>
      <c r="GJ230" s="60"/>
      <c r="GK230" s="60"/>
      <c r="GL230" s="60"/>
      <c r="GM230" s="60"/>
      <c r="GN230" s="60"/>
      <c r="RY230" s="138"/>
    </row>
    <row r="231" spans="3:493" s="38" customFormat="1">
      <c r="C231" s="39"/>
      <c r="G231" s="40"/>
      <c r="H231" s="40"/>
      <c r="AI231" s="37"/>
      <c r="BJ231" s="37"/>
      <c r="FO231" s="60"/>
      <c r="FP231" s="60"/>
      <c r="FQ231" s="60"/>
      <c r="FR231" s="60"/>
      <c r="FS231" s="60"/>
      <c r="FT231" s="60"/>
      <c r="FU231" s="60"/>
      <c r="FV231" s="60"/>
      <c r="FW231" s="60"/>
      <c r="FX231" s="60"/>
      <c r="FY231" s="60"/>
      <c r="FZ231" s="60"/>
      <c r="GA231" s="60"/>
      <c r="GB231" s="60"/>
      <c r="GC231" s="60"/>
      <c r="GD231" s="60"/>
      <c r="GE231" s="60"/>
      <c r="GF231" s="60"/>
      <c r="GG231" s="60"/>
      <c r="GH231" s="60"/>
      <c r="GI231" s="60"/>
      <c r="GJ231" s="60"/>
      <c r="GK231" s="60"/>
      <c r="GL231" s="60"/>
      <c r="GM231" s="60"/>
      <c r="GN231" s="60"/>
      <c r="RY231" s="138"/>
    </row>
    <row r="232" spans="3:493" s="38" customFormat="1">
      <c r="C232" s="39"/>
      <c r="G232" s="40"/>
      <c r="H232" s="40"/>
      <c r="AI232" s="37"/>
      <c r="BJ232" s="37"/>
      <c r="FO232" s="60"/>
      <c r="FP232" s="60"/>
      <c r="FQ232" s="60"/>
      <c r="FR232" s="60"/>
      <c r="FS232" s="60"/>
      <c r="FT232" s="60"/>
      <c r="FU232" s="60"/>
      <c r="FV232" s="60"/>
      <c r="FW232" s="60"/>
      <c r="FX232" s="60"/>
      <c r="FY232" s="60"/>
      <c r="FZ232" s="60"/>
      <c r="GA232" s="60"/>
      <c r="GB232" s="60"/>
      <c r="GC232" s="60"/>
      <c r="GD232" s="60"/>
      <c r="GE232" s="60"/>
      <c r="GF232" s="60"/>
      <c r="GG232" s="60"/>
      <c r="GH232" s="60"/>
      <c r="GI232" s="60"/>
      <c r="GJ232" s="60"/>
      <c r="GK232" s="60"/>
      <c r="GL232" s="60"/>
      <c r="GM232" s="60"/>
      <c r="GN232" s="60"/>
      <c r="RY232" s="138"/>
    </row>
    <row r="233" spans="3:493" s="38" customFormat="1">
      <c r="C233" s="39"/>
      <c r="G233" s="40"/>
      <c r="H233" s="40"/>
      <c r="AI233" s="37"/>
      <c r="BJ233" s="37"/>
      <c r="FO233" s="60"/>
      <c r="FP233" s="60"/>
      <c r="FQ233" s="60"/>
      <c r="FR233" s="60"/>
      <c r="FS233" s="60"/>
      <c r="FT233" s="60"/>
      <c r="FU233" s="60"/>
      <c r="FV233" s="60"/>
      <c r="FW233" s="60"/>
      <c r="FX233" s="60"/>
      <c r="FY233" s="60"/>
      <c r="FZ233" s="60"/>
      <c r="GA233" s="60"/>
      <c r="GB233" s="60"/>
      <c r="GC233" s="60"/>
      <c r="GD233" s="60"/>
      <c r="GE233" s="60"/>
      <c r="GF233" s="60"/>
      <c r="GG233" s="60"/>
      <c r="GH233" s="60"/>
      <c r="GI233" s="60"/>
      <c r="GJ233" s="60"/>
      <c r="GK233" s="60"/>
      <c r="GL233" s="60"/>
      <c r="GM233" s="60"/>
      <c r="GN233" s="60"/>
      <c r="RY233" s="138"/>
    </row>
    <row r="234" spans="3:493" s="38" customFormat="1">
      <c r="C234" s="39"/>
      <c r="G234" s="40"/>
      <c r="H234" s="40"/>
      <c r="AI234" s="37"/>
      <c r="BJ234" s="37"/>
      <c r="FO234" s="60"/>
      <c r="FP234" s="60"/>
      <c r="FQ234" s="60"/>
      <c r="FR234" s="60"/>
      <c r="FS234" s="60"/>
      <c r="FT234" s="60"/>
      <c r="FU234" s="60"/>
      <c r="FV234" s="60"/>
      <c r="FW234" s="60"/>
      <c r="FX234" s="60"/>
      <c r="FY234" s="60"/>
      <c r="FZ234" s="60"/>
      <c r="GA234" s="60"/>
      <c r="GB234" s="60"/>
      <c r="GC234" s="60"/>
      <c r="GD234" s="60"/>
      <c r="GE234" s="60"/>
      <c r="GF234" s="60"/>
      <c r="GG234" s="60"/>
      <c r="GH234" s="60"/>
      <c r="GI234" s="60"/>
      <c r="GJ234" s="60"/>
      <c r="GK234" s="60"/>
      <c r="GL234" s="60"/>
      <c r="GM234" s="60"/>
      <c r="GN234" s="60"/>
      <c r="RY234" s="138"/>
    </row>
    <row r="235" spans="3:493" s="38" customFormat="1">
      <c r="C235" s="39"/>
      <c r="G235" s="40"/>
      <c r="H235" s="40"/>
      <c r="AI235" s="37"/>
      <c r="BJ235" s="37"/>
      <c r="FO235" s="60"/>
      <c r="FP235" s="60"/>
      <c r="FQ235" s="60"/>
      <c r="FR235" s="60"/>
      <c r="FS235" s="60"/>
      <c r="FT235" s="60"/>
      <c r="FU235" s="60"/>
      <c r="FV235" s="60"/>
      <c r="FW235" s="60"/>
      <c r="FX235" s="60"/>
      <c r="FY235" s="60"/>
      <c r="FZ235" s="60"/>
      <c r="GA235" s="60"/>
      <c r="GB235" s="60"/>
      <c r="GC235" s="60"/>
      <c r="GD235" s="60"/>
      <c r="GE235" s="60"/>
      <c r="GF235" s="60"/>
      <c r="GG235" s="60"/>
      <c r="GH235" s="60"/>
      <c r="GI235" s="60"/>
      <c r="GJ235" s="60"/>
      <c r="GK235" s="60"/>
      <c r="GL235" s="60"/>
      <c r="GM235" s="60"/>
      <c r="GN235" s="60"/>
      <c r="RY235" s="138"/>
    </row>
    <row r="236" spans="3:493" s="38" customFormat="1">
      <c r="C236" s="39"/>
      <c r="G236" s="40"/>
      <c r="H236" s="40"/>
      <c r="AI236" s="37"/>
      <c r="BJ236" s="37"/>
      <c r="FO236" s="60"/>
      <c r="FP236" s="60"/>
      <c r="FQ236" s="60"/>
      <c r="FR236" s="60"/>
      <c r="FS236" s="60"/>
      <c r="FT236" s="60"/>
      <c r="FU236" s="60"/>
      <c r="FV236" s="60"/>
      <c r="FW236" s="60"/>
      <c r="FX236" s="60"/>
      <c r="FY236" s="60"/>
      <c r="FZ236" s="60"/>
      <c r="GA236" s="60"/>
      <c r="GB236" s="60"/>
      <c r="GC236" s="60"/>
      <c r="GD236" s="60"/>
      <c r="GE236" s="60"/>
      <c r="GF236" s="60"/>
      <c r="GG236" s="60"/>
      <c r="GH236" s="60"/>
      <c r="GI236" s="60"/>
      <c r="GJ236" s="60"/>
      <c r="GK236" s="60"/>
      <c r="GL236" s="60"/>
      <c r="GM236" s="60"/>
      <c r="GN236" s="60"/>
      <c r="RY236" s="138"/>
    </row>
    <row r="237" spans="3:493" s="38" customFormat="1">
      <c r="C237" s="39"/>
      <c r="G237" s="40"/>
      <c r="H237" s="40"/>
      <c r="AI237" s="37"/>
      <c r="BJ237" s="37"/>
      <c r="FO237" s="60"/>
      <c r="FP237" s="60"/>
      <c r="FQ237" s="60"/>
      <c r="FR237" s="60"/>
      <c r="FS237" s="60"/>
      <c r="FT237" s="60"/>
      <c r="FU237" s="60"/>
      <c r="FV237" s="60"/>
      <c r="FW237" s="60"/>
      <c r="FX237" s="60"/>
      <c r="FY237" s="60"/>
      <c r="FZ237" s="60"/>
      <c r="GA237" s="60"/>
      <c r="GB237" s="60"/>
      <c r="GC237" s="60"/>
      <c r="GD237" s="60"/>
      <c r="GE237" s="60"/>
      <c r="GF237" s="60"/>
      <c r="GG237" s="60"/>
      <c r="GH237" s="60"/>
      <c r="GI237" s="60"/>
      <c r="GJ237" s="60"/>
      <c r="GK237" s="60"/>
      <c r="GL237" s="60"/>
      <c r="GM237" s="60"/>
      <c r="GN237" s="60"/>
      <c r="RY237" s="138"/>
    </row>
    <row r="238" spans="3:493" s="38" customFormat="1">
      <c r="C238" s="39"/>
      <c r="G238" s="40"/>
      <c r="H238" s="40"/>
      <c r="AI238" s="37"/>
      <c r="BJ238" s="37"/>
      <c r="FO238" s="60"/>
      <c r="FP238" s="60"/>
      <c r="FQ238" s="60"/>
      <c r="FR238" s="60"/>
      <c r="FS238" s="60"/>
      <c r="FT238" s="60"/>
      <c r="FU238" s="60"/>
      <c r="FV238" s="60"/>
      <c r="FW238" s="60"/>
      <c r="FX238" s="60"/>
      <c r="FY238" s="60"/>
      <c r="FZ238" s="60"/>
      <c r="GA238" s="60"/>
      <c r="GB238" s="60"/>
      <c r="GC238" s="60"/>
      <c r="GD238" s="60"/>
      <c r="GE238" s="60"/>
      <c r="GF238" s="60"/>
      <c r="GG238" s="60"/>
      <c r="GH238" s="60"/>
      <c r="GI238" s="60"/>
      <c r="GJ238" s="60"/>
      <c r="GK238" s="60"/>
      <c r="GL238" s="60"/>
      <c r="GM238" s="60"/>
      <c r="GN238" s="60"/>
      <c r="RY238" s="138"/>
    </row>
    <row r="239" spans="3:493" s="38" customFormat="1">
      <c r="C239" s="39"/>
      <c r="G239" s="40"/>
      <c r="H239" s="40"/>
      <c r="AI239" s="37"/>
      <c r="BJ239" s="37"/>
      <c r="FO239" s="60"/>
      <c r="FP239" s="60"/>
      <c r="FQ239" s="60"/>
      <c r="FR239" s="60"/>
      <c r="FS239" s="60"/>
      <c r="FT239" s="60"/>
      <c r="FU239" s="60"/>
      <c r="FV239" s="60"/>
      <c r="FW239" s="60"/>
      <c r="FX239" s="60"/>
      <c r="FY239" s="60"/>
      <c r="FZ239" s="60"/>
      <c r="GA239" s="60"/>
      <c r="GB239" s="60"/>
      <c r="GC239" s="60"/>
      <c r="GD239" s="60"/>
      <c r="GE239" s="60"/>
      <c r="GF239" s="60"/>
      <c r="GG239" s="60"/>
      <c r="GH239" s="60"/>
      <c r="GI239" s="60"/>
      <c r="GJ239" s="60"/>
      <c r="GK239" s="60"/>
      <c r="GL239" s="60"/>
      <c r="GM239" s="60"/>
      <c r="GN239" s="60"/>
      <c r="RY239" s="138"/>
    </row>
    <row r="240" spans="3:493" s="38" customFormat="1">
      <c r="C240" s="39"/>
      <c r="G240" s="40"/>
      <c r="H240" s="40"/>
      <c r="AI240" s="37"/>
      <c r="BJ240" s="37"/>
      <c r="FO240" s="60"/>
      <c r="FP240" s="60"/>
      <c r="FQ240" s="60"/>
      <c r="FR240" s="60"/>
      <c r="FS240" s="60"/>
      <c r="FT240" s="60"/>
      <c r="FU240" s="60"/>
      <c r="FV240" s="60"/>
      <c r="FW240" s="60"/>
      <c r="FX240" s="60"/>
      <c r="FY240" s="60"/>
      <c r="FZ240" s="60"/>
      <c r="GA240" s="60"/>
      <c r="GB240" s="60"/>
      <c r="GC240" s="60"/>
      <c r="GD240" s="60"/>
      <c r="GE240" s="60"/>
      <c r="GF240" s="60"/>
      <c r="GG240" s="60"/>
      <c r="GH240" s="60"/>
      <c r="GI240" s="60"/>
      <c r="GJ240" s="60"/>
      <c r="GK240" s="60"/>
      <c r="GL240" s="60"/>
      <c r="GM240" s="60"/>
      <c r="GN240" s="60"/>
      <c r="RY240" s="138"/>
    </row>
    <row r="241" spans="3:493" s="38" customFormat="1">
      <c r="C241" s="39"/>
      <c r="G241" s="40"/>
      <c r="H241" s="40"/>
      <c r="AI241" s="37"/>
      <c r="BJ241" s="37"/>
      <c r="FO241" s="60"/>
      <c r="FP241" s="60"/>
      <c r="FQ241" s="60"/>
      <c r="FR241" s="60"/>
      <c r="FS241" s="60"/>
      <c r="FT241" s="60"/>
      <c r="FU241" s="60"/>
      <c r="FV241" s="60"/>
      <c r="FW241" s="60"/>
      <c r="FX241" s="60"/>
      <c r="FY241" s="60"/>
      <c r="FZ241" s="60"/>
      <c r="GA241" s="60"/>
      <c r="GB241" s="60"/>
      <c r="GC241" s="60"/>
      <c r="GD241" s="60"/>
      <c r="GE241" s="60"/>
      <c r="GF241" s="60"/>
      <c r="GG241" s="60"/>
      <c r="GH241" s="60"/>
      <c r="GI241" s="60"/>
      <c r="GJ241" s="60"/>
      <c r="GK241" s="60"/>
      <c r="GL241" s="60"/>
      <c r="GM241" s="60"/>
      <c r="GN241" s="60"/>
      <c r="RY241" s="138"/>
    </row>
    <row r="242" spans="3:493" s="38" customFormat="1">
      <c r="C242" s="39"/>
      <c r="G242" s="40"/>
      <c r="H242" s="40"/>
      <c r="AI242" s="37"/>
      <c r="BJ242" s="37"/>
      <c r="FO242" s="60"/>
      <c r="FP242" s="60"/>
      <c r="FQ242" s="60"/>
      <c r="FR242" s="60"/>
      <c r="FS242" s="60"/>
      <c r="FT242" s="60"/>
      <c r="FU242" s="60"/>
      <c r="FV242" s="60"/>
      <c r="FW242" s="60"/>
      <c r="FX242" s="60"/>
      <c r="FY242" s="60"/>
      <c r="FZ242" s="60"/>
      <c r="GA242" s="60"/>
      <c r="GB242" s="60"/>
      <c r="GC242" s="60"/>
      <c r="GD242" s="60"/>
      <c r="GE242" s="60"/>
      <c r="GF242" s="60"/>
      <c r="GG242" s="60"/>
      <c r="GH242" s="60"/>
      <c r="GI242" s="60"/>
      <c r="GJ242" s="60"/>
      <c r="GK242" s="60"/>
      <c r="GL242" s="60"/>
      <c r="GM242" s="60"/>
      <c r="GN242" s="60"/>
      <c r="RY242" s="138"/>
    </row>
    <row r="243" spans="3:493" s="38" customFormat="1">
      <c r="C243" s="39"/>
      <c r="G243" s="40"/>
      <c r="H243" s="40"/>
      <c r="AI243" s="37"/>
      <c r="BJ243" s="37"/>
      <c r="FO243" s="60"/>
      <c r="FP243" s="60"/>
      <c r="FQ243" s="60"/>
      <c r="FR243" s="60"/>
      <c r="FS243" s="60"/>
      <c r="FT243" s="60"/>
      <c r="FU243" s="60"/>
      <c r="FV243" s="60"/>
      <c r="FW243" s="60"/>
      <c r="FX243" s="60"/>
      <c r="FY243" s="60"/>
      <c r="FZ243" s="60"/>
      <c r="GA243" s="60"/>
      <c r="GB243" s="60"/>
      <c r="GC243" s="60"/>
      <c r="GD243" s="60"/>
      <c r="GE243" s="60"/>
      <c r="GF243" s="60"/>
      <c r="GG243" s="60"/>
      <c r="GH243" s="60"/>
      <c r="GI243" s="60"/>
      <c r="GJ243" s="60"/>
      <c r="GK243" s="60"/>
      <c r="GL243" s="60"/>
      <c r="GM243" s="60"/>
      <c r="GN243" s="60"/>
      <c r="RY243" s="138"/>
    </row>
    <row r="244" spans="3:493" s="38" customFormat="1">
      <c r="C244" s="39"/>
      <c r="G244" s="40"/>
      <c r="H244" s="40"/>
      <c r="AI244" s="37"/>
      <c r="BJ244" s="37"/>
      <c r="FO244" s="60"/>
      <c r="FP244" s="60"/>
      <c r="FQ244" s="60"/>
      <c r="FR244" s="60"/>
      <c r="FS244" s="60"/>
      <c r="FT244" s="60"/>
      <c r="FU244" s="60"/>
      <c r="FV244" s="60"/>
      <c r="FW244" s="60"/>
      <c r="FX244" s="60"/>
      <c r="FY244" s="60"/>
      <c r="FZ244" s="60"/>
      <c r="GA244" s="60"/>
      <c r="GB244" s="60"/>
      <c r="GC244" s="60"/>
      <c r="GD244" s="60"/>
      <c r="GE244" s="60"/>
      <c r="GF244" s="60"/>
      <c r="GG244" s="60"/>
      <c r="GH244" s="60"/>
      <c r="GI244" s="60"/>
      <c r="GJ244" s="60"/>
      <c r="GK244" s="60"/>
      <c r="GL244" s="60"/>
      <c r="GM244" s="60"/>
      <c r="GN244" s="60"/>
      <c r="RY244" s="138"/>
    </row>
    <row r="245" spans="3:493" s="38" customFormat="1">
      <c r="C245" s="39"/>
      <c r="G245" s="40"/>
      <c r="H245" s="40"/>
      <c r="AI245" s="37"/>
      <c r="BJ245" s="37"/>
      <c r="FO245" s="60"/>
      <c r="FP245" s="60"/>
      <c r="FQ245" s="60"/>
      <c r="FR245" s="60"/>
      <c r="FS245" s="60"/>
      <c r="FT245" s="60"/>
      <c r="FU245" s="60"/>
      <c r="FV245" s="60"/>
      <c r="FW245" s="60"/>
      <c r="FX245" s="60"/>
      <c r="FY245" s="60"/>
      <c r="FZ245" s="60"/>
      <c r="GA245" s="60"/>
      <c r="GB245" s="60"/>
      <c r="GC245" s="60"/>
      <c r="GD245" s="60"/>
      <c r="GE245" s="60"/>
      <c r="GF245" s="60"/>
      <c r="GG245" s="60"/>
      <c r="GH245" s="60"/>
      <c r="GI245" s="60"/>
      <c r="GJ245" s="60"/>
      <c r="GK245" s="60"/>
      <c r="GL245" s="60"/>
      <c r="GM245" s="60"/>
      <c r="GN245" s="60"/>
      <c r="RY245" s="138"/>
    </row>
    <row r="246" spans="3:493" s="38" customFormat="1">
      <c r="C246" s="39"/>
      <c r="G246" s="40"/>
      <c r="H246" s="40"/>
      <c r="AI246" s="37"/>
      <c r="BJ246" s="37"/>
      <c r="FO246" s="60"/>
      <c r="FP246" s="60"/>
      <c r="FQ246" s="60"/>
      <c r="FR246" s="60"/>
      <c r="FS246" s="60"/>
      <c r="FT246" s="60"/>
      <c r="FU246" s="60"/>
      <c r="FV246" s="60"/>
      <c r="FW246" s="60"/>
      <c r="FX246" s="60"/>
      <c r="FY246" s="60"/>
      <c r="FZ246" s="60"/>
      <c r="GA246" s="60"/>
      <c r="GB246" s="60"/>
      <c r="GC246" s="60"/>
      <c r="GD246" s="60"/>
      <c r="GE246" s="60"/>
      <c r="GF246" s="60"/>
      <c r="GG246" s="60"/>
      <c r="GH246" s="60"/>
      <c r="GI246" s="60"/>
      <c r="GJ246" s="60"/>
      <c r="GK246" s="60"/>
      <c r="GL246" s="60"/>
      <c r="GM246" s="60"/>
      <c r="GN246" s="60"/>
      <c r="RY246" s="138"/>
    </row>
    <row r="247" spans="3:493" s="38" customFormat="1">
      <c r="C247" s="39"/>
      <c r="G247" s="40"/>
      <c r="H247" s="40"/>
      <c r="AI247" s="37"/>
      <c r="BJ247" s="37"/>
      <c r="FO247" s="60"/>
      <c r="FP247" s="60"/>
      <c r="FQ247" s="60"/>
      <c r="FR247" s="60"/>
      <c r="FS247" s="60"/>
      <c r="FT247" s="60"/>
      <c r="FU247" s="60"/>
      <c r="FV247" s="60"/>
      <c r="FW247" s="60"/>
      <c r="FX247" s="60"/>
      <c r="FY247" s="60"/>
      <c r="FZ247" s="60"/>
      <c r="GA247" s="60"/>
      <c r="GB247" s="60"/>
      <c r="GC247" s="60"/>
      <c r="GD247" s="60"/>
      <c r="GE247" s="60"/>
      <c r="GF247" s="60"/>
      <c r="GG247" s="60"/>
      <c r="GH247" s="60"/>
      <c r="GI247" s="60"/>
      <c r="GJ247" s="60"/>
      <c r="GK247" s="60"/>
      <c r="GL247" s="60"/>
      <c r="GM247" s="60"/>
      <c r="GN247" s="60"/>
      <c r="RY247" s="138"/>
    </row>
    <row r="248" spans="3:493" s="38" customFormat="1">
      <c r="C248" s="39"/>
      <c r="G248" s="40"/>
      <c r="H248" s="40"/>
      <c r="AI248" s="37"/>
      <c r="BJ248" s="37"/>
      <c r="FO248" s="60"/>
      <c r="FP248" s="60"/>
      <c r="FQ248" s="60"/>
      <c r="FR248" s="60"/>
      <c r="FS248" s="60"/>
      <c r="FT248" s="60"/>
      <c r="FU248" s="60"/>
      <c r="FV248" s="60"/>
      <c r="FW248" s="60"/>
      <c r="FX248" s="60"/>
      <c r="FY248" s="60"/>
      <c r="FZ248" s="60"/>
      <c r="GA248" s="60"/>
      <c r="GB248" s="60"/>
      <c r="GC248" s="60"/>
      <c r="GD248" s="60"/>
      <c r="GE248" s="60"/>
      <c r="GF248" s="60"/>
      <c r="GG248" s="60"/>
      <c r="GH248" s="60"/>
      <c r="GI248" s="60"/>
      <c r="GJ248" s="60"/>
      <c r="GK248" s="60"/>
      <c r="GL248" s="60"/>
      <c r="GM248" s="60"/>
      <c r="GN248" s="60"/>
      <c r="RY248" s="138"/>
    </row>
    <row r="249" spans="3:493" s="38" customFormat="1">
      <c r="C249" s="39"/>
      <c r="G249" s="40"/>
      <c r="H249" s="40"/>
      <c r="AI249" s="37"/>
      <c r="BJ249" s="37"/>
      <c r="FO249" s="60"/>
      <c r="FP249" s="60"/>
      <c r="FQ249" s="60"/>
      <c r="FR249" s="60"/>
      <c r="FS249" s="60"/>
      <c r="FT249" s="60"/>
      <c r="FU249" s="60"/>
      <c r="FV249" s="60"/>
      <c r="FW249" s="60"/>
      <c r="FX249" s="60"/>
      <c r="FY249" s="60"/>
      <c r="FZ249" s="60"/>
      <c r="GA249" s="60"/>
      <c r="GB249" s="60"/>
      <c r="GC249" s="60"/>
      <c r="GD249" s="60"/>
      <c r="GE249" s="60"/>
      <c r="GF249" s="60"/>
      <c r="GG249" s="60"/>
      <c r="GH249" s="60"/>
      <c r="GI249" s="60"/>
      <c r="GJ249" s="60"/>
      <c r="GK249" s="60"/>
      <c r="GL249" s="60"/>
      <c r="GM249" s="60"/>
      <c r="GN249" s="60"/>
      <c r="RY249" s="138"/>
    </row>
    <row r="250" spans="3:493" s="38" customFormat="1">
      <c r="C250" s="39"/>
      <c r="G250" s="40"/>
      <c r="H250" s="40"/>
      <c r="AI250" s="37"/>
      <c r="BJ250" s="37"/>
      <c r="FO250" s="60"/>
      <c r="FP250" s="60"/>
      <c r="FQ250" s="60"/>
      <c r="FR250" s="60"/>
      <c r="FS250" s="60"/>
      <c r="FT250" s="60"/>
      <c r="FU250" s="60"/>
      <c r="FV250" s="60"/>
      <c r="FW250" s="60"/>
      <c r="FX250" s="60"/>
      <c r="FY250" s="60"/>
      <c r="FZ250" s="60"/>
      <c r="GA250" s="60"/>
      <c r="GB250" s="60"/>
      <c r="GC250" s="60"/>
      <c r="GD250" s="60"/>
      <c r="GE250" s="60"/>
      <c r="GF250" s="60"/>
      <c r="GG250" s="60"/>
      <c r="GH250" s="60"/>
      <c r="GI250" s="60"/>
      <c r="GJ250" s="60"/>
      <c r="GK250" s="60"/>
      <c r="GL250" s="60"/>
      <c r="GM250" s="60"/>
      <c r="GN250" s="60"/>
      <c r="RY250" s="138"/>
    </row>
    <row r="251" spans="3:493" s="38" customFormat="1">
      <c r="C251" s="39"/>
      <c r="G251" s="40"/>
      <c r="H251" s="40"/>
      <c r="AI251" s="37"/>
      <c r="BJ251" s="37"/>
      <c r="FO251" s="60"/>
      <c r="FP251" s="60"/>
      <c r="FQ251" s="60"/>
      <c r="FR251" s="60"/>
      <c r="FS251" s="60"/>
      <c r="FT251" s="60"/>
      <c r="FU251" s="60"/>
      <c r="FV251" s="60"/>
      <c r="FW251" s="60"/>
      <c r="FX251" s="60"/>
      <c r="FY251" s="60"/>
      <c r="FZ251" s="60"/>
      <c r="GA251" s="60"/>
      <c r="GB251" s="60"/>
      <c r="GC251" s="60"/>
      <c r="GD251" s="60"/>
      <c r="GE251" s="60"/>
      <c r="GF251" s="60"/>
      <c r="GG251" s="60"/>
      <c r="GH251" s="60"/>
      <c r="GI251" s="60"/>
      <c r="GJ251" s="60"/>
      <c r="GK251" s="60"/>
      <c r="GL251" s="60"/>
      <c r="GM251" s="60"/>
      <c r="GN251" s="60"/>
      <c r="RY251" s="138"/>
    </row>
    <row r="252" spans="3:493" s="38" customFormat="1">
      <c r="C252" s="39"/>
      <c r="G252" s="40"/>
      <c r="H252" s="40"/>
      <c r="AI252" s="37"/>
      <c r="BJ252" s="37"/>
      <c r="FO252" s="60"/>
      <c r="FP252" s="60"/>
      <c r="FQ252" s="60"/>
      <c r="FR252" s="60"/>
      <c r="FS252" s="60"/>
      <c r="FT252" s="60"/>
      <c r="FU252" s="60"/>
      <c r="FV252" s="60"/>
      <c r="FW252" s="60"/>
      <c r="FX252" s="60"/>
      <c r="FY252" s="60"/>
      <c r="FZ252" s="60"/>
      <c r="GA252" s="60"/>
      <c r="GB252" s="60"/>
      <c r="GC252" s="60"/>
      <c r="GD252" s="60"/>
      <c r="GE252" s="60"/>
      <c r="GF252" s="60"/>
      <c r="GG252" s="60"/>
      <c r="GH252" s="60"/>
      <c r="GI252" s="60"/>
      <c r="GJ252" s="60"/>
      <c r="GK252" s="60"/>
      <c r="GL252" s="60"/>
      <c r="GM252" s="60"/>
      <c r="GN252" s="60"/>
      <c r="RY252" s="138"/>
    </row>
    <row r="253" spans="3:493" s="38" customFormat="1">
      <c r="C253" s="39"/>
      <c r="G253" s="40"/>
      <c r="H253" s="40"/>
      <c r="AI253" s="37"/>
      <c r="BJ253" s="37"/>
      <c r="FO253" s="60"/>
      <c r="FP253" s="60"/>
      <c r="FQ253" s="60"/>
      <c r="FR253" s="60"/>
      <c r="FS253" s="60"/>
      <c r="FT253" s="60"/>
      <c r="FU253" s="60"/>
      <c r="FV253" s="60"/>
      <c r="FW253" s="60"/>
      <c r="FX253" s="60"/>
      <c r="FY253" s="60"/>
      <c r="FZ253" s="60"/>
      <c r="GA253" s="60"/>
      <c r="GB253" s="60"/>
      <c r="GC253" s="60"/>
      <c r="GD253" s="60"/>
      <c r="GE253" s="60"/>
      <c r="GF253" s="60"/>
      <c r="GG253" s="60"/>
      <c r="GH253" s="60"/>
      <c r="GI253" s="60"/>
      <c r="GJ253" s="60"/>
      <c r="GK253" s="60"/>
      <c r="GL253" s="60"/>
      <c r="GM253" s="60"/>
      <c r="GN253" s="60"/>
      <c r="RY253" s="138"/>
    </row>
    <row r="254" spans="3:493" s="38" customFormat="1">
      <c r="C254" s="39"/>
      <c r="G254" s="40"/>
      <c r="H254" s="40"/>
      <c r="AI254" s="37"/>
      <c r="BJ254" s="37"/>
      <c r="FO254" s="60"/>
      <c r="FP254" s="60"/>
      <c r="FQ254" s="60"/>
      <c r="FR254" s="60"/>
      <c r="FS254" s="60"/>
      <c r="FT254" s="60"/>
      <c r="FU254" s="60"/>
      <c r="FV254" s="60"/>
      <c r="FW254" s="60"/>
      <c r="FX254" s="60"/>
      <c r="FY254" s="60"/>
      <c r="FZ254" s="60"/>
      <c r="GA254" s="60"/>
      <c r="GB254" s="60"/>
      <c r="GC254" s="60"/>
      <c r="GD254" s="60"/>
      <c r="GE254" s="60"/>
      <c r="GF254" s="60"/>
      <c r="GG254" s="60"/>
      <c r="GH254" s="60"/>
      <c r="GI254" s="60"/>
      <c r="GJ254" s="60"/>
      <c r="GK254" s="60"/>
      <c r="GL254" s="60"/>
      <c r="GM254" s="60"/>
      <c r="GN254" s="60"/>
      <c r="RY254" s="138"/>
    </row>
    <row r="255" spans="3:493" s="38" customFormat="1">
      <c r="C255" s="39"/>
      <c r="G255" s="40"/>
      <c r="H255" s="40"/>
      <c r="AI255" s="37"/>
      <c r="BJ255" s="37"/>
      <c r="FO255" s="60"/>
      <c r="FP255" s="60"/>
      <c r="FQ255" s="60"/>
      <c r="FR255" s="60"/>
      <c r="FS255" s="60"/>
      <c r="FT255" s="60"/>
      <c r="FU255" s="60"/>
      <c r="FV255" s="60"/>
      <c r="FW255" s="60"/>
      <c r="FX255" s="60"/>
      <c r="FY255" s="60"/>
      <c r="FZ255" s="60"/>
      <c r="GA255" s="60"/>
      <c r="GB255" s="60"/>
      <c r="GC255" s="60"/>
      <c r="GD255" s="60"/>
      <c r="GE255" s="60"/>
      <c r="GF255" s="60"/>
      <c r="GG255" s="60"/>
      <c r="GH255" s="60"/>
      <c r="GI255" s="60"/>
      <c r="GJ255" s="60"/>
      <c r="GK255" s="60"/>
      <c r="GL255" s="60"/>
      <c r="GM255" s="60"/>
      <c r="GN255" s="60"/>
      <c r="RY255" s="138"/>
    </row>
    <row r="256" spans="3:493" s="38" customFormat="1">
      <c r="C256" s="39"/>
      <c r="G256" s="40"/>
      <c r="H256" s="40"/>
      <c r="AI256" s="37"/>
      <c r="BJ256" s="37"/>
      <c r="FO256" s="60"/>
      <c r="FP256" s="60"/>
      <c r="FQ256" s="60"/>
      <c r="FR256" s="60"/>
      <c r="FS256" s="60"/>
      <c r="FT256" s="60"/>
      <c r="FU256" s="60"/>
      <c r="FV256" s="60"/>
      <c r="FW256" s="60"/>
      <c r="FX256" s="60"/>
      <c r="FY256" s="60"/>
      <c r="FZ256" s="60"/>
      <c r="GA256" s="60"/>
      <c r="GB256" s="60"/>
      <c r="GC256" s="60"/>
      <c r="GD256" s="60"/>
      <c r="GE256" s="60"/>
      <c r="GF256" s="60"/>
      <c r="GG256" s="60"/>
      <c r="GH256" s="60"/>
      <c r="GI256" s="60"/>
      <c r="GJ256" s="60"/>
      <c r="GK256" s="60"/>
      <c r="GL256" s="60"/>
      <c r="GM256" s="60"/>
      <c r="GN256" s="60"/>
      <c r="RY256" s="138"/>
    </row>
    <row r="257" spans="3:493" s="38" customFormat="1">
      <c r="C257" s="39"/>
      <c r="G257" s="40"/>
      <c r="H257" s="40"/>
      <c r="AI257" s="37"/>
      <c r="BJ257" s="37"/>
      <c r="FO257" s="60"/>
      <c r="FP257" s="60"/>
      <c r="FQ257" s="60"/>
      <c r="FR257" s="60"/>
      <c r="FS257" s="60"/>
      <c r="FT257" s="60"/>
      <c r="FU257" s="60"/>
      <c r="FV257" s="60"/>
      <c r="FW257" s="60"/>
      <c r="FX257" s="60"/>
      <c r="FY257" s="60"/>
      <c r="FZ257" s="60"/>
      <c r="GA257" s="60"/>
      <c r="GB257" s="60"/>
      <c r="GC257" s="60"/>
      <c r="GD257" s="60"/>
      <c r="GE257" s="60"/>
      <c r="GF257" s="60"/>
      <c r="GG257" s="60"/>
      <c r="GH257" s="60"/>
      <c r="GI257" s="60"/>
      <c r="GJ257" s="60"/>
      <c r="GK257" s="60"/>
      <c r="GL257" s="60"/>
      <c r="GM257" s="60"/>
      <c r="GN257" s="60"/>
      <c r="RY257" s="138"/>
    </row>
    <row r="258" spans="3:493" s="38" customFormat="1">
      <c r="C258" s="39"/>
      <c r="G258" s="40"/>
      <c r="H258" s="40"/>
      <c r="AI258" s="37"/>
      <c r="BJ258" s="37"/>
      <c r="FO258" s="60"/>
      <c r="FP258" s="60"/>
      <c r="FQ258" s="60"/>
      <c r="FR258" s="60"/>
      <c r="FS258" s="60"/>
      <c r="FT258" s="60"/>
      <c r="FU258" s="60"/>
      <c r="FV258" s="60"/>
      <c r="FW258" s="60"/>
      <c r="FX258" s="60"/>
      <c r="FY258" s="60"/>
      <c r="FZ258" s="60"/>
      <c r="GA258" s="60"/>
      <c r="GB258" s="60"/>
      <c r="GC258" s="60"/>
      <c r="GD258" s="60"/>
      <c r="GE258" s="60"/>
      <c r="GF258" s="60"/>
      <c r="GG258" s="60"/>
      <c r="GH258" s="60"/>
      <c r="GI258" s="60"/>
      <c r="GJ258" s="60"/>
      <c r="GK258" s="60"/>
      <c r="GL258" s="60"/>
      <c r="GM258" s="60"/>
      <c r="GN258" s="60"/>
      <c r="RY258" s="138"/>
    </row>
    <row r="259" spans="3:493" s="38" customFormat="1">
      <c r="C259" s="39"/>
      <c r="G259" s="40"/>
      <c r="H259" s="40"/>
      <c r="AI259" s="37"/>
      <c r="BJ259" s="37"/>
      <c r="FO259" s="60"/>
      <c r="FP259" s="60"/>
      <c r="FQ259" s="60"/>
      <c r="FR259" s="60"/>
      <c r="FS259" s="60"/>
      <c r="FT259" s="60"/>
      <c r="FU259" s="60"/>
      <c r="FV259" s="60"/>
      <c r="FW259" s="60"/>
      <c r="FX259" s="60"/>
      <c r="FY259" s="60"/>
      <c r="FZ259" s="60"/>
      <c r="GA259" s="60"/>
      <c r="GB259" s="60"/>
      <c r="GC259" s="60"/>
      <c r="GD259" s="60"/>
      <c r="GE259" s="60"/>
      <c r="GF259" s="60"/>
      <c r="GG259" s="60"/>
      <c r="GH259" s="60"/>
      <c r="GI259" s="60"/>
      <c r="GJ259" s="60"/>
      <c r="GK259" s="60"/>
      <c r="GL259" s="60"/>
      <c r="GM259" s="60"/>
      <c r="GN259" s="60"/>
      <c r="RY259" s="138"/>
    </row>
    <row r="260" spans="3:493" s="38" customFormat="1">
      <c r="C260" s="39"/>
      <c r="G260" s="40"/>
      <c r="H260" s="40"/>
      <c r="AI260" s="37"/>
      <c r="BJ260" s="37"/>
      <c r="FO260" s="60"/>
      <c r="FP260" s="60"/>
      <c r="FQ260" s="60"/>
      <c r="FR260" s="60"/>
      <c r="FS260" s="60"/>
      <c r="FT260" s="60"/>
      <c r="FU260" s="60"/>
      <c r="FV260" s="60"/>
      <c r="FW260" s="60"/>
      <c r="FX260" s="60"/>
      <c r="FY260" s="60"/>
      <c r="FZ260" s="60"/>
      <c r="GA260" s="60"/>
      <c r="GB260" s="60"/>
      <c r="GC260" s="60"/>
      <c r="GD260" s="60"/>
      <c r="GE260" s="60"/>
      <c r="GF260" s="60"/>
      <c r="GG260" s="60"/>
      <c r="GH260" s="60"/>
      <c r="GI260" s="60"/>
      <c r="GJ260" s="60"/>
      <c r="GK260" s="60"/>
      <c r="GL260" s="60"/>
      <c r="GM260" s="60"/>
      <c r="GN260" s="60"/>
      <c r="RY260" s="138"/>
    </row>
    <row r="261" spans="3:493" s="38" customFormat="1">
      <c r="C261" s="39"/>
      <c r="G261" s="40"/>
      <c r="H261" s="40"/>
      <c r="AI261" s="37"/>
      <c r="BJ261" s="37"/>
      <c r="FO261" s="60"/>
      <c r="FP261" s="60"/>
      <c r="FQ261" s="60"/>
      <c r="FR261" s="60"/>
      <c r="FS261" s="60"/>
      <c r="FT261" s="60"/>
      <c r="FU261" s="60"/>
      <c r="FV261" s="60"/>
      <c r="FW261" s="60"/>
      <c r="FX261" s="60"/>
      <c r="FY261" s="60"/>
      <c r="FZ261" s="60"/>
      <c r="GA261" s="60"/>
      <c r="GB261" s="60"/>
      <c r="GC261" s="60"/>
      <c r="GD261" s="60"/>
      <c r="GE261" s="60"/>
      <c r="GF261" s="60"/>
      <c r="GG261" s="60"/>
      <c r="GH261" s="60"/>
      <c r="GI261" s="60"/>
      <c r="GJ261" s="60"/>
      <c r="GK261" s="60"/>
      <c r="GL261" s="60"/>
      <c r="GM261" s="60"/>
      <c r="GN261" s="60"/>
      <c r="RY261" s="138"/>
    </row>
    <row r="262" spans="3:493" s="38" customFormat="1">
      <c r="C262" s="39"/>
      <c r="G262" s="40"/>
      <c r="H262" s="40"/>
      <c r="AI262" s="37"/>
      <c r="BJ262" s="37"/>
      <c r="FO262" s="60"/>
      <c r="FP262" s="60"/>
      <c r="FQ262" s="60"/>
      <c r="FR262" s="60"/>
      <c r="FS262" s="60"/>
      <c r="FT262" s="60"/>
      <c r="FU262" s="60"/>
      <c r="FV262" s="60"/>
      <c r="FW262" s="60"/>
      <c r="FX262" s="60"/>
      <c r="FY262" s="60"/>
      <c r="FZ262" s="60"/>
      <c r="GA262" s="60"/>
      <c r="GB262" s="60"/>
      <c r="GC262" s="60"/>
      <c r="GD262" s="60"/>
      <c r="GE262" s="60"/>
      <c r="GF262" s="60"/>
      <c r="GG262" s="60"/>
      <c r="GH262" s="60"/>
      <c r="GI262" s="60"/>
      <c r="GJ262" s="60"/>
      <c r="GK262" s="60"/>
      <c r="GL262" s="60"/>
      <c r="GM262" s="60"/>
      <c r="GN262" s="60"/>
      <c r="RY262" s="138"/>
    </row>
    <row r="263" spans="3:493" s="38" customFormat="1">
      <c r="C263" s="39"/>
      <c r="G263" s="40"/>
      <c r="H263" s="40"/>
      <c r="AI263" s="37"/>
      <c r="BJ263" s="37"/>
      <c r="FO263" s="60"/>
      <c r="FP263" s="60"/>
      <c r="FQ263" s="60"/>
      <c r="FR263" s="60"/>
      <c r="FS263" s="60"/>
      <c r="FT263" s="60"/>
      <c r="FU263" s="60"/>
      <c r="FV263" s="60"/>
      <c r="FW263" s="60"/>
      <c r="FX263" s="60"/>
      <c r="FY263" s="60"/>
      <c r="FZ263" s="60"/>
      <c r="GA263" s="60"/>
      <c r="GB263" s="60"/>
      <c r="GC263" s="60"/>
      <c r="GD263" s="60"/>
      <c r="GE263" s="60"/>
      <c r="GF263" s="60"/>
      <c r="GG263" s="60"/>
      <c r="GH263" s="60"/>
      <c r="GI263" s="60"/>
      <c r="GJ263" s="60"/>
      <c r="GK263" s="60"/>
      <c r="GL263" s="60"/>
      <c r="GM263" s="60"/>
      <c r="GN263" s="60"/>
      <c r="RY263" s="138"/>
    </row>
    <row r="264" spans="3:493" s="38" customFormat="1">
      <c r="C264" s="39"/>
      <c r="G264" s="40"/>
      <c r="H264" s="40"/>
      <c r="AI264" s="37"/>
      <c r="BJ264" s="37"/>
      <c r="FO264" s="60"/>
      <c r="FP264" s="60"/>
      <c r="FQ264" s="60"/>
      <c r="FR264" s="60"/>
      <c r="FS264" s="60"/>
      <c r="FT264" s="60"/>
      <c r="FU264" s="60"/>
      <c r="FV264" s="60"/>
      <c r="FW264" s="60"/>
      <c r="FX264" s="60"/>
      <c r="FY264" s="60"/>
      <c r="FZ264" s="60"/>
      <c r="GA264" s="60"/>
      <c r="GB264" s="60"/>
      <c r="GC264" s="60"/>
      <c r="GD264" s="60"/>
      <c r="GE264" s="60"/>
      <c r="GF264" s="60"/>
      <c r="GG264" s="60"/>
      <c r="GH264" s="60"/>
      <c r="GI264" s="60"/>
      <c r="GJ264" s="60"/>
      <c r="GK264" s="60"/>
      <c r="GL264" s="60"/>
      <c r="GM264" s="60"/>
      <c r="GN264" s="60"/>
      <c r="RY264" s="138"/>
    </row>
    <row r="265" spans="3:493" s="38" customFormat="1">
      <c r="C265" s="39"/>
      <c r="G265" s="40"/>
      <c r="H265" s="40"/>
      <c r="AI265" s="37"/>
      <c r="BJ265" s="37"/>
      <c r="FO265" s="60"/>
      <c r="FP265" s="60"/>
      <c r="FQ265" s="60"/>
      <c r="FR265" s="60"/>
      <c r="FS265" s="60"/>
      <c r="FT265" s="60"/>
      <c r="FU265" s="60"/>
      <c r="FV265" s="60"/>
      <c r="FW265" s="60"/>
      <c r="FX265" s="60"/>
      <c r="FY265" s="60"/>
      <c r="FZ265" s="60"/>
      <c r="GA265" s="60"/>
      <c r="GB265" s="60"/>
      <c r="GC265" s="60"/>
      <c r="GD265" s="60"/>
      <c r="GE265" s="60"/>
      <c r="GF265" s="60"/>
      <c r="GG265" s="60"/>
      <c r="GH265" s="60"/>
      <c r="GI265" s="60"/>
      <c r="GJ265" s="60"/>
      <c r="GK265" s="60"/>
      <c r="GL265" s="60"/>
      <c r="GM265" s="60"/>
      <c r="GN265" s="60"/>
      <c r="RY265" s="138"/>
    </row>
    <row r="266" spans="3:493" s="38" customFormat="1">
      <c r="C266" s="39"/>
      <c r="G266" s="40"/>
      <c r="H266" s="40"/>
      <c r="AI266" s="37"/>
      <c r="BJ266" s="37"/>
      <c r="FO266" s="60"/>
      <c r="FP266" s="60"/>
      <c r="FQ266" s="60"/>
      <c r="FR266" s="60"/>
      <c r="FS266" s="60"/>
      <c r="FT266" s="60"/>
      <c r="FU266" s="60"/>
      <c r="FV266" s="60"/>
      <c r="FW266" s="60"/>
      <c r="FX266" s="60"/>
      <c r="FY266" s="60"/>
      <c r="FZ266" s="60"/>
      <c r="GA266" s="60"/>
      <c r="GB266" s="60"/>
      <c r="GC266" s="60"/>
      <c r="GD266" s="60"/>
      <c r="GE266" s="60"/>
      <c r="GF266" s="60"/>
      <c r="GG266" s="60"/>
      <c r="GH266" s="60"/>
      <c r="GI266" s="60"/>
      <c r="GJ266" s="60"/>
      <c r="GK266" s="60"/>
      <c r="GL266" s="60"/>
      <c r="GM266" s="60"/>
      <c r="GN266" s="60"/>
      <c r="RY266" s="138"/>
    </row>
    <row r="267" spans="3:493" s="38" customFormat="1">
      <c r="C267" s="39"/>
      <c r="G267" s="40"/>
      <c r="H267" s="40"/>
      <c r="AI267" s="37"/>
      <c r="BJ267" s="37"/>
      <c r="FO267" s="60"/>
      <c r="FP267" s="60"/>
      <c r="FQ267" s="60"/>
      <c r="FR267" s="60"/>
      <c r="FS267" s="60"/>
      <c r="FT267" s="60"/>
      <c r="FU267" s="60"/>
      <c r="FV267" s="60"/>
      <c r="FW267" s="60"/>
      <c r="FX267" s="60"/>
      <c r="FY267" s="60"/>
      <c r="FZ267" s="60"/>
      <c r="GA267" s="60"/>
      <c r="GB267" s="60"/>
      <c r="GC267" s="60"/>
      <c r="GD267" s="60"/>
      <c r="GE267" s="60"/>
      <c r="GF267" s="60"/>
      <c r="GG267" s="60"/>
      <c r="GH267" s="60"/>
      <c r="GI267" s="60"/>
      <c r="GJ267" s="60"/>
      <c r="GK267" s="60"/>
      <c r="GL267" s="60"/>
      <c r="GM267" s="60"/>
      <c r="GN267" s="60"/>
      <c r="RY267" s="138"/>
    </row>
    <row r="268" spans="3:493" s="38" customFormat="1">
      <c r="C268" s="39"/>
      <c r="G268" s="40"/>
      <c r="H268" s="40"/>
      <c r="AI268" s="37"/>
      <c r="BJ268" s="37"/>
      <c r="FO268" s="60"/>
      <c r="FP268" s="60"/>
      <c r="FQ268" s="60"/>
      <c r="FR268" s="60"/>
      <c r="FS268" s="60"/>
      <c r="FT268" s="60"/>
      <c r="FU268" s="60"/>
      <c r="FV268" s="60"/>
      <c r="FW268" s="60"/>
      <c r="FX268" s="60"/>
      <c r="FY268" s="60"/>
      <c r="FZ268" s="60"/>
      <c r="GA268" s="60"/>
      <c r="GB268" s="60"/>
      <c r="GC268" s="60"/>
      <c r="GD268" s="60"/>
      <c r="GE268" s="60"/>
      <c r="GF268" s="60"/>
      <c r="GG268" s="60"/>
      <c r="GH268" s="60"/>
      <c r="GI268" s="60"/>
      <c r="GJ268" s="60"/>
      <c r="GK268" s="60"/>
      <c r="GL268" s="60"/>
      <c r="GM268" s="60"/>
      <c r="GN268" s="60"/>
      <c r="RY268" s="138"/>
    </row>
    <row r="269" spans="3:493" s="38" customFormat="1">
      <c r="C269" s="39"/>
      <c r="G269" s="40"/>
      <c r="H269" s="40"/>
      <c r="AI269" s="37"/>
      <c r="BJ269" s="37"/>
      <c r="FO269" s="60"/>
      <c r="FP269" s="60"/>
      <c r="FQ269" s="60"/>
      <c r="FR269" s="60"/>
      <c r="FS269" s="60"/>
      <c r="FT269" s="60"/>
      <c r="FU269" s="60"/>
      <c r="FV269" s="60"/>
      <c r="FW269" s="60"/>
      <c r="FX269" s="60"/>
      <c r="FY269" s="60"/>
      <c r="FZ269" s="60"/>
      <c r="GA269" s="60"/>
      <c r="GB269" s="60"/>
      <c r="GC269" s="60"/>
      <c r="GD269" s="60"/>
      <c r="GE269" s="60"/>
      <c r="GF269" s="60"/>
      <c r="GG269" s="60"/>
      <c r="GH269" s="60"/>
      <c r="GI269" s="60"/>
      <c r="GJ269" s="60"/>
      <c r="GK269" s="60"/>
      <c r="GL269" s="60"/>
      <c r="GM269" s="60"/>
      <c r="GN269" s="60"/>
      <c r="RY269" s="138"/>
    </row>
    <row r="270" spans="3:493" s="38" customFormat="1">
      <c r="C270" s="39"/>
      <c r="G270" s="40"/>
      <c r="H270" s="40"/>
      <c r="AI270" s="37"/>
      <c r="BJ270" s="37"/>
      <c r="FO270" s="60"/>
      <c r="FP270" s="60"/>
      <c r="FQ270" s="60"/>
      <c r="FR270" s="60"/>
      <c r="FS270" s="60"/>
      <c r="FT270" s="60"/>
      <c r="FU270" s="60"/>
      <c r="FV270" s="60"/>
      <c r="FW270" s="60"/>
      <c r="FX270" s="60"/>
      <c r="FY270" s="60"/>
      <c r="FZ270" s="60"/>
      <c r="GA270" s="60"/>
      <c r="GB270" s="60"/>
      <c r="GC270" s="60"/>
      <c r="GD270" s="60"/>
      <c r="GE270" s="60"/>
      <c r="GF270" s="60"/>
      <c r="GG270" s="60"/>
      <c r="GH270" s="60"/>
      <c r="GI270" s="60"/>
      <c r="GJ270" s="60"/>
      <c r="GK270" s="60"/>
      <c r="GL270" s="60"/>
      <c r="GM270" s="60"/>
      <c r="GN270" s="60"/>
      <c r="RY270" s="138"/>
    </row>
    <row r="271" spans="3:493" s="38" customFormat="1">
      <c r="C271" s="39"/>
      <c r="G271" s="40"/>
      <c r="H271" s="40"/>
      <c r="AI271" s="37"/>
      <c r="BJ271" s="37"/>
      <c r="FO271" s="60"/>
      <c r="FP271" s="60"/>
      <c r="FQ271" s="60"/>
      <c r="FR271" s="60"/>
      <c r="FS271" s="60"/>
      <c r="FT271" s="60"/>
      <c r="FU271" s="60"/>
      <c r="FV271" s="60"/>
      <c r="FW271" s="60"/>
      <c r="FX271" s="60"/>
      <c r="FY271" s="60"/>
      <c r="FZ271" s="60"/>
      <c r="GA271" s="60"/>
      <c r="GB271" s="60"/>
      <c r="GC271" s="60"/>
      <c r="GD271" s="60"/>
      <c r="GE271" s="60"/>
      <c r="GF271" s="60"/>
      <c r="GG271" s="60"/>
      <c r="GH271" s="60"/>
      <c r="GI271" s="60"/>
      <c r="GJ271" s="60"/>
      <c r="GK271" s="60"/>
      <c r="GL271" s="60"/>
      <c r="GM271" s="60"/>
      <c r="GN271" s="60"/>
      <c r="RY271" s="138"/>
    </row>
    <row r="272" spans="3:493" s="38" customFormat="1">
      <c r="C272" s="39"/>
      <c r="G272" s="40"/>
      <c r="H272" s="40"/>
      <c r="AI272" s="37"/>
      <c r="BJ272" s="37"/>
      <c r="FO272" s="60"/>
      <c r="FP272" s="60"/>
      <c r="FQ272" s="60"/>
      <c r="FR272" s="60"/>
      <c r="FS272" s="60"/>
      <c r="FT272" s="60"/>
      <c r="FU272" s="60"/>
      <c r="FV272" s="60"/>
      <c r="FW272" s="60"/>
      <c r="FX272" s="60"/>
      <c r="FY272" s="60"/>
      <c r="FZ272" s="60"/>
      <c r="GA272" s="60"/>
      <c r="GB272" s="60"/>
      <c r="GC272" s="60"/>
      <c r="GD272" s="60"/>
      <c r="GE272" s="60"/>
      <c r="GF272" s="60"/>
      <c r="GG272" s="60"/>
      <c r="GH272" s="60"/>
      <c r="GI272" s="60"/>
      <c r="GJ272" s="60"/>
      <c r="GK272" s="60"/>
      <c r="GL272" s="60"/>
      <c r="GM272" s="60"/>
      <c r="GN272" s="60"/>
      <c r="RY272" s="138"/>
    </row>
    <row r="273" spans="3:493" s="38" customFormat="1">
      <c r="C273" s="39"/>
      <c r="G273" s="40"/>
      <c r="H273" s="40"/>
      <c r="AI273" s="37"/>
      <c r="BJ273" s="37"/>
      <c r="FO273" s="60"/>
      <c r="FP273" s="60"/>
      <c r="FQ273" s="60"/>
      <c r="FR273" s="60"/>
      <c r="FS273" s="60"/>
      <c r="FT273" s="60"/>
      <c r="FU273" s="60"/>
      <c r="FV273" s="60"/>
      <c r="FW273" s="60"/>
      <c r="FX273" s="60"/>
      <c r="FY273" s="60"/>
      <c r="FZ273" s="60"/>
      <c r="GA273" s="60"/>
      <c r="GB273" s="60"/>
      <c r="GC273" s="60"/>
      <c r="GD273" s="60"/>
      <c r="GE273" s="60"/>
      <c r="GF273" s="60"/>
      <c r="GG273" s="60"/>
      <c r="GH273" s="60"/>
      <c r="GI273" s="60"/>
      <c r="GJ273" s="60"/>
      <c r="GK273" s="60"/>
      <c r="GL273" s="60"/>
      <c r="GM273" s="60"/>
      <c r="GN273" s="60"/>
      <c r="RY273" s="138"/>
    </row>
    <row r="274" spans="3:493" s="38" customFormat="1">
      <c r="C274" s="39"/>
      <c r="G274" s="40"/>
      <c r="H274" s="40"/>
      <c r="AI274" s="37"/>
      <c r="BJ274" s="37"/>
      <c r="FO274" s="60"/>
      <c r="FP274" s="60"/>
      <c r="FQ274" s="60"/>
      <c r="FR274" s="60"/>
      <c r="FS274" s="60"/>
      <c r="FT274" s="60"/>
      <c r="FU274" s="60"/>
      <c r="FV274" s="60"/>
      <c r="FW274" s="60"/>
      <c r="FX274" s="60"/>
      <c r="FY274" s="60"/>
      <c r="FZ274" s="60"/>
      <c r="GA274" s="60"/>
      <c r="GB274" s="60"/>
      <c r="GC274" s="60"/>
      <c r="GD274" s="60"/>
      <c r="GE274" s="60"/>
      <c r="GF274" s="60"/>
      <c r="GG274" s="60"/>
      <c r="GH274" s="60"/>
      <c r="GI274" s="60"/>
      <c r="GJ274" s="60"/>
      <c r="GK274" s="60"/>
      <c r="GL274" s="60"/>
      <c r="GM274" s="60"/>
      <c r="GN274" s="60"/>
      <c r="RY274" s="138"/>
    </row>
    <row r="275" spans="3:493" s="38" customFormat="1">
      <c r="C275" s="39"/>
      <c r="G275" s="40"/>
      <c r="H275" s="40"/>
      <c r="AI275" s="37"/>
      <c r="BJ275" s="37"/>
      <c r="FO275" s="60"/>
      <c r="FP275" s="60"/>
      <c r="FQ275" s="60"/>
      <c r="FR275" s="60"/>
      <c r="FS275" s="60"/>
      <c r="FT275" s="60"/>
      <c r="FU275" s="60"/>
      <c r="FV275" s="60"/>
      <c r="FW275" s="60"/>
      <c r="FX275" s="60"/>
      <c r="FY275" s="60"/>
      <c r="FZ275" s="60"/>
      <c r="GA275" s="60"/>
      <c r="GB275" s="60"/>
      <c r="GC275" s="60"/>
      <c r="GD275" s="60"/>
      <c r="GE275" s="60"/>
      <c r="GF275" s="60"/>
      <c r="GG275" s="60"/>
      <c r="GH275" s="60"/>
      <c r="GI275" s="60"/>
      <c r="GJ275" s="60"/>
      <c r="GK275" s="60"/>
      <c r="GL275" s="60"/>
      <c r="GM275" s="60"/>
      <c r="GN275" s="60"/>
      <c r="RY275" s="138"/>
    </row>
    <row r="276" spans="3:493" s="38" customFormat="1">
      <c r="C276" s="39"/>
      <c r="G276" s="40"/>
      <c r="H276" s="40"/>
      <c r="AI276" s="37"/>
      <c r="BJ276" s="37"/>
      <c r="FO276" s="60"/>
      <c r="FP276" s="60"/>
      <c r="FQ276" s="60"/>
      <c r="FR276" s="60"/>
      <c r="FS276" s="60"/>
      <c r="FT276" s="60"/>
      <c r="FU276" s="60"/>
      <c r="FV276" s="60"/>
      <c r="FW276" s="60"/>
      <c r="FX276" s="60"/>
      <c r="FY276" s="60"/>
      <c r="FZ276" s="60"/>
      <c r="GA276" s="60"/>
      <c r="GB276" s="60"/>
      <c r="GC276" s="60"/>
      <c r="GD276" s="60"/>
      <c r="GE276" s="60"/>
      <c r="GF276" s="60"/>
      <c r="GG276" s="60"/>
      <c r="GH276" s="60"/>
      <c r="GI276" s="60"/>
      <c r="GJ276" s="60"/>
      <c r="GK276" s="60"/>
      <c r="GL276" s="60"/>
      <c r="GM276" s="60"/>
      <c r="GN276" s="60"/>
      <c r="RY276" s="138"/>
    </row>
    <row r="277" spans="3:493" s="38" customFormat="1">
      <c r="C277" s="39"/>
      <c r="G277" s="40"/>
      <c r="H277" s="40"/>
      <c r="AI277" s="37"/>
      <c r="BJ277" s="37"/>
      <c r="FO277" s="60"/>
      <c r="FP277" s="60"/>
      <c r="FQ277" s="60"/>
      <c r="FR277" s="60"/>
      <c r="FS277" s="60"/>
      <c r="FT277" s="60"/>
      <c r="FU277" s="60"/>
      <c r="FV277" s="60"/>
      <c r="FW277" s="60"/>
      <c r="FX277" s="60"/>
      <c r="FY277" s="60"/>
      <c r="FZ277" s="60"/>
      <c r="GA277" s="60"/>
      <c r="GB277" s="60"/>
      <c r="GC277" s="60"/>
      <c r="GD277" s="60"/>
      <c r="GE277" s="60"/>
      <c r="GF277" s="60"/>
      <c r="GG277" s="60"/>
      <c r="GH277" s="60"/>
      <c r="GI277" s="60"/>
      <c r="GJ277" s="60"/>
      <c r="GK277" s="60"/>
      <c r="GL277" s="60"/>
      <c r="GM277" s="60"/>
      <c r="GN277" s="60"/>
      <c r="RY277" s="138"/>
    </row>
    <row r="278" spans="3:493" s="38" customFormat="1">
      <c r="C278" s="39"/>
      <c r="G278" s="40"/>
      <c r="H278" s="40"/>
      <c r="AI278" s="37"/>
      <c r="BJ278" s="37"/>
      <c r="FO278" s="60"/>
      <c r="FP278" s="60"/>
      <c r="FQ278" s="60"/>
      <c r="FR278" s="60"/>
      <c r="FS278" s="60"/>
      <c r="FT278" s="60"/>
      <c r="FU278" s="60"/>
      <c r="FV278" s="60"/>
      <c r="FW278" s="60"/>
      <c r="FX278" s="60"/>
      <c r="FY278" s="60"/>
      <c r="FZ278" s="60"/>
      <c r="GA278" s="60"/>
      <c r="GB278" s="60"/>
      <c r="GC278" s="60"/>
      <c r="GD278" s="60"/>
      <c r="GE278" s="60"/>
      <c r="GF278" s="60"/>
      <c r="GG278" s="60"/>
      <c r="GH278" s="60"/>
      <c r="GI278" s="60"/>
      <c r="GJ278" s="60"/>
      <c r="GK278" s="60"/>
      <c r="GL278" s="60"/>
      <c r="GM278" s="60"/>
      <c r="GN278" s="60"/>
      <c r="RY278" s="138"/>
    </row>
    <row r="279" spans="3:493" s="38" customFormat="1">
      <c r="C279" s="39"/>
      <c r="G279" s="40"/>
      <c r="H279" s="40"/>
      <c r="AI279" s="37"/>
      <c r="BJ279" s="37"/>
      <c r="FO279" s="60"/>
      <c r="FP279" s="60"/>
      <c r="FQ279" s="60"/>
      <c r="FR279" s="60"/>
      <c r="FS279" s="60"/>
      <c r="FT279" s="60"/>
      <c r="FU279" s="60"/>
      <c r="FV279" s="60"/>
      <c r="FW279" s="60"/>
      <c r="FX279" s="60"/>
      <c r="FY279" s="60"/>
      <c r="FZ279" s="60"/>
      <c r="GA279" s="60"/>
      <c r="GB279" s="60"/>
      <c r="GC279" s="60"/>
      <c r="GD279" s="60"/>
      <c r="GE279" s="60"/>
      <c r="GF279" s="60"/>
      <c r="GG279" s="60"/>
      <c r="GH279" s="60"/>
      <c r="GI279" s="60"/>
      <c r="GJ279" s="60"/>
      <c r="GK279" s="60"/>
      <c r="GL279" s="60"/>
      <c r="GM279" s="60"/>
      <c r="GN279" s="60"/>
      <c r="RY279" s="138"/>
    </row>
    <row r="280" spans="3:493" s="38" customFormat="1">
      <c r="C280" s="39"/>
      <c r="G280" s="40"/>
      <c r="H280" s="40"/>
      <c r="AI280" s="37"/>
      <c r="BJ280" s="37"/>
      <c r="FO280" s="60"/>
      <c r="FP280" s="60"/>
      <c r="FQ280" s="60"/>
      <c r="FR280" s="60"/>
      <c r="FS280" s="60"/>
      <c r="FT280" s="60"/>
      <c r="FU280" s="60"/>
      <c r="FV280" s="60"/>
      <c r="FW280" s="60"/>
      <c r="FX280" s="60"/>
      <c r="FY280" s="60"/>
      <c r="FZ280" s="60"/>
      <c r="GA280" s="60"/>
      <c r="GB280" s="60"/>
      <c r="GC280" s="60"/>
      <c r="GD280" s="60"/>
      <c r="GE280" s="60"/>
      <c r="GF280" s="60"/>
      <c r="GG280" s="60"/>
      <c r="GH280" s="60"/>
      <c r="GI280" s="60"/>
      <c r="GJ280" s="60"/>
      <c r="GK280" s="60"/>
      <c r="GL280" s="60"/>
      <c r="GM280" s="60"/>
      <c r="GN280" s="60"/>
      <c r="RY280" s="138"/>
    </row>
    <row r="281" spans="3:493" s="38" customFormat="1">
      <c r="C281" s="39"/>
      <c r="G281" s="40"/>
      <c r="H281" s="40"/>
      <c r="AI281" s="37"/>
      <c r="BJ281" s="37"/>
      <c r="FO281" s="60"/>
      <c r="FP281" s="60"/>
      <c r="FQ281" s="60"/>
      <c r="FR281" s="60"/>
      <c r="FS281" s="60"/>
      <c r="FT281" s="60"/>
      <c r="FU281" s="60"/>
      <c r="FV281" s="60"/>
      <c r="FW281" s="60"/>
      <c r="FX281" s="60"/>
      <c r="FY281" s="60"/>
      <c r="FZ281" s="60"/>
      <c r="GA281" s="60"/>
      <c r="GB281" s="60"/>
      <c r="GC281" s="60"/>
      <c r="GD281" s="60"/>
      <c r="GE281" s="60"/>
      <c r="GF281" s="60"/>
      <c r="GG281" s="60"/>
      <c r="GH281" s="60"/>
      <c r="GI281" s="60"/>
      <c r="GJ281" s="60"/>
      <c r="GK281" s="60"/>
      <c r="GL281" s="60"/>
      <c r="GM281" s="60"/>
      <c r="GN281" s="60"/>
      <c r="RY281" s="138"/>
    </row>
    <row r="282" spans="3:493" s="38" customFormat="1">
      <c r="C282" s="39"/>
      <c r="G282" s="40"/>
      <c r="H282" s="40"/>
      <c r="AI282" s="37"/>
      <c r="BJ282" s="37"/>
      <c r="FO282" s="60"/>
      <c r="FP282" s="60"/>
      <c r="FQ282" s="60"/>
      <c r="FR282" s="60"/>
      <c r="FS282" s="60"/>
      <c r="FT282" s="60"/>
      <c r="FU282" s="60"/>
      <c r="FV282" s="60"/>
      <c r="FW282" s="60"/>
      <c r="FX282" s="60"/>
      <c r="FY282" s="60"/>
      <c r="FZ282" s="60"/>
      <c r="GA282" s="60"/>
      <c r="GB282" s="60"/>
      <c r="GC282" s="60"/>
      <c r="GD282" s="60"/>
      <c r="GE282" s="60"/>
      <c r="GF282" s="60"/>
      <c r="GG282" s="60"/>
      <c r="GH282" s="60"/>
      <c r="GI282" s="60"/>
      <c r="GJ282" s="60"/>
      <c r="GK282" s="60"/>
      <c r="GL282" s="60"/>
      <c r="GM282" s="60"/>
      <c r="GN282" s="60"/>
      <c r="RY282" s="138"/>
    </row>
    <row r="283" spans="3:493" s="38" customFormat="1">
      <c r="C283" s="39"/>
      <c r="G283" s="40"/>
      <c r="H283" s="40"/>
      <c r="AI283" s="37"/>
      <c r="BJ283" s="37"/>
      <c r="FO283" s="60"/>
      <c r="FP283" s="60"/>
      <c r="FQ283" s="60"/>
      <c r="FR283" s="60"/>
      <c r="FS283" s="60"/>
      <c r="FT283" s="60"/>
      <c r="FU283" s="60"/>
      <c r="FV283" s="60"/>
      <c r="FW283" s="60"/>
      <c r="FX283" s="60"/>
      <c r="FY283" s="60"/>
      <c r="FZ283" s="60"/>
      <c r="GA283" s="60"/>
      <c r="GB283" s="60"/>
      <c r="GC283" s="60"/>
      <c r="GD283" s="60"/>
      <c r="GE283" s="60"/>
      <c r="GF283" s="60"/>
      <c r="GG283" s="60"/>
      <c r="GH283" s="60"/>
      <c r="GI283" s="60"/>
      <c r="GJ283" s="60"/>
      <c r="GK283" s="60"/>
      <c r="GL283" s="60"/>
      <c r="GM283" s="60"/>
      <c r="GN283" s="60"/>
      <c r="RY283" s="138"/>
    </row>
    <row r="284" spans="3:493" s="38" customFormat="1">
      <c r="C284" s="39"/>
      <c r="G284" s="40"/>
      <c r="H284" s="40"/>
      <c r="AI284" s="37"/>
      <c r="BJ284" s="37"/>
      <c r="FO284" s="60"/>
      <c r="FP284" s="60"/>
      <c r="FQ284" s="60"/>
      <c r="FR284" s="60"/>
      <c r="FS284" s="60"/>
      <c r="FT284" s="60"/>
      <c r="FU284" s="60"/>
      <c r="FV284" s="60"/>
      <c r="FW284" s="60"/>
      <c r="FX284" s="60"/>
      <c r="FY284" s="60"/>
      <c r="FZ284" s="60"/>
      <c r="GA284" s="60"/>
      <c r="GB284" s="60"/>
      <c r="GC284" s="60"/>
      <c r="GD284" s="60"/>
      <c r="GE284" s="60"/>
      <c r="GF284" s="60"/>
      <c r="GG284" s="60"/>
      <c r="GH284" s="60"/>
      <c r="GI284" s="60"/>
      <c r="GJ284" s="60"/>
      <c r="GK284" s="60"/>
      <c r="GL284" s="60"/>
      <c r="GM284" s="60"/>
      <c r="GN284" s="60"/>
      <c r="RY284" s="138"/>
    </row>
    <row r="285" spans="3:493" s="38" customFormat="1">
      <c r="C285" s="39"/>
      <c r="G285" s="40"/>
      <c r="H285" s="40"/>
      <c r="AI285" s="37"/>
      <c r="BJ285" s="37"/>
      <c r="FO285" s="60"/>
      <c r="FP285" s="60"/>
      <c r="FQ285" s="60"/>
      <c r="FR285" s="60"/>
      <c r="FS285" s="60"/>
      <c r="FT285" s="60"/>
      <c r="FU285" s="60"/>
      <c r="FV285" s="60"/>
      <c r="FW285" s="60"/>
      <c r="FX285" s="60"/>
      <c r="FY285" s="60"/>
      <c r="FZ285" s="60"/>
      <c r="GA285" s="60"/>
      <c r="GB285" s="60"/>
      <c r="GC285" s="60"/>
      <c r="GD285" s="60"/>
      <c r="GE285" s="60"/>
      <c r="GF285" s="60"/>
      <c r="GG285" s="60"/>
      <c r="GH285" s="60"/>
      <c r="GI285" s="60"/>
      <c r="GJ285" s="60"/>
      <c r="GK285" s="60"/>
      <c r="GL285" s="60"/>
      <c r="GM285" s="60"/>
      <c r="GN285" s="60"/>
      <c r="RY285" s="138"/>
    </row>
    <row r="286" spans="3:493" s="38" customFormat="1">
      <c r="C286" s="39"/>
      <c r="G286" s="40"/>
      <c r="H286" s="40"/>
      <c r="AI286" s="37"/>
      <c r="BJ286" s="37"/>
      <c r="FO286" s="60"/>
      <c r="FP286" s="60"/>
      <c r="FQ286" s="60"/>
      <c r="FR286" s="60"/>
      <c r="FS286" s="60"/>
      <c r="FT286" s="60"/>
      <c r="FU286" s="60"/>
      <c r="FV286" s="60"/>
      <c r="FW286" s="60"/>
      <c r="FX286" s="60"/>
      <c r="FY286" s="60"/>
      <c r="FZ286" s="60"/>
      <c r="GA286" s="60"/>
      <c r="GB286" s="60"/>
      <c r="GC286" s="60"/>
      <c r="GD286" s="60"/>
      <c r="GE286" s="60"/>
      <c r="GF286" s="60"/>
      <c r="GG286" s="60"/>
      <c r="GH286" s="60"/>
      <c r="GI286" s="60"/>
      <c r="GJ286" s="60"/>
      <c r="GK286" s="60"/>
      <c r="GL286" s="60"/>
      <c r="GM286" s="60"/>
      <c r="GN286" s="60"/>
      <c r="RY286" s="138"/>
    </row>
    <row r="287" spans="3:493" s="38" customFormat="1">
      <c r="C287" s="39"/>
      <c r="G287" s="40"/>
      <c r="H287" s="40"/>
      <c r="AI287" s="37"/>
      <c r="BJ287" s="37"/>
      <c r="FO287" s="60"/>
      <c r="FP287" s="60"/>
      <c r="FQ287" s="60"/>
      <c r="FR287" s="60"/>
      <c r="FS287" s="60"/>
      <c r="FT287" s="60"/>
      <c r="FU287" s="60"/>
      <c r="FV287" s="60"/>
      <c r="FW287" s="60"/>
      <c r="FX287" s="60"/>
      <c r="FY287" s="60"/>
      <c r="FZ287" s="60"/>
      <c r="GA287" s="60"/>
      <c r="GB287" s="60"/>
      <c r="GC287" s="60"/>
      <c r="GD287" s="60"/>
      <c r="GE287" s="60"/>
      <c r="GF287" s="60"/>
      <c r="GG287" s="60"/>
      <c r="GH287" s="60"/>
      <c r="GI287" s="60"/>
      <c r="GJ287" s="60"/>
      <c r="GK287" s="60"/>
      <c r="GL287" s="60"/>
      <c r="GM287" s="60"/>
      <c r="GN287" s="60"/>
      <c r="RY287" s="138"/>
    </row>
    <row r="288" spans="3:493" s="38" customFormat="1">
      <c r="C288" s="39"/>
      <c r="G288" s="40"/>
      <c r="H288" s="40"/>
      <c r="AI288" s="37"/>
      <c r="BJ288" s="37"/>
      <c r="FO288" s="60"/>
      <c r="FP288" s="60"/>
      <c r="FQ288" s="60"/>
      <c r="FR288" s="60"/>
      <c r="FS288" s="60"/>
      <c r="FT288" s="60"/>
      <c r="FU288" s="60"/>
      <c r="FV288" s="60"/>
      <c r="FW288" s="60"/>
      <c r="FX288" s="60"/>
      <c r="FY288" s="60"/>
      <c r="FZ288" s="60"/>
      <c r="GA288" s="60"/>
      <c r="GB288" s="60"/>
      <c r="GC288" s="60"/>
      <c r="GD288" s="60"/>
      <c r="GE288" s="60"/>
      <c r="GF288" s="60"/>
      <c r="GG288" s="60"/>
      <c r="GH288" s="60"/>
      <c r="GI288" s="60"/>
      <c r="GJ288" s="60"/>
      <c r="GK288" s="60"/>
      <c r="GL288" s="60"/>
      <c r="GM288" s="60"/>
      <c r="GN288" s="60"/>
      <c r="RY288" s="138"/>
    </row>
    <row r="289" spans="3:493" s="38" customFormat="1">
      <c r="C289" s="39"/>
      <c r="G289" s="40"/>
      <c r="H289" s="40"/>
      <c r="AI289" s="37"/>
      <c r="BJ289" s="37"/>
      <c r="FO289" s="60"/>
      <c r="FP289" s="60"/>
      <c r="FQ289" s="60"/>
      <c r="FR289" s="60"/>
      <c r="FS289" s="60"/>
      <c r="FT289" s="60"/>
      <c r="FU289" s="60"/>
      <c r="FV289" s="60"/>
      <c r="FW289" s="60"/>
      <c r="FX289" s="60"/>
      <c r="FY289" s="60"/>
      <c r="FZ289" s="60"/>
      <c r="GA289" s="60"/>
      <c r="GB289" s="60"/>
      <c r="GC289" s="60"/>
      <c r="GD289" s="60"/>
      <c r="GE289" s="60"/>
      <c r="GF289" s="60"/>
      <c r="GG289" s="60"/>
      <c r="GH289" s="60"/>
      <c r="GI289" s="60"/>
      <c r="GJ289" s="60"/>
      <c r="GK289" s="60"/>
      <c r="GL289" s="60"/>
      <c r="GM289" s="60"/>
      <c r="GN289" s="60"/>
      <c r="RY289" s="138"/>
    </row>
    <row r="290" spans="3:493" s="38" customFormat="1">
      <c r="C290" s="39"/>
      <c r="G290" s="40"/>
      <c r="H290" s="40"/>
      <c r="AI290" s="37"/>
      <c r="BJ290" s="37"/>
      <c r="FO290" s="60"/>
      <c r="FP290" s="60"/>
      <c r="FQ290" s="60"/>
      <c r="FR290" s="60"/>
      <c r="FS290" s="60"/>
      <c r="FT290" s="60"/>
      <c r="FU290" s="60"/>
      <c r="FV290" s="60"/>
      <c r="FW290" s="60"/>
      <c r="FX290" s="60"/>
      <c r="FY290" s="60"/>
      <c r="FZ290" s="60"/>
      <c r="GA290" s="60"/>
      <c r="GB290" s="60"/>
      <c r="GC290" s="60"/>
      <c r="GD290" s="60"/>
      <c r="GE290" s="60"/>
      <c r="GF290" s="60"/>
      <c r="GG290" s="60"/>
      <c r="GH290" s="60"/>
      <c r="GI290" s="60"/>
      <c r="GJ290" s="60"/>
      <c r="GK290" s="60"/>
      <c r="GL290" s="60"/>
      <c r="GM290" s="60"/>
      <c r="GN290" s="60"/>
      <c r="RY290" s="138"/>
    </row>
    <row r="291" spans="3:493" s="38" customFormat="1">
      <c r="C291" s="39"/>
      <c r="G291" s="40"/>
      <c r="H291" s="40"/>
      <c r="AI291" s="37"/>
      <c r="BJ291" s="37"/>
      <c r="FO291" s="60"/>
      <c r="FP291" s="60"/>
      <c r="FQ291" s="60"/>
      <c r="FR291" s="60"/>
      <c r="FS291" s="60"/>
      <c r="FT291" s="60"/>
      <c r="FU291" s="60"/>
      <c r="FV291" s="60"/>
      <c r="FW291" s="60"/>
      <c r="FX291" s="60"/>
      <c r="FY291" s="60"/>
      <c r="FZ291" s="60"/>
      <c r="GA291" s="60"/>
      <c r="GB291" s="60"/>
      <c r="GC291" s="60"/>
      <c r="GD291" s="60"/>
      <c r="GE291" s="60"/>
      <c r="GF291" s="60"/>
      <c r="GG291" s="60"/>
      <c r="GH291" s="60"/>
      <c r="GI291" s="60"/>
      <c r="GJ291" s="60"/>
      <c r="GK291" s="60"/>
      <c r="GL291" s="60"/>
      <c r="GM291" s="60"/>
      <c r="GN291" s="60"/>
      <c r="RY291" s="138"/>
    </row>
    <row r="292" spans="3:493" s="38" customFormat="1">
      <c r="C292" s="39"/>
      <c r="G292" s="40"/>
      <c r="H292" s="40"/>
      <c r="AI292" s="37"/>
      <c r="BJ292" s="37"/>
      <c r="FO292" s="60"/>
      <c r="FP292" s="60"/>
      <c r="FQ292" s="60"/>
      <c r="FR292" s="60"/>
      <c r="FS292" s="60"/>
      <c r="FT292" s="60"/>
      <c r="FU292" s="60"/>
      <c r="FV292" s="60"/>
      <c r="FW292" s="60"/>
      <c r="FX292" s="60"/>
      <c r="FY292" s="60"/>
      <c r="FZ292" s="60"/>
      <c r="GA292" s="60"/>
      <c r="GB292" s="60"/>
      <c r="GC292" s="60"/>
      <c r="GD292" s="60"/>
      <c r="GE292" s="60"/>
      <c r="GF292" s="60"/>
      <c r="GG292" s="60"/>
      <c r="GH292" s="60"/>
      <c r="GI292" s="60"/>
      <c r="GJ292" s="60"/>
      <c r="GK292" s="60"/>
      <c r="GL292" s="60"/>
      <c r="GM292" s="60"/>
      <c r="GN292" s="60"/>
      <c r="RY292" s="138"/>
    </row>
    <row r="293" spans="3:493" s="38" customFormat="1">
      <c r="C293" s="39"/>
      <c r="G293" s="40"/>
      <c r="H293" s="40"/>
      <c r="AI293" s="37"/>
      <c r="BJ293" s="37"/>
      <c r="FO293" s="60"/>
      <c r="FP293" s="60"/>
      <c r="FQ293" s="60"/>
      <c r="FR293" s="60"/>
      <c r="FS293" s="60"/>
      <c r="FT293" s="60"/>
      <c r="FU293" s="60"/>
      <c r="FV293" s="60"/>
      <c r="FW293" s="60"/>
      <c r="FX293" s="60"/>
      <c r="FY293" s="60"/>
      <c r="FZ293" s="60"/>
      <c r="GA293" s="60"/>
      <c r="GB293" s="60"/>
      <c r="GC293" s="60"/>
      <c r="GD293" s="60"/>
      <c r="GE293" s="60"/>
      <c r="GF293" s="60"/>
      <c r="GG293" s="60"/>
      <c r="GH293" s="60"/>
      <c r="GI293" s="60"/>
      <c r="GJ293" s="60"/>
      <c r="GK293" s="60"/>
      <c r="GL293" s="60"/>
      <c r="GM293" s="60"/>
      <c r="GN293" s="60"/>
      <c r="RY293" s="138"/>
    </row>
    <row r="294" spans="3:493" s="38" customFormat="1">
      <c r="C294" s="39"/>
      <c r="G294" s="40"/>
      <c r="H294" s="40"/>
      <c r="AI294" s="37"/>
      <c r="BJ294" s="37"/>
      <c r="FO294" s="60"/>
      <c r="FP294" s="60"/>
      <c r="FQ294" s="60"/>
      <c r="FR294" s="60"/>
      <c r="FS294" s="60"/>
      <c r="FT294" s="60"/>
      <c r="FU294" s="60"/>
      <c r="FV294" s="60"/>
      <c r="FW294" s="60"/>
      <c r="FX294" s="60"/>
      <c r="FY294" s="60"/>
      <c r="FZ294" s="60"/>
      <c r="GA294" s="60"/>
      <c r="GB294" s="60"/>
      <c r="GC294" s="60"/>
      <c r="GD294" s="60"/>
      <c r="GE294" s="60"/>
      <c r="GF294" s="60"/>
      <c r="GG294" s="60"/>
      <c r="GH294" s="60"/>
      <c r="GI294" s="60"/>
      <c r="GJ294" s="60"/>
      <c r="GK294" s="60"/>
      <c r="GL294" s="60"/>
      <c r="GM294" s="60"/>
      <c r="GN294" s="60"/>
      <c r="RY294" s="138"/>
    </row>
    <row r="295" spans="3:493" s="38" customFormat="1">
      <c r="C295" s="39"/>
      <c r="G295" s="40"/>
      <c r="H295" s="40"/>
      <c r="AI295" s="37"/>
      <c r="BJ295" s="37"/>
      <c r="FO295" s="60"/>
      <c r="FP295" s="60"/>
      <c r="FQ295" s="60"/>
      <c r="FR295" s="60"/>
      <c r="FS295" s="60"/>
      <c r="FT295" s="60"/>
      <c r="FU295" s="60"/>
      <c r="FV295" s="60"/>
      <c r="FW295" s="60"/>
      <c r="FX295" s="60"/>
      <c r="FY295" s="60"/>
      <c r="FZ295" s="60"/>
      <c r="GA295" s="60"/>
      <c r="GB295" s="60"/>
      <c r="GC295" s="60"/>
      <c r="GD295" s="60"/>
      <c r="GE295" s="60"/>
      <c r="GF295" s="60"/>
      <c r="GG295" s="60"/>
      <c r="GH295" s="60"/>
      <c r="GI295" s="60"/>
      <c r="GJ295" s="60"/>
      <c r="GK295" s="60"/>
      <c r="GL295" s="60"/>
      <c r="GM295" s="60"/>
      <c r="GN295" s="60"/>
      <c r="RY295" s="138"/>
    </row>
    <row r="296" spans="3:493" s="38" customFormat="1">
      <c r="C296" s="39"/>
      <c r="G296" s="40"/>
      <c r="H296" s="40"/>
      <c r="AI296" s="37"/>
      <c r="BJ296" s="37"/>
      <c r="FO296" s="60"/>
      <c r="FP296" s="60"/>
      <c r="FQ296" s="60"/>
      <c r="FR296" s="60"/>
      <c r="FS296" s="60"/>
      <c r="FT296" s="60"/>
      <c r="FU296" s="60"/>
      <c r="FV296" s="60"/>
      <c r="FW296" s="60"/>
      <c r="FX296" s="60"/>
      <c r="FY296" s="60"/>
      <c r="FZ296" s="60"/>
      <c r="GA296" s="60"/>
      <c r="GB296" s="60"/>
      <c r="GC296" s="60"/>
      <c r="GD296" s="60"/>
      <c r="GE296" s="60"/>
      <c r="GF296" s="60"/>
      <c r="GG296" s="60"/>
      <c r="GH296" s="60"/>
      <c r="GI296" s="60"/>
      <c r="GJ296" s="60"/>
      <c r="GK296" s="60"/>
      <c r="GL296" s="60"/>
      <c r="GM296" s="60"/>
      <c r="GN296" s="60"/>
      <c r="RY296" s="138"/>
    </row>
    <row r="297" spans="3:493" s="38" customFormat="1">
      <c r="C297" s="39"/>
      <c r="G297" s="40"/>
      <c r="H297" s="40"/>
      <c r="AI297" s="37"/>
      <c r="BJ297" s="37"/>
      <c r="FO297" s="60"/>
      <c r="FP297" s="60"/>
      <c r="FQ297" s="60"/>
      <c r="FR297" s="60"/>
      <c r="FS297" s="60"/>
      <c r="FT297" s="60"/>
      <c r="FU297" s="60"/>
      <c r="FV297" s="60"/>
      <c r="FW297" s="60"/>
      <c r="FX297" s="60"/>
      <c r="FY297" s="60"/>
      <c r="FZ297" s="60"/>
      <c r="GA297" s="60"/>
      <c r="GB297" s="60"/>
      <c r="GC297" s="60"/>
      <c r="GD297" s="60"/>
      <c r="GE297" s="60"/>
      <c r="GF297" s="60"/>
      <c r="GG297" s="60"/>
      <c r="GH297" s="60"/>
      <c r="GI297" s="60"/>
      <c r="GJ297" s="60"/>
      <c r="GK297" s="60"/>
      <c r="GL297" s="60"/>
      <c r="GM297" s="60"/>
      <c r="GN297" s="60"/>
      <c r="RY297" s="138"/>
    </row>
    <row r="298" spans="3:493" s="38" customFormat="1">
      <c r="C298" s="39"/>
      <c r="G298" s="40"/>
      <c r="H298" s="40"/>
      <c r="AI298" s="37"/>
      <c r="BJ298" s="37"/>
      <c r="FO298" s="60"/>
      <c r="FP298" s="60"/>
      <c r="FQ298" s="60"/>
      <c r="FR298" s="60"/>
      <c r="FS298" s="60"/>
      <c r="FT298" s="60"/>
      <c r="FU298" s="60"/>
      <c r="FV298" s="60"/>
      <c r="FW298" s="60"/>
      <c r="FX298" s="60"/>
      <c r="FY298" s="60"/>
      <c r="FZ298" s="60"/>
      <c r="GA298" s="60"/>
      <c r="GB298" s="60"/>
      <c r="GC298" s="60"/>
      <c r="GD298" s="60"/>
      <c r="GE298" s="60"/>
      <c r="GF298" s="60"/>
      <c r="GG298" s="60"/>
      <c r="GH298" s="60"/>
      <c r="GI298" s="60"/>
      <c r="GJ298" s="60"/>
      <c r="GK298" s="60"/>
      <c r="GL298" s="60"/>
      <c r="GM298" s="60"/>
      <c r="GN298" s="60"/>
      <c r="RY298" s="138"/>
    </row>
    <row r="299" spans="3:493" s="38" customFormat="1">
      <c r="C299" s="39"/>
      <c r="G299" s="40"/>
      <c r="H299" s="40"/>
      <c r="AI299" s="37"/>
      <c r="BJ299" s="37"/>
      <c r="FO299" s="60"/>
      <c r="FP299" s="60"/>
      <c r="FQ299" s="60"/>
      <c r="FR299" s="60"/>
      <c r="FS299" s="60"/>
      <c r="FT299" s="60"/>
      <c r="FU299" s="60"/>
      <c r="FV299" s="60"/>
      <c r="FW299" s="60"/>
      <c r="FX299" s="60"/>
      <c r="FY299" s="60"/>
      <c r="FZ299" s="60"/>
      <c r="GA299" s="60"/>
      <c r="GB299" s="60"/>
      <c r="GC299" s="60"/>
      <c r="GD299" s="60"/>
      <c r="GE299" s="60"/>
      <c r="GF299" s="60"/>
      <c r="GG299" s="60"/>
      <c r="GH299" s="60"/>
      <c r="GI299" s="60"/>
      <c r="GJ299" s="60"/>
      <c r="GK299" s="60"/>
      <c r="GL299" s="60"/>
      <c r="GM299" s="60"/>
      <c r="GN299" s="60"/>
      <c r="RY299" s="138"/>
    </row>
    <row r="300" spans="3:493" s="38" customFormat="1">
      <c r="C300" s="39"/>
      <c r="G300" s="40"/>
      <c r="H300" s="40"/>
      <c r="AI300" s="37"/>
      <c r="BJ300" s="37"/>
      <c r="FO300" s="60"/>
      <c r="FP300" s="60"/>
      <c r="FQ300" s="60"/>
      <c r="FR300" s="60"/>
      <c r="FS300" s="60"/>
      <c r="FT300" s="60"/>
      <c r="FU300" s="60"/>
      <c r="FV300" s="60"/>
      <c r="FW300" s="60"/>
      <c r="FX300" s="60"/>
      <c r="FY300" s="60"/>
      <c r="FZ300" s="60"/>
      <c r="GA300" s="60"/>
      <c r="GB300" s="60"/>
      <c r="GC300" s="60"/>
      <c r="GD300" s="60"/>
      <c r="GE300" s="60"/>
      <c r="GF300" s="60"/>
      <c r="GG300" s="60"/>
      <c r="GH300" s="60"/>
      <c r="GI300" s="60"/>
      <c r="GJ300" s="60"/>
      <c r="GK300" s="60"/>
      <c r="GL300" s="60"/>
      <c r="GM300" s="60"/>
      <c r="GN300" s="60"/>
      <c r="RY300" s="138"/>
    </row>
    <row r="301" spans="3:493" s="38" customFormat="1">
      <c r="C301" s="39"/>
      <c r="G301" s="40"/>
      <c r="H301" s="40"/>
      <c r="AI301" s="37"/>
      <c r="BJ301" s="37"/>
      <c r="FO301" s="60"/>
      <c r="FP301" s="60"/>
      <c r="FQ301" s="60"/>
      <c r="FR301" s="60"/>
      <c r="FS301" s="60"/>
      <c r="FT301" s="60"/>
      <c r="FU301" s="60"/>
      <c r="FV301" s="60"/>
      <c r="FW301" s="60"/>
      <c r="FX301" s="60"/>
      <c r="FY301" s="60"/>
      <c r="FZ301" s="60"/>
      <c r="GA301" s="60"/>
      <c r="GB301" s="60"/>
      <c r="GC301" s="60"/>
      <c r="GD301" s="60"/>
      <c r="GE301" s="60"/>
      <c r="GF301" s="60"/>
      <c r="GG301" s="60"/>
      <c r="GH301" s="60"/>
      <c r="GI301" s="60"/>
      <c r="GJ301" s="60"/>
      <c r="GK301" s="60"/>
      <c r="GL301" s="60"/>
      <c r="GM301" s="60"/>
      <c r="GN301" s="60"/>
      <c r="RY301" s="138"/>
    </row>
    <row r="302" spans="3:493" s="38" customFormat="1">
      <c r="C302" s="39"/>
      <c r="G302" s="40"/>
      <c r="H302" s="40"/>
      <c r="AI302" s="37"/>
      <c r="BJ302" s="37"/>
      <c r="FO302" s="60"/>
      <c r="FP302" s="60"/>
      <c r="FQ302" s="60"/>
      <c r="FR302" s="60"/>
      <c r="FS302" s="60"/>
      <c r="FT302" s="60"/>
      <c r="FU302" s="60"/>
      <c r="FV302" s="60"/>
      <c r="FW302" s="60"/>
      <c r="FX302" s="60"/>
      <c r="FY302" s="60"/>
      <c r="FZ302" s="60"/>
      <c r="GA302" s="60"/>
      <c r="GB302" s="60"/>
      <c r="GC302" s="60"/>
      <c r="GD302" s="60"/>
      <c r="GE302" s="60"/>
      <c r="GF302" s="60"/>
      <c r="GG302" s="60"/>
      <c r="GH302" s="60"/>
      <c r="GI302" s="60"/>
      <c r="GJ302" s="60"/>
      <c r="GK302" s="60"/>
      <c r="GL302" s="60"/>
      <c r="GM302" s="60"/>
      <c r="GN302" s="60"/>
      <c r="RY302" s="138"/>
    </row>
    <row r="303" spans="3:493" s="38" customFormat="1">
      <c r="C303" s="39"/>
      <c r="G303" s="40"/>
      <c r="H303" s="40"/>
      <c r="AI303" s="37"/>
      <c r="BJ303" s="37"/>
      <c r="FO303" s="60"/>
      <c r="FP303" s="60"/>
      <c r="FQ303" s="60"/>
      <c r="FR303" s="60"/>
      <c r="FS303" s="60"/>
      <c r="FT303" s="60"/>
      <c r="FU303" s="60"/>
      <c r="FV303" s="60"/>
      <c r="FW303" s="60"/>
      <c r="FX303" s="60"/>
      <c r="FY303" s="60"/>
      <c r="FZ303" s="60"/>
      <c r="GA303" s="60"/>
      <c r="GB303" s="60"/>
      <c r="GC303" s="60"/>
      <c r="GD303" s="60"/>
      <c r="GE303" s="60"/>
      <c r="GF303" s="60"/>
      <c r="GG303" s="60"/>
      <c r="GH303" s="60"/>
      <c r="GI303" s="60"/>
      <c r="GJ303" s="60"/>
      <c r="GK303" s="60"/>
      <c r="GL303" s="60"/>
      <c r="GM303" s="60"/>
      <c r="GN303" s="60"/>
      <c r="RY303" s="138"/>
    </row>
    <row r="304" spans="3:493" s="38" customFormat="1">
      <c r="C304" s="39"/>
      <c r="G304" s="40"/>
      <c r="H304" s="40"/>
      <c r="AI304" s="37"/>
      <c r="BJ304" s="37"/>
      <c r="FO304" s="60"/>
      <c r="FP304" s="60"/>
      <c r="FQ304" s="60"/>
      <c r="FR304" s="60"/>
      <c r="FS304" s="60"/>
      <c r="FT304" s="60"/>
      <c r="FU304" s="60"/>
      <c r="FV304" s="60"/>
      <c r="FW304" s="60"/>
      <c r="FX304" s="60"/>
      <c r="FY304" s="60"/>
      <c r="FZ304" s="60"/>
      <c r="GA304" s="60"/>
      <c r="GB304" s="60"/>
      <c r="GC304" s="60"/>
      <c r="GD304" s="60"/>
      <c r="GE304" s="60"/>
      <c r="GF304" s="60"/>
      <c r="GG304" s="60"/>
      <c r="GH304" s="60"/>
      <c r="GI304" s="60"/>
      <c r="GJ304" s="60"/>
      <c r="GK304" s="60"/>
      <c r="GL304" s="60"/>
      <c r="GM304" s="60"/>
      <c r="GN304" s="60"/>
      <c r="RY304" s="138"/>
    </row>
    <row r="305" spans="3:493" s="38" customFormat="1">
      <c r="C305" s="39"/>
      <c r="G305" s="40"/>
      <c r="H305" s="40"/>
      <c r="AI305" s="37"/>
      <c r="BJ305" s="37"/>
      <c r="FO305" s="60"/>
      <c r="FP305" s="60"/>
      <c r="FQ305" s="60"/>
      <c r="FR305" s="60"/>
      <c r="FS305" s="60"/>
      <c r="FT305" s="60"/>
      <c r="FU305" s="60"/>
      <c r="FV305" s="60"/>
      <c r="FW305" s="60"/>
      <c r="FX305" s="60"/>
      <c r="FY305" s="60"/>
      <c r="FZ305" s="60"/>
      <c r="GA305" s="60"/>
      <c r="GB305" s="60"/>
      <c r="GC305" s="60"/>
      <c r="GD305" s="60"/>
      <c r="GE305" s="60"/>
      <c r="GF305" s="60"/>
      <c r="GG305" s="60"/>
      <c r="GH305" s="60"/>
      <c r="GI305" s="60"/>
      <c r="GJ305" s="60"/>
      <c r="GK305" s="60"/>
      <c r="GL305" s="60"/>
      <c r="GM305" s="60"/>
      <c r="GN305" s="60"/>
      <c r="RY305" s="138"/>
    </row>
    <row r="306" spans="3:493" s="38" customFormat="1">
      <c r="C306" s="39"/>
      <c r="G306" s="40"/>
      <c r="H306" s="40"/>
      <c r="AI306" s="37"/>
      <c r="BJ306" s="37"/>
      <c r="FO306" s="60"/>
      <c r="FP306" s="60"/>
      <c r="FQ306" s="60"/>
      <c r="FR306" s="60"/>
      <c r="FS306" s="60"/>
      <c r="FT306" s="60"/>
      <c r="FU306" s="60"/>
      <c r="FV306" s="60"/>
      <c r="FW306" s="60"/>
      <c r="FX306" s="60"/>
      <c r="FY306" s="60"/>
      <c r="FZ306" s="60"/>
      <c r="GA306" s="60"/>
      <c r="GB306" s="60"/>
      <c r="GC306" s="60"/>
      <c r="GD306" s="60"/>
      <c r="GE306" s="60"/>
      <c r="GF306" s="60"/>
      <c r="GG306" s="60"/>
      <c r="GH306" s="60"/>
      <c r="GI306" s="60"/>
      <c r="GJ306" s="60"/>
      <c r="GK306" s="60"/>
      <c r="GL306" s="60"/>
      <c r="GM306" s="60"/>
      <c r="GN306" s="60"/>
      <c r="RY306" s="138"/>
    </row>
    <row r="307" spans="3:493" s="38" customFormat="1">
      <c r="C307" s="39"/>
      <c r="G307" s="40"/>
      <c r="H307" s="40"/>
      <c r="AI307" s="37"/>
      <c r="BJ307" s="37"/>
      <c r="FO307" s="60"/>
      <c r="FP307" s="60"/>
      <c r="FQ307" s="60"/>
      <c r="FR307" s="60"/>
      <c r="FS307" s="60"/>
      <c r="FT307" s="60"/>
      <c r="FU307" s="60"/>
      <c r="FV307" s="60"/>
      <c r="FW307" s="60"/>
      <c r="FX307" s="60"/>
      <c r="FY307" s="60"/>
      <c r="FZ307" s="60"/>
      <c r="GA307" s="60"/>
      <c r="GB307" s="60"/>
      <c r="GC307" s="60"/>
      <c r="GD307" s="60"/>
      <c r="GE307" s="60"/>
      <c r="GF307" s="60"/>
      <c r="GG307" s="60"/>
      <c r="GH307" s="60"/>
      <c r="GI307" s="60"/>
      <c r="GJ307" s="60"/>
      <c r="GK307" s="60"/>
      <c r="GL307" s="60"/>
      <c r="GM307" s="60"/>
      <c r="GN307" s="60"/>
      <c r="RY307" s="138"/>
    </row>
    <row r="308" spans="3:493" s="38" customFormat="1">
      <c r="C308" s="39"/>
      <c r="G308" s="40"/>
      <c r="H308" s="40"/>
      <c r="AI308" s="37"/>
      <c r="BJ308" s="37"/>
      <c r="FO308" s="60"/>
      <c r="FP308" s="60"/>
      <c r="FQ308" s="60"/>
      <c r="FR308" s="60"/>
      <c r="FS308" s="60"/>
      <c r="FT308" s="60"/>
      <c r="FU308" s="60"/>
      <c r="FV308" s="60"/>
      <c r="FW308" s="60"/>
      <c r="FX308" s="60"/>
      <c r="FY308" s="60"/>
      <c r="FZ308" s="60"/>
      <c r="GA308" s="60"/>
      <c r="GB308" s="60"/>
      <c r="GC308" s="60"/>
      <c r="GD308" s="60"/>
      <c r="GE308" s="60"/>
      <c r="GF308" s="60"/>
      <c r="GG308" s="60"/>
      <c r="GH308" s="60"/>
      <c r="GI308" s="60"/>
      <c r="GJ308" s="60"/>
      <c r="GK308" s="60"/>
      <c r="GL308" s="60"/>
      <c r="GM308" s="60"/>
      <c r="GN308" s="60"/>
      <c r="RY308" s="138"/>
    </row>
    <row r="309" spans="3:493" s="38" customFormat="1">
      <c r="C309" s="39"/>
      <c r="G309" s="40"/>
      <c r="H309" s="40"/>
      <c r="AI309" s="37"/>
      <c r="BJ309" s="37"/>
      <c r="FO309" s="60"/>
      <c r="FP309" s="60"/>
      <c r="FQ309" s="60"/>
      <c r="FR309" s="60"/>
      <c r="FS309" s="60"/>
      <c r="FT309" s="60"/>
      <c r="FU309" s="60"/>
      <c r="FV309" s="60"/>
      <c r="FW309" s="60"/>
      <c r="FX309" s="60"/>
      <c r="FY309" s="60"/>
      <c r="FZ309" s="60"/>
      <c r="GA309" s="60"/>
      <c r="GB309" s="60"/>
      <c r="GC309" s="60"/>
      <c r="GD309" s="60"/>
      <c r="GE309" s="60"/>
      <c r="GF309" s="60"/>
      <c r="GG309" s="60"/>
      <c r="GH309" s="60"/>
      <c r="GI309" s="60"/>
      <c r="GJ309" s="60"/>
      <c r="GK309" s="60"/>
      <c r="GL309" s="60"/>
      <c r="GM309" s="60"/>
      <c r="GN309" s="60"/>
      <c r="RY309" s="138"/>
    </row>
    <row r="310" spans="3:493" s="38" customFormat="1">
      <c r="C310" s="39"/>
      <c r="G310" s="40"/>
      <c r="H310" s="40"/>
      <c r="AI310" s="37"/>
      <c r="BJ310" s="37"/>
      <c r="FO310" s="60"/>
      <c r="FP310" s="60"/>
      <c r="FQ310" s="60"/>
      <c r="FR310" s="60"/>
      <c r="FS310" s="60"/>
      <c r="FT310" s="60"/>
      <c r="FU310" s="60"/>
      <c r="FV310" s="60"/>
      <c r="FW310" s="60"/>
      <c r="FX310" s="60"/>
      <c r="FY310" s="60"/>
      <c r="FZ310" s="60"/>
      <c r="GA310" s="60"/>
      <c r="GB310" s="60"/>
      <c r="GC310" s="60"/>
      <c r="GD310" s="60"/>
      <c r="GE310" s="60"/>
      <c r="GF310" s="60"/>
      <c r="GG310" s="60"/>
      <c r="GH310" s="60"/>
      <c r="GI310" s="60"/>
      <c r="GJ310" s="60"/>
      <c r="GK310" s="60"/>
      <c r="GL310" s="60"/>
      <c r="GM310" s="60"/>
      <c r="GN310" s="60"/>
      <c r="RY310" s="138"/>
    </row>
    <row r="311" spans="3:493" s="38" customFormat="1">
      <c r="C311" s="39"/>
      <c r="G311" s="40"/>
      <c r="H311" s="40"/>
      <c r="AI311" s="37"/>
      <c r="BJ311" s="37"/>
      <c r="FO311" s="60"/>
      <c r="FP311" s="60"/>
      <c r="FQ311" s="60"/>
      <c r="FR311" s="60"/>
      <c r="FS311" s="60"/>
      <c r="FT311" s="60"/>
      <c r="FU311" s="60"/>
      <c r="FV311" s="60"/>
      <c r="FW311" s="60"/>
      <c r="FX311" s="60"/>
      <c r="FY311" s="60"/>
      <c r="FZ311" s="60"/>
      <c r="GA311" s="60"/>
      <c r="GB311" s="60"/>
      <c r="GC311" s="60"/>
      <c r="GD311" s="60"/>
      <c r="GE311" s="60"/>
      <c r="GF311" s="60"/>
      <c r="GG311" s="60"/>
      <c r="GH311" s="60"/>
      <c r="GI311" s="60"/>
      <c r="GJ311" s="60"/>
      <c r="GK311" s="60"/>
      <c r="GL311" s="60"/>
      <c r="GM311" s="60"/>
      <c r="GN311" s="60"/>
      <c r="RY311" s="138"/>
    </row>
    <row r="312" spans="3:493" s="38" customFormat="1">
      <c r="C312" s="39"/>
      <c r="G312" s="40"/>
      <c r="H312" s="40"/>
      <c r="AI312" s="37"/>
      <c r="BJ312" s="37"/>
      <c r="FO312" s="60"/>
      <c r="FP312" s="60"/>
      <c r="FQ312" s="60"/>
      <c r="FR312" s="60"/>
      <c r="FS312" s="60"/>
      <c r="FT312" s="60"/>
      <c r="FU312" s="60"/>
      <c r="FV312" s="60"/>
      <c r="FW312" s="60"/>
      <c r="FX312" s="60"/>
      <c r="FY312" s="60"/>
      <c r="FZ312" s="60"/>
      <c r="GA312" s="60"/>
      <c r="GB312" s="60"/>
      <c r="GC312" s="60"/>
      <c r="GD312" s="60"/>
      <c r="GE312" s="60"/>
      <c r="GF312" s="60"/>
      <c r="GG312" s="60"/>
      <c r="GH312" s="60"/>
      <c r="GI312" s="60"/>
      <c r="GJ312" s="60"/>
      <c r="GK312" s="60"/>
      <c r="GL312" s="60"/>
      <c r="GM312" s="60"/>
      <c r="GN312" s="60"/>
      <c r="RY312" s="138"/>
    </row>
    <row r="313" spans="3:493" s="38" customFormat="1">
      <c r="C313" s="39"/>
      <c r="G313" s="40"/>
      <c r="H313" s="40"/>
      <c r="AI313" s="37"/>
      <c r="BJ313" s="37"/>
      <c r="FO313" s="60"/>
      <c r="FP313" s="60"/>
      <c r="FQ313" s="60"/>
      <c r="FR313" s="60"/>
      <c r="FS313" s="60"/>
      <c r="FT313" s="60"/>
      <c r="FU313" s="60"/>
      <c r="FV313" s="60"/>
      <c r="FW313" s="60"/>
      <c r="FX313" s="60"/>
      <c r="FY313" s="60"/>
      <c r="FZ313" s="60"/>
      <c r="GA313" s="60"/>
      <c r="GB313" s="60"/>
      <c r="GC313" s="60"/>
      <c r="GD313" s="60"/>
      <c r="GE313" s="60"/>
      <c r="GF313" s="60"/>
      <c r="GG313" s="60"/>
      <c r="GH313" s="60"/>
      <c r="GI313" s="60"/>
      <c r="GJ313" s="60"/>
      <c r="GK313" s="60"/>
      <c r="GL313" s="60"/>
      <c r="GM313" s="60"/>
      <c r="GN313" s="60"/>
      <c r="RY313" s="138"/>
    </row>
    <row r="314" spans="3:493" s="38" customFormat="1">
      <c r="C314" s="39"/>
      <c r="G314" s="40"/>
      <c r="H314" s="40"/>
      <c r="AI314" s="37"/>
      <c r="BJ314" s="37"/>
      <c r="FO314" s="60"/>
      <c r="FP314" s="60"/>
      <c r="FQ314" s="60"/>
      <c r="FR314" s="60"/>
      <c r="FS314" s="60"/>
      <c r="FT314" s="60"/>
      <c r="FU314" s="60"/>
      <c r="FV314" s="60"/>
      <c r="FW314" s="60"/>
      <c r="FX314" s="60"/>
      <c r="FY314" s="60"/>
      <c r="FZ314" s="60"/>
      <c r="GA314" s="60"/>
      <c r="GB314" s="60"/>
      <c r="GC314" s="60"/>
      <c r="GD314" s="60"/>
      <c r="GE314" s="60"/>
      <c r="GF314" s="60"/>
      <c r="GG314" s="60"/>
      <c r="GH314" s="60"/>
      <c r="GI314" s="60"/>
      <c r="GJ314" s="60"/>
      <c r="GK314" s="60"/>
      <c r="GL314" s="60"/>
      <c r="GM314" s="60"/>
      <c r="GN314" s="60"/>
      <c r="RY314" s="138"/>
    </row>
    <row r="315" spans="3:493" s="38" customFormat="1">
      <c r="C315" s="39"/>
      <c r="G315" s="40"/>
      <c r="H315" s="40"/>
      <c r="AI315" s="37"/>
      <c r="BJ315" s="37"/>
      <c r="FO315" s="60"/>
      <c r="FP315" s="60"/>
      <c r="FQ315" s="60"/>
      <c r="FR315" s="60"/>
      <c r="FS315" s="60"/>
      <c r="FT315" s="60"/>
      <c r="FU315" s="60"/>
      <c r="FV315" s="60"/>
      <c r="FW315" s="60"/>
      <c r="FX315" s="60"/>
      <c r="FY315" s="60"/>
      <c r="FZ315" s="60"/>
      <c r="GA315" s="60"/>
      <c r="GB315" s="60"/>
      <c r="GC315" s="60"/>
      <c r="GD315" s="60"/>
      <c r="GE315" s="60"/>
      <c r="GF315" s="60"/>
      <c r="GG315" s="60"/>
      <c r="GH315" s="60"/>
      <c r="GI315" s="60"/>
      <c r="GJ315" s="60"/>
      <c r="GK315" s="60"/>
      <c r="GL315" s="60"/>
      <c r="GM315" s="60"/>
      <c r="GN315" s="60"/>
      <c r="RY315" s="138"/>
    </row>
    <row r="316" spans="3:493" s="38" customFormat="1">
      <c r="C316" s="39"/>
      <c r="G316" s="40"/>
      <c r="H316" s="40"/>
      <c r="AI316" s="37"/>
      <c r="BJ316" s="37"/>
      <c r="FO316" s="60"/>
      <c r="FP316" s="60"/>
      <c r="FQ316" s="60"/>
      <c r="FR316" s="60"/>
      <c r="FS316" s="60"/>
      <c r="FT316" s="60"/>
      <c r="FU316" s="60"/>
      <c r="FV316" s="60"/>
      <c r="FW316" s="60"/>
      <c r="FX316" s="60"/>
      <c r="FY316" s="60"/>
      <c r="FZ316" s="60"/>
      <c r="GA316" s="60"/>
      <c r="GB316" s="60"/>
      <c r="GC316" s="60"/>
      <c r="GD316" s="60"/>
      <c r="GE316" s="60"/>
      <c r="GF316" s="60"/>
      <c r="GG316" s="60"/>
      <c r="GH316" s="60"/>
      <c r="GI316" s="60"/>
      <c r="GJ316" s="60"/>
      <c r="GK316" s="60"/>
      <c r="GL316" s="60"/>
      <c r="GM316" s="60"/>
      <c r="GN316" s="60"/>
      <c r="RY316" s="138"/>
    </row>
    <row r="317" spans="3:493" s="38" customFormat="1">
      <c r="C317" s="39"/>
      <c r="G317" s="40"/>
      <c r="H317" s="40"/>
      <c r="AI317" s="37"/>
      <c r="BJ317" s="37"/>
      <c r="FO317" s="60"/>
      <c r="FP317" s="60"/>
      <c r="FQ317" s="60"/>
      <c r="FR317" s="60"/>
      <c r="FS317" s="60"/>
      <c r="FT317" s="60"/>
      <c r="FU317" s="60"/>
      <c r="FV317" s="60"/>
      <c r="FW317" s="60"/>
      <c r="FX317" s="60"/>
      <c r="FY317" s="60"/>
      <c r="FZ317" s="60"/>
      <c r="GA317" s="60"/>
      <c r="GB317" s="60"/>
      <c r="GC317" s="60"/>
      <c r="GD317" s="60"/>
      <c r="GE317" s="60"/>
      <c r="GF317" s="60"/>
      <c r="GG317" s="60"/>
      <c r="GH317" s="60"/>
      <c r="GI317" s="60"/>
      <c r="GJ317" s="60"/>
      <c r="GK317" s="60"/>
      <c r="GL317" s="60"/>
      <c r="GM317" s="60"/>
      <c r="GN317" s="60"/>
      <c r="RY317" s="138"/>
    </row>
    <row r="318" spans="3:493" s="38" customFormat="1">
      <c r="C318" s="39"/>
      <c r="G318" s="40"/>
      <c r="H318" s="40"/>
      <c r="AI318" s="37"/>
      <c r="BJ318" s="37"/>
      <c r="FO318" s="60"/>
      <c r="FP318" s="60"/>
      <c r="FQ318" s="60"/>
      <c r="FR318" s="60"/>
      <c r="FS318" s="60"/>
      <c r="FT318" s="60"/>
      <c r="FU318" s="60"/>
      <c r="FV318" s="60"/>
      <c r="FW318" s="60"/>
      <c r="FX318" s="60"/>
      <c r="FY318" s="60"/>
      <c r="FZ318" s="60"/>
      <c r="GA318" s="60"/>
      <c r="GB318" s="60"/>
      <c r="GC318" s="60"/>
      <c r="GD318" s="60"/>
      <c r="GE318" s="60"/>
      <c r="GF318" s="60"/>
      <c r="GG318" s="60"/>
      <c r="GH318" s="60"/>
      <c r="GI318" s="60"/>
      <c r="GJ318" s="60"/>
      <c r="GK318" s="60"/>
      <c r="GL318" s="60"/>
      <c r="GM318" s="60"/>
      <c r="GN318" s="60"/>
      <c r="RY318" s="138"/>
    </row>
    <row r="319" spans="3:493" s="38" customFormat="1">
      <c r="C319" s="39"/>
      <c r="G319" s="40"/>
      <c r="H319" s="40"/>
      <c r="AI319" s="37"/>
      <c r="BJ319" s="37"/>
      <c r="FO319" s="60"/>
      <c r="FP319" s="60"/>
      <c r="FQ319" s="60"/>
      <c r="FR319" s="60"/>
      <c r="FS319" s="60"/>
      <c r="FT319" s="60"/>
      <c r="FU319" s="60"/>
      <c r="FV319" s="60"/>
      <c r="FW319" s="60"/>
      <c r="FX319" s="60"/>
      <c r="FY319" s="60"/>
      <c r="FZ319" s="60"/>
      <c r="GA319" s="60"/>
      <c r="GB319" s="60"/>
      <c r="GC319" s="60"/>
      <c r="GD319" s="60"/>
      <c r="GE319" s="60"/>
      <c r="GF319" s="60"/>
      <c r="GG319" s="60"/>
      <c r="GH319" s="60"/>
      <c r="GI319" s="60"/>
      <c r="GJ319" s="60"/>
      <c r="GK319" s="60"/>
      <c r="GL319" s="60"/>
      <c r="GM319" s="60"/>
      <c r="GN319" s="60"/>
      <c r="RY319" s="138"/>
    </row>
    <row r="320" spans="3:493" s="38" customFormat="1">
      <c r="C320" s="39"/>
      <c r="G320" s="40"/>
      <c r="H320" s="40"/>
      <c r="AI320" s="37"/>
      <c r="BJ320" s="37"/>
      <c r="FO320" s="60"/>
      <c r="FP320" s="60"/>
      <c r="FQ320" s="60"/>
      <c r="FR320" s="60"/>
      <c r="FS320" s="60"/>
      <c r="FT320" s="60"/>
      <c r="FU320" s="60"/>
      <c r="FV320" s="60"/>
      <c r="FW320" s="60"/>
      <c r="FX320" s="60"/>
      <c r="FY320" s="60"/>
      <c r="FZ320" s="60"/>
      <c r="GA320" s="60"/>
      <c r="GB320" s="60"/>
      <c r="GC320" s="60"/>
      <c r="GD320" s="60"/>
      <c r="GE320" s="60"/>
      <c r="GF320" s="60"/>
      <c r="GG320" s="60"/>
      <c r="GH320" s="60"/>
      <c r="GI320" s="60"/>
      <c r="GJ320" s="60"/>
      <c r="GK320" s="60"/>
      <c r="GL320" s="60"/>
      <c r="GM320" s="60"/>
      <c r="GN320" s="60"/>
      <c r="RY320" s="138"/>
    </row>
    <row r="321" spans="3:493" s="38" customFormat="1">
      <c r="C321" s="39"/>
      <c r="G321" s="40"/>
      <c r="H321" s="40"/>
      <c r="AI321" s="37"/>
      <c r="BJ321" s="37"/>
      <c r="FO321" s="60"/>
      <c r="FP321" s="60"/>
      <c r="FQ321" s="60"/>
      <c r="FR321" s="60"/>
      <c r="FS321" s="60"/>
      <c r="FT321" s="60"/>
      <c r="FU321" s="60"/>
      <c r="FV321" s="60"/>
      <c r="FW321" s="60"/>
      <c r="FX321" s="60"/>
      <c r="FY321" s="60"/>
      <c r="FZ321" s="60"/>
      <c r="GA321" s="60"/>
      <c r="GB321" s="60"/>
      <c r="GC321" s="60"/>
      <c r="GD321" s="60"/>
      <c r="GE321" s="60"/>
      <c r="GF321" s="60"/>
      <c r="GG321" s="60"/>
      <c r="GH321" s="60"/>
      <c r="GI321" s="60"/>
      <c r="GJ321" s="60"/>
      <c r="GK321" s="60"/>
      <c r="GL321" s="60"/>
      <c r="GM321" s="60"/>
      <c r="GN321" s="60"/>
      <c r="RY321" s="138"/>
    </row>
    <row r="322" spans="3:493" s="38" customFormat="1">
      <c r="C322" s="39"/>
      <c r="G322" s="40"/>
      <c r="H322" s="40"/>
      <c r="AI322" s="37"/>
      <c r="BJ322" s="37"/>
      <c r="FO322" s="60"/>
      <c r="FP322" s="60"/>
      <c r="FQ322" s="60"/>
      <c r="FR322" s="60"/>
      <c r="FS322" s="60"/>
      <c r="FT322" s="60"/>
      <c r="FU322" s="60"/>
      <c r="FV322" s="60"/>
      <c r="FW322" s="60"/>
      <c r="FX322" s="60"/>
      <c r="FY322" s="60"/>
      <c r="FZ322" s="60"/>
      <c r="GA322" s="60"/>
      <c r="GB322" s="60"/>
      <c r="GC322" s="60"/>
      <c r="GD322" s="60"/>
      <c r="GE322" s="60"/>
      <c r="GF322" s="60"/>
      <c r="GG322" s="60"/>
      <c r="GH322" s="60"/>
      <c r="GI322" s="60"/>
      <c r="GJ322" s="60"/>
      <c r="GK322" s="60"/>
      <c r="GL322" s="60"/>
      <c r="GM322" s="60"/>
      <c r="GN322" s="60"/>
      <c r="RY322" s="138"/>
    </row>
    <row r="323" spans="3:493" s="38" customFormat="1">
      <c r="C323" s="39"/>
      <c r="G323" s="40"/>
      <c r="H323" s="40"/>
      <c r="AI323" s="37"/>
      <c r="BJ323" s="37"/>
      <c r="FO323" s="60"/>
      <c r="FP323" s="60"/>
      <c r="FQ323" s="60"/>
      <c r="FR323" s="60"/>
      <c r="FS323" s="60"/>
      <c r="FT323" s="60"/>
      <c r="FU323" s="60"/>
      <c r="FV323" s="60"/>
      <c r="FW323" s="60"/>
      <c r="FX323" s="60"/>
      <c r="FY323" s="60"/>
      <c r="FZ323" s="60"/>
      <c r="GA323" s="60"/>
      <c r="GB323" s="60"/>
      <c r="GC323" s="60"/>
      <c r="GD323" s="60"/>
      <c r="GE323" s="60"/>
      <c r="GF323" s="60"/>
      <c r="GG323" s="60"/>
      <c r="GH323" s="60"/>
      <c r="GI323" s="60"/>
      <c r="GJ323" s="60"/>
      <c r="GK323" s="60"/>
      <c r="GL323" s="60"/>
      <c r="GM323" s="60"/>
      <c r="GN323" s="60"/>
      <c r="RY323" s="138"/>
    </row>
    <row r="324" spans="3:493" s="38" customFormat="1">
      <c r="C324" s="39"/>
      <c r="G324" s="40"/>
      <c r="H324" s="40"/>
      <c r="AI324" s="37"/>
      <c r="BJ324" s="37"/>
      <c r="FO324" s="60"/>
      <c r="FP324" s="60"/>
      <c r="FQ324" s="60"/>
      <c r="FR324" s="60"/>
      <c r="FS324" s="60"/>
      <c r="FT324" s="60"/>
      <c r="FU324" s="60"/>
      <c r="FV324" s="60"/>
      <c r="FW324" s="60"/>
      <c r="FX324" s="60"/>
      <c r="FY324" s="60"/>
      <c r="FZ324" s="60"/>
      <c r="GA324" s="60"/>
      <c r="GB324" s="60"/>
      <c r="GC324" s="60"/>
      <c r="GD324" s="60"/>
      <c r="GE324" s="60"/>
      <c r="GF324" s="60"/>
      <c r="GG324" s="60"/>
      <c r="GH324" s="60"/>
      <c r="GI324" s="60"/>
      <c r="GJ324" s="60"/>
      <c r="GK324" s="60"/>
      <c r="GL324" s="60"/>
      <c r="GM324" s="60"/>
      <c r="GN324" s="60"/>
      <c r="RY324" s="138"/>
    </row>
    <row r="325" spans="3:493" s="38" customFormat="1">
      <c r="C325" s="39"/>
      <c r="G325" s="40"/>
      <c r="H325" s="40"/>
      <c r="AI325" s="37"/>
      <c r="BJ325" s="37"/>
      <c r="FO325" s="60"/>
      <c r="FP325" s="60"/>
      <c r="FQ325" s="60"/>
      <c r="FR325" s="60"/>
      <c r="FS325" s="60"/>
      <c r="FT325" s="60"/>
      <c r="FU325" s="60"/>
      <c r="FV325" s="60"/>
      <c r="FW325" s="60"/>
      <c r="FX325" s="60"/>
      <c r="FY325" s="60"/>
      <c r="FZ325" s="60"/>
      <c r="GA325" s="60"/>
      <c r="GB325" s="60"/>
      <c r="GC325" s="60"/>
      <c r="GD325" s="60"/>
      <c r="GE325" s="60"/>
      <c r="GF325" s="60"/>
      <c r="GG325" s="60"/>
      <c r="GH325" s="60"/>
      <c r="GI325" s="60"/>
      <c r="GJ325" s="60"/>
      <c r="GK325" s="60"/>
      <c r="GL325" s="60"/>
      <c r="GM325" s="60"/>
      <c r="GN325" s="60"/>
      <c r="RY325" s="138"/>
    </row>
    <row r="326" spans="3:493" s="38" customFormat="1">
      <c r="C326" s="39"/>
      <c r="G326" s="40"/>
      <c r="H326" s="40"/>
      <c r="AI326" s="37"/>
      <c r="BJ326" s="37"/>
      <c r="FO326" s="60"/>
      <c r="FP326" s="60"/>
      <c r="FQ326" s="60"/>
      <c r="FR326" s="60"/>
      <c r="FS326" s="60"/>
      <c r="FT326" s="60"/>
      <c r="FU326" s="60"/>
      <c r="FV326" s="60"/>
      <c r="FW326" s="60"/>
      <c r="FX326" s="60"/>
      <c r="FY326" s="60"/>
      <c r="FZ326" s="60"/>
      <c r="GA326" s="60"/>
      <c r="GB326" s="60"/>
      <c r="GC326" s="60"/>
      <c r="GD326" s="60"/>
      <c r="GE326" s="60"/>
      <c r="GF326" s="60"/>
      <c r="GG326" s="60"/>
      <c r="GH326" s="60"/>
      <c r="GI326" s="60"/>
      <c r="GJ326" s="60"/>
      <c r="GK326" s="60"/>
      <c r="GL326" s="60"/>
      <c r="GM326" s="60"/>
      <c r="GN326" s="60"/>
      <c r="RY326" s="138"/>
    </row>
    <row r="327" spans="3:493" s="38" customFormat="1">
      <c r="C327" s="39"/>
      <c r="G327" s="40"/>
      <c r="H327" s="40"/>
      <c r="AI327" s="37"/>
      <c r="BJ327" s="37"/>
      <c r="FO327" s="60"/>
      <c r="FP327" s="60"/>
      <c r="FQ327" s="60"/>
      <c r="FR327" s="60"/>
      <c r="FS327" s="60"/>
      <c r="FT327" s="60"/>
      <c r="FU327" s="60"/>
      <c r="FV327" s="60"/>
      <c r="FW327" s="60"/>
      <c r="FX327" s="60"/>
      <c r="FY327" s="60"/>
      <c r="FZ327" s="60"/>
      <c r="GA327" s="60"/>
      <c r="GB327" s="60"/>
      <c r="GC327" s="60"/>
      <c r="GD327" s="60"/>
      <c r="GE327" s="60"/>
      <c r="GF327" s="60"/>
      <c r="GG327" s="60"/>
      <c r="GH327" s="60"/>
      <c r="GI327" s="60"/>
      <c r="GJ327" s="60"/>
      <c r="GK327" s="60"/>
      <c r="GL327" s="60"/>
      <c r="GM327" s="60"/>
      <c r="GN327" s="60"/>
      <c r="RY327" s="138"/>
    </row>
    <row r="328" spans="3:493" s="38" customFormat="1">
      <c r="C328" s="39"/>
      <c r="G328" s="40"/>
      <c r="H328" s="40"/>
      <c r="AI328" s="37"/>
      <c r="BJ328" s="37"/>
      <c r="FO328" s="60"/>
      <c r="FP328" s="60"/>
      <c r="FQ328" s="60"/>
      <c r="FR328" s="60"/>
      <c r="FS328" s="60"/>
      <c r="FT328" s="60"/>
      <c r="FU328" s="60"/>
      <c r="FV328" s="60"/>
      <c r="FW328" s="60"/>
      <c r="FX328" s="60"/>
      <c r="FY328" s="60"/>
      <c r="FZ328" s="60"/>
      <c r="GA328" s="60"/>
      <c r="GB328" s="60"/>
      <c r="GC328" s="60"/>
      <c r="GD328" s="60"/>
      <c r="GE328" s="60"/>
      <c r="GF328" s="60"/>
      <c r="GG328" s="60"/>
      <c r="GH328" s="60"/>
      <c r="GI328" s="60"/>
      <c r="GJ328" s="60"/>
      <c r="GK328" s="60"/>
      <c r="GL328" s="60"/>
      <c r="GM328" s="60"/>
      <c r="GN328" s="60"/>
      <c r="RY328" s="138"/>
    </row>
    <row r="329" spans="3:493" s="38" customFormat="1">
      <c r="C329" s="39"/>
      <c r="G329" s="40"/>
      <c r="H329" s="40"/>
      <c r="AI329" s="37"/>
      <c r="BJ329" s="37"/>
      <c r="FO329" s="60"/>
      <c r="FP329" s="60"/>
      <c r="FQ329" s="60"/>
      <c r="FR329" s="60"/>
      <c r="FS329" s="60"/>
      <c r="FT329" s="60"/>
      <c r="FU329" s="60"/>
      <c r="FV329" s="60"/>
      <c r="FW329" s="60"/>
      <c r="FX329" s="60"/>
      <c r="FY329" s="60"/>
      <c r="FZ329" s="60"/>
      <c r="GA329" s="60"/>
      <c r="GB329" s="60"/>
      <c r="GC329" s="60"/>
      <c r="GD329" s="60"/>
      <c r="GE329" s="60"/>
      <c r="GF329" s="60"/>
      <c r="GG329" s="60"/>
      <c r="GH329" s="60"/>
      <c r="GI329" s="60"/>
      <c r="GJ329" s="60"/>
      <c r="GK329" s="60"/>
      <c r="GL329" s="60"/>
      <c r="GM329" s="60"/>
      <c r="GN329" s="60"/>
      <c r="RY329" s="138"/>
    </row>
    <row r="330" spans="3:493" s="38" customFormat="1">
      <c r="C330" s="39"/>
      <c r="G330" s="40"/>
      <c r="H330" s="40"/>
      <c r="AI330" s="37"/>
      <c r="BJ330" s="37"/>
      <c r="FO330" s="60"/>
      <c r="FP330" s="60"/>
      <c r="FQ330" s="60"/>
      <c r="FR330" s="60"/>
      <c r="FS330" s="60"/>
      <c r="FT330" s="60"/>
      <c r="FU330" s="60"/>
      <c r="FV330" s="60"/>
      <c r="FW330" s="60"/>
      <c r="FX330" s="60"/>
      <c r="FY330" s="60"/>
      <c r="FZ330" s="60"/>
      <c r="GA330" s="60"/>
      <c r="GB330" s="60"/>
      <c r="GC330" s="60"/>
      <c r="GD330" s="60"/>
      <c r="GE330" s="60"/>
      <c r="GF330" s="60"/>
      <c r="GG330" s="60"/>
      <c r="GH330" s="60"/>
      <c r="GI330" s="60"/>
      <c r="GJ330" s="60"/>
      <c r="GK330" s="60"/>
      <c r="GL330" s="60"/>
      <c r="GM330" s="60"/>
      <c r="GN330" s="60"/>
      <c r="RY330" s="138"/>
    </row>
    <row r="331" spans="3:493" s="38" customFormat="1">
      <c r="C331" s="39"/>
      <c r="G331" s="40"/>
      <c r="H331" s="40"/>
      <c r="AI331" s="37"/>
      <c r="BJ331" s="37"/>
      <c r="FO331" s="60"/>
      <c r="FP331" s="60"/>
      <c r="FQ331" s="60"/>
      <c r="FR331" s="60"/>
      <c r="FS331" s="60"/>
      <c r="FT331" s="60"/>
      <c r="FU331" s="60"/>
      <c r="FV331" s="60"/>
      <c r="FW331" s="60"/>
      <c r="FX331" s="60"/>
      <c r="FY331" s="60"/>
      <c r="FZ331" s="60"/>
      <c r="GA331" s="60"/>
      <c r="GB331" s="60"/>
      <c r="GC331" s="60"/>
      <c r="GD331" s="60"/>
      <c r="GE331" s="60"/>
      <c r="GF331" s="60"/>
      <c r="GG331" s="60"/>
      <c r="GH331" s="60"/>
      <c r="GI331" s="60"/>
      <c r="GJ331" s="60"/>
      <c r="GK331" s="60"/>
      <c r="GL331" s="60"/>
      <c r="GM331" s="60"/>
      <c r="GN331" s="60"/>
      <c r="RY331" s="138"/>
    </row>
    <row r="332" spans="3:493" s="38" customFormat="1">
      <c r="C332" s="39"/>
      <c r="G332" s="40"/>
      <c r="H332" s="40"/>
      <c r="AI332" s="37"/>
      <c r="BJ332" s="37"/>
      <c r="FO332" s="60"/>
      <c r="FP332" s="60"/>
      <c r="FQ332" s="60"/>
      <c r="FR332" s="60"/>
      <c r="FS332" s="60"/>
      <c r="FT332" s="60"/>
      <c r="FU332" s="60"/>
      <c r="FV332" s="60"/>
      <c r="FW332" s="60"/>
      <c r="FX332" s="60"/>
      <c r="FY332" s="60"/>
      <c r="FZ332" s="60"/>
      <c r="GA332" s="60"/>
      <c r="GB332" s="60"/>
      <c r="GC332" s="60"/>
      <c r="GD332" s="60"/>
      <c r="GE332" s="60"/>
      <c r="GF332" s="60"/>
      <c r="GG332" s="60"/>
      <c r="GH332" s="60"/>
      <c r="GI332" s="60"/>
      <c r="GJ332" s="60"/>
      <c r="GK332" s="60"/>
      <c r="GL332" s="60"/>
      <c r="GM332" s="60"/>
      <c r="GN332" s="60"/>
      <c r="RY332" s="138"/>
    </row>
    <row r="333" spans="3:493" s="38" customFormat="1">
      <c r="C333" s="39"/>
      <c r="G333" s="40"/>
      <c r="H333" s="40"/>
      <c r="AI333" s="37"/>
      <c r="BJ333" s="37"/>
      <c r="FO333" s="60"/>
      <c r="FP333" s="60"/>
      <c r="FQ333" s="60"/>
      <c r="FR333" s="60"/>
      <c r="FS333" s="60"/>
      <c r="FT333" s="60"/>
      <c r="FU333" s="60"/>
      <c r="FV333" s="60"/>
      <c r="FW333" s="60"/>
      <c r="FX333" s="60"/>
      <c r="FY333" s="60"/>
      <c r="FZ333" s="60"/>
      <c r="GA333" s="60"/>
      <c r="GB333" s="60"/>
      <c r="GC333" s="60"/>
      <c r="GD333" s="60"/>
      <c r="GE333" s="60"/>
      <c r="GF333" s="60"/>
      <c r="GG333" s="60"/>
      <c r="GH333" s="60"/>
      <c r="GI333" s="60"/>
      <c r="GJ333" s="60"/>
      <c r="GK333" s="60"/>
      <c r="GL333" s="60"/>
      <c r="GM333" s="60"/>
      <c r="GN333" s="60"/>
      <c r="RY333" s="138"/>
    </row>
    <row r="334" spans="3:493" s="38" customFormat="1">
      <c r="C334" s="39"/>
      <c r="G334" s="40"/>
      <c r="H334" s="40"/>
      <c r="AI334" s="37"/>
      <c r="BJ334" s="37"/>
      <c r="FO334" s="60"/>
      <c r="FP334" s="60"/>
      <c r="FQ334" s="60"/>
      <c r="FR334" s="60"/>
      <c r="FS334" s="60"/>
      <c r="FT334" s="60"/>
      <c r="FU334" s="60"/>
      <c r="FV334" s="60"/>
      <c r="FW334" s="60"/>
      <c r="FX334" s="60"/>
      <c r="FY334" s="60"/>
      <c r="FZ334" s="60"/>
      <c r="GA334" s="60"/>
      <c r="GB334" s="60"/>
      <c r="GC334" s="60"/>
      <c r="GD334" s="60"/>
      <c r="GE334" s="60"/>
      <c r="GF334" s="60"/>
      <c r="GG334" s="60"/>
      <c r="GH334" s="60"/>
      <c r="GI334" s="60"/>
      <c r="GJ334" s="60"/>
      <c r="GK334" s="60"/>
      <c r="GL334" s="60"/>
      <c r="GM334" s="60"/>
      <c r="GN334" s="60"/>
      <c r="RY334" s="138"/>
    </row>
    <row r="335" spans="3:493" s="38" customFormat="1">
      <c r="C335" s="39"/>
      <c r="G335" s="40"/>
      <c r="H335" s="40"/>
      <c r="AI335" s="37"/>
      <c r="BJ335" s="37"/>
      <c r="FO335" s="60"/>
      <c r="FP335" s="60"/>
      <c r="FQ335" s="60"/>
      <c r="FR335" s="60"/>
      <c r="FS335" s="60"/>
      <c r="FT335" s="60"/>
      <c r="FU335" s="60"/>
      <c r="FV335" s="60"/>
      <c r="FW335" s="60"/>
      <c r="FX335" s="60"/>
      <c r="FY335" s="60"/>
      <c r="FZ335" s="60"/>
      <c r="GA335" s="60"/>
      <c r="GB335" s="60"/>
      <c r="GC335" s="60"/>
      <c r="GD335" s="60"/>
      <c r="GE335" s="60"/>
      <c r="GF335" s="60"/>
      <c r="GG335" s="60"/>
      <c r="GH335" s="60"/>
      <c r="GI335" s="60"/>
      <c r="GJ335" s="60"/>
      <c r="GK335" s="60"/>
      <c r="GL335" s="60"/>
      <c r="GM335" s="60"/>
      <c r="GN335" s="60"/>
      <c r="RY335" s="138"/>
    </row>
    <row r="336" spans="3:493" s="38" customFormat="1">
      <c r="C336" s="39"/>
      <c r="G336" s="40"/>
      <c r="H336" s="40"/>
      <c r="AI336" s="37"/>
      <c r="BJ336" s="37"/>
      <c r="FO336" s="60"/>
      <c r="FP336" s="60"/>
      <c r="FQ336" s="60"/>
      <c r="FR336" s="60"/>
      <c r="FS336" s="60"/>
      <c r="FT336" s="60"/>
      <c r="FU336" s="60"/>
      <c r="FV336" s="60"/>
      <c r="FW336" s="60"/>
      <c r="FX336" s="60"/>
      <c r="FY336" s="60"/>
      <c r="FZ336" s="60"/>
      <c r="GA336" s="60"/>
      <c r="GB336" s="60"/>
      <c r="GC336" s="60"/>
      <c r="GD336" s="60"/>
      <c r="GE336" s="60"/>
      <c r="GF336" s="60"/>
      <c r="GG336" s="60"/>
      <c r="GH336" s="60"/>
      <c r="GI336" s="60"/>
      <c r="GJ336" s="60"/>
      <c r="GK336" s="60"/>
      <c r="GL336" s="60"/>
      <c r="GM336" s="60"/>
      <c r="GN336" s="60"/>
      <c r="RY336" s="138"/>
    </row>
    <row r="337" spans="3:493" s="38" customFormat="1">
      <c r="C337" s="39"/>
      <c r="G337" s="40"/>
      <c r="H337" s="40"/>
      <c r="AI337" s="37"/>
      <c r="BJ337" s="37"/>
      <c r="FO337" s="60"/>
      <c r="FP337" s="60"/>
      <c r="FQ337" s="60"/>
      <c r="FR337" s="60"/>
      <c r="FS337" s="60"/>
      <c r="FT337" s="60"/>
      <c r="FU337" s="60"/>
      <c r="FV337" s="60"/>
      <c r="FW337" s="60"/>
      <c r="FX337" s="60"/>
      <c r="FY337" s="60"/>
      <c r="FZ337" s="60"/>
      <c r="GA337" s="60"/>
      <c r="GB337" s="60"/>
      <c r="GC337" s="60"/>
      <c r="GD337" s="60"/>
      <c r="GE337" s="60"/>
      <c r="GF337" s="60"/>
      <c r="GG337" s="60"/>
      <c r="GH337" s="60"/>
      <c r="GI337" s="60"/>
      <c r="GJ337" s="60"/>
      <c r="GK337" s="60"/>
      <c r="GL337" s="60"/>
      <c r="GM337" s="60"/>
      <c r="GN337" s="60"/>
      <c r="RY337" s="138"/>
    </row>
    <row r="338" spans="3:493" s="38" customFormat="1">
      <c r="C338" s="39"/>
      <c r="G338" s="40"/>
      <c r="H338" s="40"/>
      <c r="AI338" s="37"/>
      <c r="BJ338" s="37"/>
      <c r="FO338" s="60"/>
      <c r="FP338" s="60"/>
      <c r="FQ338" s="60"/>
      <c r="FR338" s="60"/>
      <c r="FS338" s="60"/>
      <c r="FT338" s="60"/>
      <c r="FU338" s="60"/>
      <c r="FV338" s="60"/>
      <c r="FW338" s="60"/>
      <c r="FX338" s="60"/>
      <c r="FY338" s="60"/>
      <c r="FZ338" s="60"/>
      <c r="GA338" s="60"/>
      <c r="GB338" s="60"/>
      <c r="GC338" s="60"/>
      <c r="GD338" s="60"/>
      <c r="GE338" s="60"/>
      <c r="GF338" s="60"/>
      <c r="GG338" s="60"/>
      <c r="GH338" s="60"/>
      <c r="GI338" s="60"/>
      <c r="GJ338" s="60"/>
      <c r="GK338" s="60"/>
      <c r="GL338" s="60"/>
      <c r="GM338" s="60"/>
      <c r="GN338" s="60"/>
      <c r="RY338" s="138"/>
    </row>
    <row r="339" spans="3:493" s="38" customFormat="1">
      <c r="C339" s="39"/>
      <c r="G339" s="40"/>
      <c r="H339" s="40"/>
      <c r="AI339" s="37"/>
      <c r="BJ339" s="37"/>
      <c r="FO339" s="60"/>
      <c r="FP339" s="60"/>
      <c r="FQ339" s="60"/>
      <c r="FR339" s="60"/>
      <c r="FS339" s="60"/>
      <c r="FT339" s="60"/>
      <c r="FU339" s="60"/>
      <c r="FV339" s="60"/>
      <c r="FW339" s="60"/>
      <c r="FX339" s="60"/>
      <c r="FY339" s="60"/>
      <c r="FZ339" s="60"/>
      <c r="GA339" s="60"/>
      <c r="GB339" s="60"/>
      <c r="GC339" s="60"/>
      <c r="GD339" s="60"/>
      <c r="GE339" s="60"/>
      <c r="GF339" s="60"/>
      <c r="GG339" s="60"/>
      <c r="GH339" s="60"/>
      <c r="GI339" s="60"/>
      <c r="GJ339" s="60"/>
      <c r="GK339" s="60"/>
      <c r="GL339" s="60"/>
      <c r="GM339" s="60"/>
      <c r="GN339" s="60"/>
      <c r="RY339" s="138"/>
    </row>
    <row r="340" spans="3:493" s="38" customFormat="1">
      <c r="C340" s="39"/>
      <c r="G340" s="40"/>
      <c r="H340" s="40"/>
      <c r="AI340" s="37"/>
      <c r="BJ340" s="37"/>
      <c r="FO340" s="60"/>
      <c r="FP340" s="60"/>
      <c r="FQ340" s="60"/>
      <c r="FR340" s="60"/>
      <c r="FS340" s="60"/>
      <c r="FT340" s="60"/>
      <c r="FU340" s="60"/>
      <c r="FV340" s="60"/>
      <c r="FW340" s="60"/>
      <c r="FX340" s="60"/>
      <c r="FY340" s="60"/>
      <c r="FZ340" s="60"/>
      <c r="GA340" s="60"/>
      <c r="GB340" s="60"/>
      <c r="GC340" s="60"/>
      <c r="GD340" s="60"/>
      <c r="GE340" s="60"/>
      <c r="GF340" s="60"/>
      <c r="GG340" s="60"/>
      <c r="GH340" s="60"/>
      <c r="GI340" s="60"/>
      <c r="GJ340" s="60"/>
      <c r="GK340" s="60"/>
      <c r="GL340" s="60"/>
      <c r="GM340" s="60"/>
      <c r="GN340" s="60"/>
      <c r="RY340" s="138"/>
    </row>
    <row r="341" spans="3:493" s="38" customFormat="1">
      <c r="C341" s="39"/>
      <c r="G341" s="40"/>
      <c r="H341" s="40"/>
      <c r="AI341" s="37"/>
      <c r="BJ341" s="37"/>
      <c r="FO341" s="60"/>
      <c r="FP341" s="60"/>
      <c r="FQ341" s="60"/>
      <c r="FR341" s="60"/>
      <c r="FS341" s="60"/>
      <c r="FT341" s="60"/>
      <c r="FU341" s="60"/>
      <c r="FV341" s="60"/>
      <c r="FW341" s="60"/>
      <c r="FX341" s="60"/>
      <c r="FY341" s="60"/>
      <c r="FZ341" s="60"/>
      <c r="GA341" s="60"/>
      <c r="GB341" s="60"/>
      <c r="GC341" s="60"/>
      <c r="GD341" s="60"/>
      <c r="GE341" s="60"/>
      <c r="GF341" s="60"/>
      <c r="GG341" s="60"/>
      <c r="GH341" s="60"/>
      <c r="GI341" s="60"/>
      <c r="GJ341" s="60"/>
      <c r="GK341" s="60"/>
      <c r="GL341" s="60"/>
      <c r="GM341" s="60"/>
      <c r="GN341" s="60"/>
      <c r="RY341" s="138"/>
    </row>
    <row r="342" spans="3:493" s="38" customFormat="1">
      <c r="C342" s="39"/>
      <c r="G342" s="40"/>
      <c r="H342" s="40"/>
      <c r="AI342" s="37"/>
      <c r="BJ342" s="37"/>
      <c r="FO342" s="60"/>
      <c r="FP342" s="60"/>
      <c r="FQ342" s="60"/>
      <c r="FR342" s="60"/>
      <c r="FS342" s="60"/>
      <c r="FT342" s="60"/>
      <c r="FU342" s="60"/>
      <c r="FV342" s="60"/>
      <c r="FW342" s="60"/>
      <c r="FX342" s="60"/>
      <c r="FY342" s="60"/>
      <c r="FZ342" s="60"/>
      <c r="GA342" s="60"/>
      <c r="GB342" s="60"/>
      <c r="GC342" s="60"/>
      <c r="GD342" s="60"/>
      <c r="GE342" s="60"/>
      <c r="GF342" s="60"/>
      <c r="GG342" s="60"/>
      <c r="GH342" s="60"/>
      <c r="GI342" s="60"/>
      <c r="GJ342" s="60"/>
      <c r="GK342" s="60"/>
      <c r="GL342" s="60"/>
      <c r="GM342" s="60"/>
      <c r="GN342" s="60"/>
      <c r="RY342" s="138"/>
    </row>
    <row r="343" spans="3:493" s="38" customFormat="1">
      <c r="C343" s="39"/>
      <c r="G343" s="40"/>
      <c r="H343" s="40"/>
      <c r="AI343" s="37"/>
      <c r="BJ343" s="37"/>
      <c r="FO343" s="60"/>
      <c r="FP343" s="60"/>
      <c r="FQ343" s="60"/>
      <c r="FR343" s="60"/>
      <c r="FS343" s="60"/>
      <c r="FT343" s="60"/>
      <c r="FU343" s="60"/>
      <c r="FV343" s="60"/>
      <c r="FW343" s="60"/>
      <c r="FX343" s="60"/>
      <c r="FY343" s="60"/>
      <c r="FZ343" s="60"/>
      <c r="GA343" s="60"/>
      <c r="GB343" s="60"/>
      <c r="GC343" s="60"/>
      <c r="GD343" s="60"/>
      <c r="GE343" s="60"/>
      <c r="GF343" s="60"/>
      <c r="GG343" s="60"/>
      <c r="GH343" s="60"/>
      <c r="GI343" s="60"/>
      <c r="GJ343" s="60"/>
      <c r="GK343" s="60"/>
      <c r="GL343" s="60"/>
      <c r="GM343" s="60"/>
      <c r="GN343" s="60"/>
      <c r="RY343" s="138"/>
    </row>
    <row r="344" spans="3:493" s="38" customFormat="1">
      <c r="C344" s="39"/>
      <c r="G344" s="40"/>
      <c r="H344" s="40"/>
      <c r="AI344" s="37"/>
      <c r="BJ344" s="37"/>
      <c r="FO344" s="60"/>
      <c r="FP344" s="60"/>
      <c r="FQ344" s="60"/>
      <c r="FR344" s="60"/>
      <c r="FS344" s="60"/>
      <c r="FT344" s="60"/>
      <c r="FU344" s="60"/>
      <c r="FV344" s="60"/>
      <c r="FW344" s="60"/>
      <c r="FX344" s="60"/>
      <c r="FY344" s="60"/>
      <c r="FZ344" s="60"/>
      <c r="GA344" s="60"/>
      <c r="GB344" s="60"/>
      <c r="GC344" s="60"/>
      <c r="GD344" s="60"/>
      <c r="GE344" s="60"/>
      <c r="GF344" s="60"/>
      <c r="GG344" s="60"/>
      <c r="GH344" s="60"/>
      <c r="GI344" s="60"/>
      <c r="GJ344" s="60"/>
      <c r="GK344" s="60"/>
      <c r="GL344" s="60"/>
      <c r="GM344" s="60"/>
      <c r="GN344" s="60"/>
      <c r="RY344" s="138"/>
    </row>
    <row r="345" spans="3:493" s="38" customFormat="1">
      <c r="C345" s="39"/>
      <c r="G345" s="40"/>
      <c r="H345" s="40"/>
      <c r="AI345" s="37"/>
      <c r="BJ345" s="37"/>
      <c r="FO345" s="60"/>
      <c r="FP345" s="60"/>
      <c r="FQ345" s="60"/>
      <c r="FR345" s="60"/>
      <c r="FS345" s="60"/>
      <c r="FT345" s="60"/>
      <c r="FU345" s="60"/>
      <c r="FV345" s="60"/>
      <c r="FW345" s="60"/>
      <c r="FX345" s="60"/>
      <c r="FY345" s="60"/>
      <c r="FZ345" s="60"/>
      <c r="GA345" s="60"/>
      <c r="GB345" s="60"/>
      <c r="GC345" s="60"/>
      <c r="GD345" s="60"/>
      <c r="GE345" s="60"/>
      <c r="GF345" s="60"/>
      <c r="GG345" s="60"/>
      <c r="GH345" s="60"/>
      <c r="GI345" s="60"/>
      <c r="GJ345" s="60"/>
      <c r="GK345" s="60"/>
      <c r="GL345" s="60"/>
      <c r="GM345" s="60"/>
      <c r="GN345" s="60"/>
      <c r="RY345" s="138"/>
    </row>
    <row r="346" spans="3:493" s="38" customFormat="1">
      <c r="C346" s="39"/>
      <c r="G346" s="40"/>
      <c r="H346" s="40"/>
      <c r="AI346" s="37"/>
      <c r="BJ346" s="37"/>
      <c r="FO346" s="60"/>
      <c r="FP346" s="60"/>
      <c r="FQ346" s="60"/>
      <c r="FR346" s="60"/>
      <c r="FS346" s="60"/>
      <c r="FT346" s="60"/>
      <c r="FU346" s="60"/>
      <c r="FV346" s="60"/>
      <c r="FW346" s="60"/>
      <c r="FX346" s="60"/>
      <c r="FY346" s="60"/>
      <c r="FZ346" s="60"/>
      <c r="GA346" s="60"/>
      <c r="GB346" s="60"/>
      <c r="GC346" s="60"/>
      <c r="GD346" s="60"/>
      <c r="GE346" s="60"/>
      <c r="GF346" s="60"/>
      <c r="GG346" s="60"/>
      <c r="GH346" s="60"/>
      <c r="GI346" s="60"/>
      <c r="GJ346" s="60"/>
      <c r="GK346" s="60"/>
      <c r="GL346" s="60"/>
      <c r="GM346" s="60"/>
      <c r="GN346" s="60"/>
      <c r="RY346" s="138"/>
    </row>
    <row r="347" spans="3:493" s="38" customFormat="1">
      <c r="C347" s="39"/>
      <c r="G347" s="40"/>
      <c r="H347" s="40"/>
      <c r="AI347" s="37"/>
      <c r="BJ347" s="37"/>
      <c r="FO347" s="60"/>
      <c r="FP347" s="60"/>
      <c r="FQ347" s="60"/>
      <c r="FR347" s="60"/>
      <c r="FS347" s="60"/>
      <c r="FT347" s="60"/>
      <c r="FU347" s="60"/>
      <c r="FV347" s="60"/>
      <c r="FW347" s="60"/>
      <c r="FX347" s="60"/>
      <c r="FY347" s="60"/>
      <c r="FZ347" s="60"/>
      <c r="GA347" s="60"/>
      <c r="GB347" s="60"/>
      <c r="GC347" s="60"/>
      <c r="GD347" s="60"/>
      <c r="GE347" s="60"/>
      <c r="GF347" s="60"/>
      <c r="GG347" s="60"/>
      <c r="GH347" s="60"/>
      <c r="GI347" s="60"/>
      <c r="GJ347" s="60"/>
      <c r="GK347" s="60"/>
      <c r="GL347" s="60"/>
      <c r="GM347" s="60"/>
      <c r="GN347" s="60"/>
      <c r="RY347" s="138"/>
    </row>
    <row r="348" spans="3:493" s="38" customFormat="1">
      <c r="C348" s="39"/>
      <c r="G348" s="40"/>
      <c r="H348" s="40"/>
      <c r="AI348" s="37"/>
      <c r="BJ348" s="37"/>
      <c r="FO348" s="60"/>
      <c r="FP348" s="60"/>
      <c r="FQ348" s="60"/>
      <c r="FR348" s="60"/>
      <c r="FS348" s="60"/>
      <c r="FT348" s="60"/>
      <c r="FU348" s="60"/>
      <c r="FV348" s="60"/>
      <c r="FW348" s="60"/>
      <c r="FX348" s="60"/>
      <c r="FY348" s="60"/>
      <c r="FZ348" s="60"/>
      <c r="GA348" s="60"/>
      <c r="GB348" s="60"/>
      <c r="GC348" s="60"/>
      <c r="GD348" s="60"/>
      <c r="GE348" s="60"/>
      <c r="GF348" s="60"/>
      <c r="GG348" s="60"/>
      <c r="GH348" s="60"/>
      <c r="GI348" s="60"/>
      <c r="GJ348" s="60"/>
      <c r="GK348" s="60"/>
      <c r="GL348" s="60"/>
      <c r="GM348" s="60"/>
      <c r="GN348" s="60"/>
      <c r="RY348" s="138"/>
    </row>
    <row r="349" spans="3:493" s="38" customFormat="1">
      <c r="C349" s="39"/>
      <c r="G349" s="40"/>
      <c r="H349" s="40"/>
      <c r="AI349" s="37"/>
      <c r="BJ349" s="37"/>
      <c r="FO349" s="60"/>
      <c r="FP349" s="60"/>
      <c r="FQ349" s="60"/>
      <c r="FR349" s="60"/>
      <c r="FS349" s="60"/>
      <c r="FT349" s="60"/>
      <c r="FU349" s="60"/>
      <c r="FV349" s="60"/>
      <c r="FW349" s="60"/>
      <c r="FX349" s="60"/>
      <c r="FY349" s="60"/>
      <c r="FZ349" s="60"/>
      <c r="GA349" s="60"/>
      <c r="GB349" s="60"/>
      <c r="GC349" s="60"/>
      <c r="GD349" s="60"/>
      <c r="GE349" s="60"/>
      <c r="GF349" s="60"/>
      <c r="GG349" s="60"/>
      <c r="GH349" s="60"/>
      <c r="GI349" s="60"/>
      <c r="GJ349" s="60"/>
      <c r="GK349" s="60"/>
      <c r="GL349" s="60"/>
      <c r="GM349" s="60"/>
      <c r="GN349" s="60"/>
      <c r="RY349" s="138"/>
    </row>
    <row r="350" spans="3:493" s="38" customFormat="1">
      <c r="C350" s="39"/>
      <c r="G350" s="40"/>
      <c r="H350" s="40"/>
      <c r="AI350" s="37"/>
      <c r="BJ350" s="37"/>
      <c r="FO350" s="60"/>
      <c r="FP350" s="60"/>
      <c r="FQ350" s="60"/>
      <c r="FR350" s="60"/>
      <c r="FS350" s="60"/>
      <c r="FT350" s="60"/>
      <c r="FU350" s="60"/>
      <c r="FV350" s="60"/>
      <c r="FW350" s="60"/>
      <c r="FX350" s="60"/>
      <c r="FY350" s="60"/>
      <c r="FZ350" s="60"/>
      <c r="GA350" s="60"/>
      <c r="GB350" s="60"/>
      <c r="GC350" s="60"/>
      <c r="GD350" s="60"/>
      <c r="GE350" s="60"/>
      <c r="GF350" s="60"/>
      <c r="GG350" s="60"/>
      <c r="GH350" s="60"/>
      <c r="GI350" s="60"/>
      <c r="GJ350" s="60"/>
      <c r="GK350" s="60"/>
      <c r="GL350" s="60"/>
      <c r="GM350" s="60"/>
      <c r="GN350" s="60"/>
      <c r="RY350" s="138"/>
    </row>
    <row r="351" spans="3:493" s="38" customFormat="1">
      <c r="C351" s="39"/>
      <c r="G351" s="40"/>
      <c r="H351" s="40"/>
      <c r="AI351" s="37"/>
      <c r="BJ351" s="37"/>
      <c r="FO351" s="60"/>
      <c r="FP351" s="60"/>
      <c r="FQ351" s="60"/>
      <c r="FR351" s="60"/>
      <c r="FS351" s="60"/>
      <c r="FT351" s="60"/>
      <c r="FU351" s="60"/>
      <c r="FV351" s="60"/>
      <c r="FW351" s="60"/>
      <c r="FX351" s="60"/>
      <c r="FY351" s="60"/>
      <c r="FZ351" s="60"/>
      <c r="GA351" s="60"/>
      <c r="GB351" s="60"/>
      <c r="GC351" s="60"/>
      <c r="GD351" s="60"/>
      <c r="GE351" s="60"/>
      <c r="GF351" s="60"/>
      <c r="GG351" s="60"/>
      <c r="GH351" s="60"/>
      <c r="GI351" s="60"/>
      <c r="GJ351" s="60"/>
      <c r="GK351" s="60"/>
      <c r="GL351" s="60"/>
      <c r="GM351" s="60"/>
      <c r="GN351" s="60"/>
      <c r="RY351" s="138"/>
    </row>
    <row r="352" spans="3:493" s="38" customFormat="1">
      <c r="C352" s="39"/>
      <c r="G352" s="40"/>
      <c r="H352" s="40"/>
      <c r="AI352" s="37"/>
      <c r="BJ352" s="37"/>
      <c r="FO352" s="60"/>
      <c r="FP352" s="60"/>
      <c r="FQ352" s="60"/>
      <c r="FR352" s="60"/>
      <c r="FS352" s="60"/>
      <c r="FT352" s="60"/>
      <c r="FU352" s="60"/>
      <c r="FV352" s="60"/>
      <c r="FW352" s="60"/>
      <c r="FX352" s="60"/>
      <c r="FY352" s="60"/>
      <c r="FZ352" s="60"/>
      <c r="GA352" s="60"/>
      <c r="GB352" s="60"/>
      <c r="GC352" s="60"/>
      <c r="GD352" s="60"/>
      <c r="GE352" s="60"/>
      <c r="GF352" s="60"/>
      <c r="GG352" s="60"/>
      <c r="GH352" s="60"/>
      <c r="GI352" s="60"/>
      <c r="GJ352" s="60"/>
      <c r="GK352" s="60"/>
      <c r="GL352" s="60"/>
      <c r="GM352" s="60"/>
      <c r="GN352" s="60"/>
      <c r="RY352" s="138"/>
    </row>
    <row r="353" spans="3:493" s="38" customFormat="1">
      <c r="C353" s="39"/>
      <c r="G353" s="40"/>
      <c r="H353" s="40"/>
      <c r="AI353" s="37"/>
      <c r="BJ353" s="37"/>
      <c r="FO353" s="60"/>
      <c r="FP353" s="60"/>
      <c r="FQ353" s="60"/>
      <c r="FR353" s="60"/>
      <c r="FS353" s="60"/>
      <c r="FT353" s="60"/>
      <c r="FU353" s="60"/>
      <c r="FV353" s="60"/>
      <c r="FW353" s="60"/>
      <c r="FX353" s="60"/>
      <c r="FY353" s="60"/>
      <c r="FZ353" s="60"/>
      <c r="GA353" s="60"/>
      <c r="GB353" s="60"/>
      <c r="GC353" s="60"/>
      <c r="GD353" s="60"/>
      <c r="GE353" s="60"/>
      <c r="GF353" s="60"/>
      <c r="GG353" s="60"/>
      <c r="GH353" s="60"/>
      <c r="GI353" s="60"/>
      <c r="GJ353" s="60"/>
      <c r="GK353" s="60"/>
      <c r="GL353" s="60"/>
      <c r="GM353" s="60"/>
      <c r="GN353" s="60"/>
      <c r="RY353" s="138"/>
    </row>
    <row r="354" spans="3:493" s="38" customFormat="1">
      <c r="C354" s="39"/>
      <c r="G354" s="40"/>
      <c r="H354" s="40"/>
      <c r="AI354" s="37"/>
      <c r="BJ354" s="37"/>
      <c r="FO354" s="60"/>
      <c r="FP354" s="60"/>
      <c r="FQ354" s="60"/>
      <c r="FR354" s="60"/>
      <c r="FS354" s="60"/>
      <c r="FT354" s="60"/>
      <c r="FU354" s="60"/>
      <c r="FV354" s="60"/>
      <c r="FW354" s="60"/>
      <c r="FX354" s="60"/>
      <c r="FY354" s="60"/>
      <c r="FZ354" s="60"/>
      <c r="GA354" s="60"/>
      <c r="GB354" s="60"/>
      <c r="GC354" s="60"/>
      <c r="GD354" s="60"/>
      <c r="GE354" s="60"/>
      <c r="GF354" s="60"/>
      <c r="GG354" s="60"/>
      <c r="GH354" s="60"/>
      <c r="GI354" s="60"/>
      <c r="GJ354" s="60"/>
      <c r="GK354" s="60"/>
      <c r="GL354" s="60"/>
      <c r="GM354" s="60"/>
      <c r="GN354" s="60"/>
      <c r="RY354" s="138"/>
    </row>
    <row r="355" spans="3:493" s="38" customFormat="1">
      <c r="C355" s="39"/>
      <c r="G355" s="40"/>
      <c r="H355" s="40"/>
      <c r="AI355" s="37"/>
      <c r="BJ355" s="37"/>
      <c r="FO355" s="60"/>
      <c r="FP355" s="60"/>
      <c r="FQ355" s="60"/>
      <c r="FR355" s="60"/>
      <c r="FS355" s="60"/>
      <c r="FT355" s="60"/>
      <c r="FU355" s="60"/>
      <c r="FV355" s="60"/>
      <c r="FW355" s="60"/>
      <c r="FX355" s="60"/>
      <c r="FY355" s="60"/>
      <c r="FZ355" s="60"/>
      <c r="GA355" s="60"/>
      <c r="GB355" s="60"/>
      <c r="GC355" s="60"/>
      <c r="GD355" s="60"/>
      <c r="GE355" s="60"/>
      <c r="GF355" s="60"/>
      <c r="GG355" s="60"/>
      <c r="GH355" s="60"/>
      <c r="GI355" s="60"/>
      <c r="GJ355" s="60"/>
      <c r="GK355" s="60"/>
      <c r="GL355" s="60"/>
      <c r="GM355" s="60"/>
      <c r="GN355" s="60"/>
      <c r="RY355" s="138"/>
    </row>
    <row r="356" spans="3:493" s="38" customFormat="1">
      <c r="C356" s="39"/>
      <c r="G356" s="40"/>
      <c r="H356" s="40"/>
      <c r="AI356" s="37"/>
      <c r="BJ356" s="37"/>
      <c r="FO356" s="60"/>
      <c r="FP356" s="60"/>
      <c r="FQ356" s="60"/>
      <c r="FR356" s="60"/>
      <c r="FS356" s="60"/>
      <c r="FT356" s="60"/>
      <c r="FU356" s="60"/>
      <c r="FV356" s="60"/>
      <c r="FW356" s="60"/>
      <c r="FX356" s="60"/>
      <c r="FY356" s="60"/>
      <c r="FZ356" s="60"/>
      <c r="GA356" s="60"/>
      <c r="GB356" s="60"/>
      <c r="GC356" s="60"/>
      <c r="GD356" s="60"/>
      <c r="GE356" s="60"/>
      <c r="GF356" s="60"/>
      <c r="GG356" s="60"/>
      <c r="GH356" s="60"/>
      <c r="GI356" s="60"/>
      <c r="GJ356" s="60"/>
      <c r="GK356" s="60"/>
      <c r="GL356" s="60"/>
      <c r="GM356" s="60"/>
      <c r="GN356" s="60"/>
      <c r="RY356" s="138"/>
    </row>
    <row r="357" spans="3:493" s="38" customFormat="1">
      <c r="C357" s="39"/>
      <c r="G357" s="40"/>
      <c r="H357" s="40"/>
      <c r="AI357" s="37"/>
      <c r="BJ357" s="37"/>
      <c r="FO357" s="60"/>
      <c r="FP357" s="60"/>
      <c r="FQ357" s="60"/>
      <c r="FR357" s="60"/>
      <c r="FS357" s="60"/>
      <c r="FT357" s="60"/>
      <c r="FU357" s="60"/>
      <c r="FV357" s="60"/>
      <c r="FW357" s="60"/>
      <c r="FX357" s="60"/>
      <c r="FY357" s="60"/>
      <c r="FZ357" s="60"/>
      <c r="GA357" s="60"/>
      <c r="GB357" s="60"/>
      <c r="GC357" s="60"/>
      <c r="GD357" s="60"/>
      <c r="GE357" s="60"/>
      <c r="GF357" s="60"/>
      <c r="GG357" s="60"/>
      <c r="GH357" s="60"/>
      <c r="GI357" s="60"/>
      <c r="GJ357" s="60"/>
      <c r="GK357" s="60"/>
      <c r="GL357" s="60"/>
      <c r="GM357" s="60"/>
      <c r="GN357" s="60"/>
      <c r="RY357" s="138"/>
    </row>
    <row r="358" spans="3:493" s="38" customFormat="1">
      <c r="C358" s="39"/>
      <c r="G358" s="40"/>
      <c r="H358" s="40"/>
      <c r="AI358" s="37"/>
      <c r="BJ358" s="37"/>
      <c r="FO358" s="60"/>
      <c r="FP358" s="60"/>
      <c r="FQ358" s="60"/>
      <c r="FR358" s="60"/>
      <c r="FS358" s="60"/>
      <c r="FT358" s="60"/>
      <c r="FU358" s="60"/>
      <c r="FV358" s="60"/>
      <c r="FW358" s="60"/>
      <c r="FX358" s="60"/>
      <c r="FY358" s="60"/>
      <c r="FZ358" s="60"/>
      <c r="GA358" s="60"/>
      <c r="GB358" s="60"/>
      <c r="GC358" s="60"/>
      <c r="GD358" s="60"/>
      <c r="GE358" s="60"/>
      <c r="GF358" s="60"/>
      <c r="GG358" s="60"/>
      <c r="GH358" s="60"/>
      <c r="GI358" s="60"/>
      <c r="GJ358" s="60"/>
      <c r="GK358" s="60"/>
      <c r="GL358" s="60"/>
      <c r="GM358" s="60"/>
      <c r="GN358" s="60"/>
      <c r="RY358" s="138"/>
    </row>
    <row r="359" spans="3:493" s="38" customFormat="1">
      <c r="C359" s="39"/>
      <c r="G359" s="40"/>
      <c r="H359" s="40"/>
      <c r="AI359" s="37"/>
      <c r="BJ359" s="37"/>
      <c r="FO359" s="60"/>
      <c r="FP359" s="60"/>
      <c r="FQ359" s="60"/>
      <c r="FR359" s="60"/>
      <c r="FS359" s="60"/>
      <c r="FT359" s="60"/>
      <c r="FU359" s="60"/>
      <c r="FV359" s="60"/>
      <c r="FW359" s="60"/>
      <c r="FX359" s="60"/>
      <c r="FY359" s="60"/>
      <c r="FZ359" s="60"/>
      <c r="GA359" s="60"/>
      <c r="GB359" s="60"/>
      <c r="GC359" s="60"/>
      <c r="GD359" s="60"/>
      <c r="GE359" s="60"/>
      <c r="GF359" s="60"/>
      <c r="GG359" s="60"/>
      <c r="GH359" s="60"/>
      <c r="GI359" s="60"/>
      <c r="GJ359" s="60"/>
      <c r="GK359" s="60"/>
      <c r="GL359" s="60"/>
      <c r="GM359" s="60"/>
      <c r="GN359" s="60"/>
      <c r="RY359" s="138"/>
    </row>
    <row r="360" spans="3:493" s="38" customFormat="1">
      <c r="C360" s="39"/>
      <c r="G360" s="40"/>
      <c r="H360" s="40"/>
      <c r="AI360" s="37"/>
      <c r="BJ360" s="37"/>
      <c r="FO360" s="60"/>
      <c r="FP360" s="60"/>
      <c r="FQ360" s="60"/>
      <c r="FR360" s="60"/>
      <c r="FS360" s="60"/>
      <c r="FT360" s="60"/>
      <c r="FU360" s="60"/>
      <c r="FV360" s="60"/>
      <c r="FW360" s="60"/>
      <c r="FX360" s="60"/>
      <c r="FY360" s="60"/>
      <c r="FZ360" s="60"/>
      <c r="GA360" s="60"/>
      <c r="GB360" s="60"/>
      <c r="GC360" s="60"/>
      <c r="GD360" s="60"/>
      <c r="GE360" s="60"/>
      <c r="GF360" s="60"/>
      <c r="GG360" s="60"/>
      <c r="GH360" s="60"/>
      <c r="GI360" s="60"/>
      <c r="GJ360" s="60"/>
      <c r="GK360" s="60"/>
      <c r="GL360" s="60"/>
      <c r="GM360" s="60"/>
      <c r="GN360" s="60"/>
      <c r="RY360" s="138"/>
    </row>
    <row r="361" spans="3:493" s="38" customFormat="1">
      <c r="C361" s="39"/>
      <c r="G361" s="40"/>
      <c r="H361" s="40"/>
      <c r="AI361" s="37"/>
      <c r="BJ361" s="37"/>
      <c r="FO361" s="60"/>
      <c r="FP361" s="60"/>
      <c r="FQ361" s="60"/>
      <c r="FR361" s="60"/>
      <c r="FS361" s="60"/>
      <c r="FT361" s="60"/>
      <c r="FU361" s="60"/>
      <c r="FV361" s="60"/>
      <c r="FW361" s="60"/>
      <c r="FX361" s="60"/>
      <c r="FY361" s="60"/>
      <c r="FZ361" s="60"/>
      <c r="GA361" s="60"/>
      <c r="GB361" s="60"/>
      <c r="GC361" s="60"/>
      <c r="GD361" s="60"/>
      <c r="GE361" s="60"/>
      <c r="GF361" s="60"/>
      <c r="GG361" s="60"/>
      <c r="GH361" s="60"/>
      <c r="GI361" s="60"/>
      <c r="GJ361" s="60"/>
      <c r="GK361" s="60"/>
      <c r="GL361" s="60"/>
      <c r="GM361" s="60"/>
      <c r="GN361" s="60"/>
      <c r="RY361" s="138"/>
    </row>
    <row r="362" spans="3:493" s="38" customFormat="1">
      <c r="C362" s="39"/>
      <c r="G362" s="40"/>
      <c r="H362" s="40"/>
      <c r="AI362" s="37"/>
      <c r="BJ362" s="37"/>
      <c r="FO362" s="60"/>
      <c r="FP362" s="60"/>
      <c r="FQ362" s="60"/>
      <c r="FR362" s="60"/>
      <c r="FS362" s="60"/>
      <c r="FT362" s="60"/>
      <c r="FU362" s="60"/>
      <c r="FV362" s="60"/>
      <c r="FW362" s="60"/>
      <c r="FX362" s="60"/>
      <c r="FY362" s="60"/>
      <c r="FZ362" s="60"/>
      <c r="GA362" s="60"/>
      <c r="GB362" s="60"/>
      <c r="GC362" s="60"/>
      <c r="GD362" s="60"/>
      <c r="GE362" s="60"/>
      <c r="GF362" s="60"/>
      <c r="GG362" s="60"/>
      <c r="GH362" s="60"/>
      <c r="GI362" s="60"/>
      <c r="GJ362" s="60"/>
      <c r="GK362" s="60"/>
      <c r="GL362" s="60"/>
      <c r="GM362" s="60"/>
      <c r="GN362" s="60"/>
      <c r="RY362" s="138"/>
    </row>
    <row r="363" spans="3:493" s="38" customFormat="1">
      <c r="C363" s="39"/>
      <c r="G363" s="40"/>
      <c r="H363" s="40"/>
      <c r="AI363" s="37"/>
      <c r="BJ363" s="37"/>
      <c r="FO363" s="60"/>
      <c r="FP363" s="60"/>
      <c r="FQ363" s="60"/>
      <c r="FR363" s="60"/>
      <c r="FS363" s="60"/>
      <c r="FT363" s="60"/>
      <c r="FU363" s="60"/>
      <c r="FV363" s="60"/>
      <c r="FW363" s="60"/>
      <c r="FX363" s="60"/>
      <c r="FY363" s="60"/>
      <c r="FZ363" s="60"/>
      <c r="GA363" s="60"/>
      <c r="GB363" s="60"/>
      <c r="GC363" s="60"/>
      <c r="GD363" s="60"/>
      <c r="GE363" s="60"/>
      <c r="GF363" s="60"/>
      <c r="GG363" s="60"/>
      <c r="GH363" s="60"/>
      <c r="GI363" s="60"/>
      <c r="GJ363" s="60"/>
      <c r="GK363" s="60"/>
      <c r="GL363" s="60"/>
      <c r="GM363" s="60"/>
      <c r="GN363" s="60"/>
      <c r="RY363" s="138"/>
    </row>
    <row r="364" spans="3:493" s="38" customFormat="1">
      <c r="C364" s="39"/>
      <c r="G364" s="40"/>
      <c r="H364" s="40"/>
      <c r="AI364" s="37"/>
      <c r="BJ364" s="37"/>
      <c r="FO364" s="60"/>
      <c r="FP364" s="60"/>
      <c r="FQ364" s="60"/>
      <c r="FR364" s="60"/>
      <c r="FS364" s="60"/>
      <c r="FT364" s="60"/>
      <c r="FU364" s="60"/>
      <c r="FV364" s="60"/>
      <c r="FW364" s="60"/>
      <c r="FX364" s="60"/>
      <c r="FY364" s="60"/>
      <c r="FZ364" s="60"/>
      <c r="GA364" s="60"/>
      <c r="GB364" s="60"/>
      <c r="GC364" s="60"/>
      <c r="GD364" s="60"/>
      <c r="GE364" s="60"/>
      <c r="GF364" s="60"/>
      <c r="GG364" s="60"/>
      <c r="GH364" s="60"/>
      <c r="GI364" s="60"/>
      <c r="GJ364" s="60"/>
      <c r="GK364" s="60"/>
      <c r="GL364" s="60"/>
      <c r="GM364" s="60"/>
      <c r="GN364" s="60"/>
      <c r="RY364" s="138"/>
    </row>
    <row r="365" spans="3:493" s="38" customFormat="1">
      <c r="C365" s="39"/>
      <c r="G365" s="40"/>
      <c r="H365" s="40"/>
      <c r="AI365" s="37"/>
      <c r="BJ365" s="37"/>
      <c r="FO365" s="60"/>
      <c r="FP365" s="60"/>
      <c r="FQ365" s="60"/>
      <c r="FR365" s="60"/>
      <c r="FS365" s="60"/>
      <c r="FT365" s="60"/>
      <c r="FU365" s="60"/>
      <c r="FV365" s="60"/>
      <c r="FW365" s="60"/>
      <c r="FX365" s="60"/>
      <c r="FY365" s="60"/>
      <c r="FZ365" s="60"/>
      <c r="GA365" s="60"/>
      <c r="GB365" s="60"/>
      <c r="GC365" s="60"/>
      <c r="GD365" s="60"/>
      <c r="GE365" s="60"/>
      <c r="GF365" s="60"/>
      <c r="GG365" s="60"/>
      <c r="GH365" s="60"/>
      <c r="GI365" s="60"/>
      <c r="GJ365" s="60"/>
      <c r="GK365" s="60"/>
      <c r="GL365" s="60"/>
      <c r="GM365" s="60"/>
      <c r="GN365" s="60"/>
      <c r="RY365" s="138"/>
    </row>
    <row r="366" spans="3:493" s="38" customFormat="1">
      <c r="C366" s="39"/>
      <c r="G366" s="40"/>
      <c r="H366" s="40"/>
      <c r="AI366" s="37"/>
      <c r="BJ366" s="37"/>
      <c r="FO366" s="60"/>
      <c r="FP366" s="60"/>
      <c r="FQ366" s="60"/>
      <c r="FR366" s="60"/>
      <c r="FS366" s="60"/>
      <c r="FT366" s="60"/>
      <c r="FU366" s="60"/>
      <c r="FV366" s="60"/>
      <c r="FW366" s="60"/>
      <c r="FX366" s="60"/>
      <c r="FY366" s="60"/>
      <c r="FZ366" s="60"/>
      <c r="GA366" s="60"/>
      <c r="GB366" s="60"/>
      <c r="GC366" s="60"/>
      <c r="GD366" s="60"/>
      <c r="GE366" s="60"/>
      <c r="GF366" s="60"/>
      <c r="GG366" s="60"/>
      <c r="GH366" s="60"/>
      <c r="GI366" s="60"/>
      <c r="GJ366" s="60"/>
      <c r="GK366" s="60"/>
      <c r="GL366" s="60"/>
      <c r="GM366" s="60"/>
      <c r="GN366" s="60"/>
      <c r="RY366" s="138"/>
    </row>
    <row r="367" spans="3:493" s="38" customFormat="1">
      <c r="C367" s="39"/>
      <c r="G367" s="40"/>
      <c r="H367" s="40"/>
      <c r="AI367" s="37"/>
      <c r="BJ367" s="37"/>
      <c r="FO367" s="60"/>
      <c r="FP367" s="60"/>
      <c r="FQ367" s="60"/>
      <c r="FR367" s="60"/>
      <c r="FS367" s="60"/>
      <c r="FT367" s="60"/>
      <c r="FU367" s="60"/>
      <c r="FV367" s="60"/>
      <c r="FW367" s="60"/>
      <c r="FX367" s="60"/>
      <c r="FY367" s="60"/>
      <c r="FZ367" s="60"/>
      <c r="GA367" s="60"/>
      <c r="GB367" s="60"/>
      <c r="GC367" s="60"/>
      <c r="GD367" s="60"/>
      <c r="GE367" s="60"/>
      <c r="GF367" s="60"/>
      <c r="GG367" s="60"/>
      <c r="GH367" s="60"/>
      <c r="GI367" s="60"/>
      <c r="GJ367" s="60"/>
      <c r="GK367" s="60"/>
      <c r="GL367" s="60"/>
      <c r="GM367" s="60"/>
      <c r="GN367" s="60"/>
      <c r="RY367" s="138"/>
    </row>
    <row r="368" spans="3:493" s="38" customFormat="1">
      <c r="C368" s="39"/>
      <c r="G368" s="40"/>
      <c r="H368" s="40"/>
      <c r="AI368" s="37"/>
      <c r="BJ368" s="37"/>
      <c r="FO368" s="60"/>
      <c r="FP368" s="60"/>
      <c r="FQ368" s="60"/>
      <c r="FR368" s="60"/>
      <c r="FS368" s="60"/>
      <c r="FT368" s="60"/>
      <c r="FU368" s="60"/>
      <c r="FV368" s="60"/>
      <c r="FW368" s="60"/>
      <c r="FX368" s="60"/>
      <c r="FY368" s="60"/>
      <c r="FZ368" s="60"/>
      <c r="GA368" s="60"/>
      <c r="GB368" s="60"/>
      <c r="GC368" s="60"/>
      <c r="GD368" s="60"/>
      <c r="GE368" s="60"/>
      <c r="GF368" s="60"/>
      <c r="GG368" s="60"/>
      <c r="GH368" s="60"/>
      <c r="GI368" s="60"/>
      <c r="GJ368" s="60"/>
      <c r="GK368" s="60"/>
      <c r="GL368" s="60"/>
      <c r="GM368" s="60"/>
      <c r="GN368" s="60"/>
      <c r="RY368" s="138"/>
    </row>
    <row r="369" spans="3:493" s="38" customFormat="1">
      <c r="C369" s="39"/>
      <c r="G369" s="40"/>
      <c r="H369" s="40"/>
      <c r="AI369" s="37"/>
      <c r="BJ369" s="37"/>
      <c r="FO369" s="60"/>
      <c r="FP369" s="60"/>
      <c r="FQ369" s="60"/>
      <c r="FR369" s="60"/>
      <c r="FS369" s="60"/>
      <c r="FT369" s="60"/>
      <c r="FU369" s="60"/>
      <c r="FV369" s="60"/>
      <c r="FW369" s="60"/>
      <c r="FX369" s="60"/>
      <c r="FY369" s="60"/>
      <c r="FZ369" s="60"/>
      <c r="GA369" s="60"/>
      <c r="GB369" s="60"/>
      <c r="GC369" s="60"/>
      <c r="GD369" s="60"/>
      <c r="GE369" s="60"/>
      <c r="GF369" s="60"/>
      <c r="GG369" s="60"/>
      <c r="GH369" s="60"/>
      <c r="GI369" s="60"/>
      <c r="GJ369" s="60"/>
      <c r="GK369" s="60"/>
      <c r="GL369" s="60"/>
      <c r="GM369" s="60"/>
      <c r="GN369" s="60"/>
      <c r="RY369" s="138"/>
    </row>
    <row r="370" spans="3:493" s="38" customFormat="1">
      <c r="C370" s="39"/>
      <c r="G370" s="40"/>
      <c r="H370" s="40"/>
      <c r="AI370" s="37"/>
      <c r="BJ370" s="37"/>
      <c r="FO370" s="60"/>
      <c r="FP370" s="60"/>
      <c r="FQ370" s="60"/>
      <c r="FR370" s="60"/>
      <c r="FS370" s="60"/>
      <c r="FT370" s="60"/>
      <c r="FU370" s="60"/>
      <c r="FV370" s="60"/>
      <c r="FW370" s="60"/>
      <c r="FX370" s="60"/>
      <c r="FY370" s="60"/>
      <c r="FZ370" s="60"/>
      <c r="GA370" s="60"/>
      <c r="GB370" s="60"/>
      <c r="GC370" s="60"/>
      <c r="GD370" s="60"/>
      <c r="GE370" s="60"/>
      <c r="GF370" s="60"/>
      <c r="GG370" s="60"/>
      <c r="GH370" s="60"/>
      <c r="GI370" s="60"/>
      <c r="GJ370" s="60"/>
      <c r="GK370" s="60"/>
      <c r="GL370" s="60"/>
      <c r="GM370" s="60"/>
      <c r="GN370" s="60"/>
      <c r="RY370" s="138"/>
    </row>
    <row r="371" spans="3:493" s="38" customFormat="1">
      <c r="C371" s="39"/>
      <c r="G371" s="40"/>
      <c r="H371" s="40"/>
      <c r="AI371" s="37"/>
      <c r="BJ371" s="37"/>
      <c r="FO371" s="60"/>
      <c r="FP371" s="60"/>
      <c r="FQ371" s="60"/>
      <c r="FR371" s="60"/>
      <c r="FS371" s="60"/>
      <c r="FT371" s="60"/>
      <c r="FU371" s="60"/>
      <c r="FV371" s="60"/>
      <c r="FW371" s="60"/>
      <c r="FX371" s="60"/>
      <c r="FY371" s="60"/>
      <c r="FZ371" s="60"/>
      <c r="GA371" s="60"/>
      <c r="GB371" s="60"/>
      <c r="GC371" s="60"/>
      <c r="GD371" s="60"/>
      <c r="GE371" s="60"/>
      <c r="GF371" s="60"/>
      <c r="GG371" s="60"/>
      <c r="GH371" s="60"/>
      <c r="GI371" s="60"/>
      <c r="GJ371" s="60"/>
      <c r="GK371" s="60"/>
      <c r="GL371" s="60"/>
      <c r="GM371" s="60"/>
      <c r="GN371" s="60"/>
      <c r="RY371" s="138"/>
    </row>
    <row r="372" spans="3:493" s="38" customFormat="1">
      <c r="C372" s="39"/>
      <c r="G372" s="40"/>
      <c r="H372" s="40"/>
      <c r="AI372" s="37"/>
      <c r="BJ372" s="37"/>
      <c r="FO372" s="60"/>
      <c r="FP372" s="60"/>
      <c r="FQ372" s="60"/>
      <c r="FR372" s="60"/>
      <c r="FS372" s="60"/>
      <c r="FT372" s="60"/>
      <c r="FU372" s="60"/>
      <c r="FV372" s="60"/>
      <c r="FW372" s="60"/>
      <c r="FX372" s="60"/>
      <c r="FY372" s="60"/>
      <c r="FZ372" s="60"/>
      <c r="GA372" s="60"/>
      <c r="GB372" s="60"/>
      <c r="GC372" s="60"/>
      <c r="GD372" s="60"/>
      <c r="GE372" s="60"/>
      <c r="GF372" s="60"/>
      <c r="GG372" s="60"/>
      <c r="GH372" s="60"/>
      <c r="GI372" s="60"/>
      <c r="GJ372" s="60"/>
      <c r="GK372" s="60"/>
      <c r="GL372" s="60"/>
      <c r="GM372" s="60"/>
      <c r="GN372" s="60"/>
      <c r="RY372" s="138"/>
    </row>
    <row r="373" spans="3:493" s="38" customFormat="1">
      <c r="C373" s="39"/>
      <c r="G373" s="40"/>
      <c r="H373" s="40"/>
      <c r="AI373" s="37"/>
      <c r="BJ373" s="37"/>
      <c r="FO373" s="60"/>
      <c r="FP373" s="60"/>
      <c r="FQ373" s="60"/>
      <c r="FR373" s="60"/>
      <c r="FS373" s="60"/>
      <c r="FT373" s="60"/>
      <c r="FU373" s="60"/>
      <c r="FV373" s="60"/>
      <c r="FW373" s="60"/>
      <c r="FX373" s="60"/>
      <c r="FY373" s="60"/>
      <c r="FZ373" s="60"/>
      <c r="GA373" s="60"/>
      <c r="GB373" s="60"/>
      <c r="GC373" s="60"/>
      <c r="GD373" s="60"/>
      <c r="GE373" s="60"/>
      <c r="GF373" s="60"/>
      <c r="GG373" s="60"/>
      <c r="GH373" s="60"/>
      <c r="GI373" s="60"/>
      <c r="GJ373" s="60"/>
      <c r="GK373" s="60"/>
      <c r="GL373" s="60"/>
      <c r="GM373" s="60"/>
      <c r="GN373" s="60"/>
      <c r="RY373" s="138"/>
    </row>
    <row r="374" spans="3:493" s="38" customFormat="1">
      <c r="C374" s="39"/>
      <c r="G374" s="40"/>
      <c r="H374" s="40"/>
      <c r="AI374" s="37"/>
      <c r="BJ374" s="37"/>
      <c r="FO374" s="60"/>
      <c r="FP374" s="60"/>
      <c r="FQ374" s="60"/>
      <c r="FR374" s="60"/>
      <c r="FS374" s="60"/>
      <c r="FT374" s="60"/>
      <c r="FU374" s="60"/>
      <c r="FV374" s="60"/>
      <c r="FW374" s="60"/>
      <c r="FX374" s="60"/>
      <c r="FY374" s="60"/>
      <c r="FZ374" s="60"/>
      <c r="GA374" s="60"/>
      <c r="GB374" s="60"/>
      <c r="GC374" s="60"/>
      <c r="GD374" s="60"/>
      <c r="GE374" s="60"/>
      <c r="GF374" s="60"/>
      <c r="GG374" s="60"/>
      <c r="GH374" s="60"/>
      <c r="GI374" s="60"/>
      <c r="GJ374" s="60"/>
      <c r="GK374" s="60"/>
      <c r="GL374" s="60"/>
      <c r="GM374" s="60"/>
      <c r="GN374" s="60"/>
      <c r="RY374" s="138"/>
    </row>
    <row r="375" spans="3:493" s="38" customFormat="1">
      <c r="C375" s="39"/>
      <c r="G375" s="40"/>
      <c r="H375" s="40"/>
      <c r="AI375" s="37"/>
      <c r="BJ375" s="37"/>
      <c r="FO375" s="60"/>
      <c r="FP375" s="60"/>
      <c r="FQ375" s="60"/>
      <c r="FR375" s="60"/>
      <c r="FS375" s="60"/>
      <c r="FT375" s="60"/>
      <c r="FU375" s="60"/>
      <c r="FV375" s="60"/>
      <c r="FW375" s="60"/>
      <c r="FX375" s="60"/>
      <c r="FY375" s="60"/>
      <c r="FZ375" s="60"/>
      <c r="GA375" s="60"/>
      <c r="GB375" s="60"/>
      <c r="GC375" s="60"/>
      <c r="GD375" s="60"/>
      <c r="GE375" s="60"/>
      <c r="GF375" s="60"/>
      <c r="GG375" s="60"/>
      <c r="GH375" s="60"/>
      <c r="GI375" s="60"/>
      <c r="GJ375" s="60"/>
      <c r="GK375" s="60"/>
      <c r="GL375" s="60"/>
      <c r="GM375" s="60"/>
      <c r="GN375" s="60"/>
      <c r="RY375" s="138"/>
    </row>
    <row r="376" spans="3:493" s="38" customFormat="1">
      <c r="C376" s="39"/>
      <c r="G376" s="40"/>
      <c r="H376" s="40"/>
      <c r="AI376" s="37"/>
      <c r="BJ376" s="37"/>
      <c r="FO376" s="60"/>
      <c r="FP376" s="60"/>
      <c r="FQ376" s="60"/>
      <c r="FR376" s="60"/>
      <c r="FS376" s="60"/>
      <c r="FT376" s="60"/>
      <c r="FU376" s="60"/>
      <c r="FV376" s="60"/>
      <c r="FW376" s="60"/>
      <c r="FX376" s="60"/>
      <c r="FY376" s="60"/>
      <c r="FZ376" s="60"/>
      <c r="GA376" s="60"/>
      <c r="GB376" s="60"/>
      <c r="GC376" s="60"/>
      <c r="GD376" s="60"/>
      <c r="GE376" s="60"/>
      <c r="GF376" s="60"/>
      <c r="GG376" s="60"/>
      <c r="GH376" s="60"/>
      <c r="GI376" s="60"/>
      <c r="GJ376" s="60"/>
      <c r="GK376" s="60"/>
      <c r="GL376" s="60"/>
      <c r="GM376" s="60"/>
      <c r="GN376" s="60"/>
      <c r="RY376" s="138"/>
    </row>
    <row r="377" spans="3:493" s="38" customFormat="1">
      <c r="C377" s="39"/>
      <c r="G377" s="40"/>
      <c r="H377" s="40"/>
      <c r="AI377" s="37"/>
      <c r="BJ377" s="37"/>
      <c r="FO377" s="60"/>
      <c r="FP377" s="60"/>
      <c r="FQ377" s="60"/>
      <c r="FR377" s="60"/>
      <c r="FS377" s="60"/>
      <c r="FT377" s="60"/>
      <c r="FU377" s="60"/>
      <c r="FV377" s="60"/>
      <c r="FW377" s="60"/>
      <c r="FX377" s="60"/>
      <c r="FY377" s="60"/>
      <c r="FZ377" s="60"/>
      <c r="GA377" s="60"/>
      <c r="GB377" s="60"/>
      <c r="GC377" s="60"/>
      <c r="GD377" s="60"/>
      <c r="GE377" s="60"/>
      <c r="GF377" s="60"/>
      <c r="GG377" s="60"/>
      <c r="GH377" s="60"/>
      <c r="GI377" s="60"/>
      <c r="GJ377" s="60"/>
      <c r="GK377" s="60"/>
      <c r="GL377" s="60"/>
      <c r="GM377" s="60"/>
      <c r="GN377" s="60"/>
      <c r="RY377" s="138"/>
    </row>
    <row r="378" spans="3:493" s="38" customFormat="1">
      <c r="C378" s="39"/>
      <c r="G378" s="40"/>
      <c r="H378" s="40"/>
      <c r="AI378" s="37"/>
      <c r="BJ378" s="37"/>
      <c r="FO378" s="60"/>
      <c r="FP378" s="60"/>
      <c r="FQ378" s="60"/>
      <c r="FR378" s="60"/>
      <c r="FS378" s="60"/>
      <c r="FT378" s="60"/>
      <c r="FU378" s="60"/>
      <c r="FV378" s="60"/>
      <c r="FW378" s="60"/>
      <c r="FX378" s="60"/>
      <c r="FY378" s="60"/>
      <c r="FZ378" s="60"/>
      <c r="GA378" s="60"/>
      <c r="GB378" s="60"/>
      <c r="GC378" s="60"/>
      <c r="GD378" s="60"/>
      <c r="GE378" s="60"/>
      <c r="GF378" s="60"/>
      <c r="GG378" s="60"/>
      <c r="GH378" s="60"/>
      <c r="GI378" s="60"/>
      <c r="GJ378" s="60"/>
      <c r="GK378" s="60"/>
      <c r="GL378" s="60"/>
      <c r="GM378" s="60"/>
      <c r="GN378" s="60"/>
      <c r="RY378" s="138"/>
    </row>
    <row r="379" spans="3:493" s="38" customFormat="1">
      <c r="C379" s="39"/>
      <c r="G379" s="40"/>
      <c r="H379" s="40"/>
      <c r="AI379" s="37"/>
      <c r="BJ379" s="37"/>
      <c r="FO379" s="60"/>
      <c r="FP379" s="60"/>
      <c r="FQ379" s="60"/>
      <c r="FR379" s="60"/>
      <c r="FS379" s="60"/>
      <c r="FT379" s="60"/>
      <c r="FU379" s="60"/>
      <c r="FV379" s="60"/>
      <c r="FW379" s="60"/>
      <c r="FX379" s="60"/>
      <c r="FY379" s="60"/>
      <c r="FZ379" s="60"/>
      <c r="GA379" s="60"/>
      <c r="GB379" s="60"/>
      <c r="GC379" s="60"/>
      <c r="GD379" s="60"/>
      <c r="GE379" s="60"/>
      <c r="GF379" s="60"/>
      <c r="GG379" s="60"/>
      <c r="GH379" s="60"/>
      <c r="GI379" s="60"/>
      <c r="GJ379" s="60"/>
      <c r="GK379" s="60"/>
      <c r="GL379" s="60"/>
      <c r="GM379" s="60"/>
      <c r="GN379" s="60"/>
      <c r="RY379" s="138"/>
    </row>
    <row r="380" spans="3:493" s="38" customFormat="1">
      <c r="C380" s="39"/>
      <c r="G380" s="40"/>
      <c r="H380" s="40"/>
      <c r="AI380" s="37"/>
      <c r="BJ380" s="37"/>
      <c r="FO380" s="60"/>
      <c r="FP380" s="60"/>
      <c r="FQ380" s="60"/>
      <c r="FR380" s="60"/>
      <c r="FS380" s="60"/>
      <c r="FT380" s="60"/>
      <c r="FU380" s="60"/>
      <c r="FV380" s="60"/>
      <c r="FW380" s="60"/>
      <c r="FX380" s="60"/>
      <c r="FY380" s="60"/>
      <c r="FZ380" s="60"/>
      <c r="GA380" s="60"/>
      <c r="GB380" s="60"/>
      <c r="GC380" s="60"/>
      <c r="GD380" s="60"/>
      <c r="GE380" s="60"/>
      <c r="GF380" s="60"/>
      <c r="GG380" s="60"/>
      <c r="GH380" s="60"/>
      <c r="GI380" s="60"/>
      <c r="GJ380" s="60"/>
      <c r="GK380" s="60"/>
      <c r="GL380" s="60"/>
      <c r="GM380" s="60"/>
      <c r="GN380" s="60"/>
      <c r="RY380" s="138"/>
    </row>
    <row r="381" spans="3:493" s="38" customFormat="1">
      <c r="C381" s="39"/>
      <c r="G381" s="40"/>
      <c r="H381" s="40"/>
      <c r="AI381" s="37"/>
      <c r="BJ381" s="37"/>
      <c r="FO381" s="60"/>
      <c r="FP381" s="60"/>
      <c r="FQ381" s="60"/>
      <c r="FR381" s="60"/>
      <c r="FS381" s="60"/>
      <c r="FT381" s="60"/>
      <c r="FU381" s="60"/>
      <c r="FV381" s="60"/>
      <c r="FW381" s="60"/>
      <c r="FX381" s="60"/>
      <c r="FY381" s="60"/>
      <c r="FZ381" s="60"/>
      <c r="GA381" s="60"/>
      <c r="GB381" s="60"/>
      <c r="GC381" s="60"/>
      <c r="GD381" s="60"/>
      <c r="GE381" s="60"/>
      <c r="GF381" s="60"/>
      <c r="GG381" s="60"/>
      <c r="GH381" s="60"/>
      <c r="GI381" s="60"/>
      <c r="GJ381" s="60"/>
      <c r="GK381" s="60"/>
      <c r="GL381" s="60"/>
      <c r="GM381" s="60"/>
      <c r="GN381" s="60"/>
      <c r="RY381" s="138"/>
    </row>
    <row r="382" spans="3:493" s="38" customFormat="1">
      <c r="C382" s="39"/>
      <c r="G382" s="40"/>
      <c r="H382" s="40"/>
      <c r="AI382" s="37"/>
      <c r="BJ382" s="37"/>
      <c r="FO382" s="60"/>
      <c r="FP382" s="60"/>
      <c r="FQ382" s="60"/>
      <c r="FR382" s="60"/>
      <c r="FS382" s="60"/>
      <c r="FT382" s="60"/>
      <c r="FU382" s="60"/>
      <c r="FV382" s="60"/>
      <c r="FW382" s="60"/>
      <c r="FX382" s="60"/>
      <c r="FY382" s="60"/>
      <c r="FZ382" s="60"/>
      <c r="GA382" s="60"/>
      <c r="GB382" s="60"/>
      <c r="GC382" s="60"/>
      <c r="GD382" s="60"/>
      <c r="GE382" s="60"/>
      <c r="GF382" s="60"/>
      <c r="GG382" s="60"/>
      <c r="GH382" s="60"/>
      <c r="GI382" s="60"/>
      <c r="GJ382" s="60"/>
      <c r="GK382" s="60"/>
      <c r="GL382" s="60"/>
      <c r="GM382" s="60"/>
      <c r="GN382" s="60"/>
      <c r="RY382" s="138"/>
    </row>
    <row r="383" spans="3:493" s="38" customFormat="1">
      <c r="C383" s="39"/>
      <c r="G383" s="40"/>
      <c r="H383" s="40"/>
      <c r="AI383" s="37"/>
      <c r="BJ383" s="37"/>
      <c r="FO383" s="60"/>
      <c r="FP383" s="60"/>
      <c r="FQ383" s="60"/>
      <c r="FR383" s="60"/>
      <c r="FS383" s="60"/>
      <c r="FT383" s="60"/>
      <c r="FU383" s="60"/>
      <c r="FV383" s="60"/>
      <c r="FW383" s="60"/>
      <c r="FX383" s="60"/>
      <c r="FY383" s="60"/>
      <c r="FZ383" s="60"/>
      <c r="GA383" s="60"/>
      <c r="GB383" s="60"/>
      <c r="GC383" s="60"/>
      <c r="GD383" s="60"/>
      <c r="GE383" s="60"/>
      <c r="GF383" s="60"/>
      <c r="GG383" s="60"/>
      <c r="GH383" s="60"/>
      <c r="GI383" s="60"/>
      <c r="GJ383" s="60"/>
      <c r="GK383" s="60"/>
      <c r="GL383" s="60"/>
      <c r="GM383" s="60"/>
      <c r="GN383" s="60"/>
      <c r="RY383" s="138"/>
    </row>
    <row r="384" spans="3:493" s="38" customFormat="1">
      <c r="C384" s="39"/>
      <c r="G384" s="40"/>
      <c r="H384" s="40"/>
      <c r="AI384" s="37"/>
      <c r="BJ384" s="37"/>
      <c r="FO384" s="60"/>
      <c r="FP384" s="60"/>
      <c r="FQ384" s="60"/>
      <c r="FR384" s="60"/>
      <c r="FS384" s="60"/>
      <c r="FT384" s="60"/>
      <c r="FU384" s="60"/>
      <c r="FV384" s="60"/>
      <c r="FW384" s="60"/>
      <c r="FX384" s="60"/>
      <c r="FY384" s="60"/>
      <c r="FZ384" s="60"/>
      <c r="GA384" s="60"/>
      <c r="GB384" s="60"/>
      <c r="GC384" s="60"/>
      <c r="GD384" s="60"/>
      <c r="GE384" s="60"/>
      <c r="GF384" s="60"/>
      <c r="GG384" s="60"/>
      <c r="GH384" s="60"/>
      <c r="GI384" s="60"/>
      <c r="GJ384" s="60"/>
      <c r="GK384" s="60"/>
      <c r="GL384" s="60"/>
      <c r="GM384" s="60"/>
      <c r="GN384" s="60"/>
      <c r="RY384" s="138"/>
    </row>
    <row r="385" spans="3:493" s="38" customFormat="1">
      <c r="C385" s="39"/>
      <c r="G385" s="40"/>
      <c r="H385" s="40"/>
      <c r="AI385" s="37"/>
      <c r="BJ385" s="37"/>
      <c r="FO385" s="60"/>
      <c r="FP385" s="60"/>
      <c r="FQ385" s="60"/>
      <c r="FR385" s="60"/>
      <c r="FS385" s="60"/>
      <c r="FT385" s="60"/>
      <c r="FU385" s="60"/>
      <c r="FV385" s="60"/>
      <c r="FW385" s="60"/>
      <c r="FX385" s="60"/>
      <c r="FY385" s="60"/>
      <c r="FZ385" s="60"/>
      <c r="GA385" s="60"/>
      <c r="GB385" s="60"/>
      <c r="GC385" s="60"/>
      <c r="GD385" s="60"/>
      <c r="GE385" s="60"/>
      <c r="GF385" s="60"/>
      <c r="GG385" s="60"/>
      <c r="GH385" s="60"/>
      <c r="GI385" s="60"/>
      <c r="GJ385" s="60"/>
      <c r="GK385" s="60"/>
      <c r="GL385" s="60"/>
      <c r="GM385" s="60"/>
      <c r="GN385" s="60"/>
      <c r="RY385" s="138"/>
    </row>
    <row r="386" spans="3:493" s="38" customFormat="1">
      <c r="C386" s="39"/>
      <c r="G386" s="40"/>
      <c r="H386" s="40"/>
      <c r="AI386" s="37"/>
      <c r="BJ386" s="37"/>
      <c r="FO386" s="60"/>
      <c r="FP386" s="60"/>
      <c r="FQ386" s="60"/>
      <c r="FR386" s="60"/>
      <c r="FS386" s="60"/>
      <c r="FT386" s="60"/>
      <c r="FU386" s="60"/>
      <c r="FV386" s="60"/>
      <c r="FW386" s="60"/>
      <c r="FX386" s="60"/>
      <c r="FY386" s="60"/>
      <c r="FZ386" s="60"/>
      <c r="GA386" s="60"/>
      <c r="GB386" s="60"/>
      <c r="GC386" s="60"/>
      <c r="GD386" s="60"/>
      <c r="GE386" s="60"/>
      <c r="GF386" s="60"/>
      <c r="GG386" s="60"/>
      <c r="GH386" s="60"/>
      <c r="GI386" s="60"/>
      <c r="GJ386" s="60"/>
      <c r="GK386" s="60"/>
      <c r="GL386" s="60"/>
      <c r="GM386" s="60"/>
      <c r="GN386" s="60"/>
      <c r="RY386" s="138"/>
    </row>
    <row r="387" spans="3:493" s="38" customFormat="1">
      <c r="C387" s="39"/>
      <c r="G387" s="40"/>
      <c r="H387" s="40"/>
      <c r="AI387" s="37"/>
      <c r="BJ387" s="37"/>
      <c r="FO387" s="60"/>
      <c r="FP387" s="60"/>
      <c r="FQ387" s="60"/>
      <c r="FR387" s="60"/>
      <c r="FS387" s="60"/>
      <c r="FT387" s="60"/>
      <c r="FU387" s="60"/>
      <c r="FV387" s="60"/>
      <c r="FW387" s="60"/>
      <c r="FX387" s="60"/>
      <c r="FY387" s="60"/>
      <c r="FZ387" s="60"/>
      <c r="GA387" s="60"/>
      <c r="GB387" s="60"/>
      <c r="GC387" s="60"/>
      <c r="GD387" s="60"/>
      <c r="GE387" s="60"/>
      <c r="GF387" s="60"/>
      <c r="GG387" s="60"/>
      <c r="GH387" s="60"/>
      <c r="GI387" s="60"/>
      <c r="GJ387" s="60"/>
      <c r="GK387" s="60"/>
      <c r="GL387" s="60"/>
      <c r="GM387" s="60"/>
      <c r="GN387" s="60"/>
      <c r="RY387" s="138"/>
    </row>
    <row r="388" spans="3:493" s="38" customFormat="1">
      <c r="C388" s="39"/>
      <c r="G388" s="40"/>
      <c r="H388" s="40"/>
      <c r="AI388" s="37"/>
      <c r="BJ388" s="37"/>
      <c r="FO388" s="60"/>
      <c r="FP388" s="60"/>
      <c r="FQ388" s="60"/>
      <c r="FR388" s="60"/>
      <c r="FS388" s="60"/>
      <c r="FT388" s="60"/>
      <c r="FU388" s="60"/>
      <c r="FV388" s="60"/>
      <c r="FW388" s="60"/>
      <c r="FX388" s="60"/>
      <c r="FY388" s="60"/>
      <c r="FZ388" s="60"/>
      <c r="GA388" s="60"/>
      <c r="GB388" s="60"/>
      <c r="GC388" s="60"/>
      <c r="GD388" s="60"/>
      <c r="GE388" s="60"/>
      <c r="GF388" s="60"/>
      <c r="GG388" s="60"/>
      <c r="GH388" s="60"/>
      <c r="GI388" s="60"/>
      <c r="GJ388" s="60"/>
      <c r="GK388" s="60"/>
      <c r="GL388" s="60"/>
      <c r="GM388" s="60"/>
      <c r="GN388" s="60"/>
      <c r="RY388" s="138"/>
    </row>
    <row r="389" spans="3:493" s="38" customFormat="1">
      <c r="C389" s="39"/>
      <c r="G389" s="40"/>
      <c r="H389" s="40"/>
      <c r="AI389" s="37"/>
      <c r="BJ389" s="37"/>
      <c r="FO389" s="60"/>
      <c r="FP389" s="60"/>
      <c r="FQ389" s="60"/>
      <c r="FR389" s="60"/>
      <c r="FS389" s="60"/>
      <c r="FT389" s="60"/>
      <c r="FU389" s="60"/>
      <c r="FV389" s="60"/>
      <c r="FW389" s="60"/>
      <c r="FX389" s="60"/>
      <c r="FY389" s="60"/>
      <c r="FZ389" s="60"/>
      <c r="GA389" s="60"/>
      <c r="GB389" s="60"/>
      <c r="GC389" s="60"/>
      <c r="GD389" s="60"/>
      <c r="GE389" s="60"/>
      <c r="GF389" s="60"/>
      <c r="GG389" s="60"/>
      <c r="GH389" s="60"/>
      <c r="GI389" s="60"/>
      <c r="GJ389" s="60"/>
      <c r="GK389" s="60"/>
      <c r="GL389" s="60"/>
      <c r="GM389" s="60"/>
      <c r="GN389" s="60"/>
      <c r="RY389" s="138"/>
    </row>
    <row r="390" spans="3:493" s="38" customFormat="1">
      <c r="C390" s="39"/>
      <c r="G390" s="40"/>
      <c r="H390" s="40"/>
      <c r="AI390" s="37"/>
      <c r="BJ390" s="37"/>
      <c r="FO390" s="60"/>
      <c r="FP390" s="60"/>
      <c r="FQ390" s="60"/>
      <c r="FR390" s="60"/>
      <c r="FS390" s="60"/>
      <c r="FT390" s="60"/>
      <c r="FU390" s="60"/>
      <c r="FV390" s="60"/>
      <c r="FW390" s="60"/>
      <c r="FX390" s="60"/>
      <c r="FY390" s="60"/>
      <c r="FZ390" s="60"/>
      <c r="GA390" s="60"/>
      <c r="GB390" s="60"/>
      <c r="GC390" s="60"/>
      <c r="GD390" s="60"/>
      <c r="GE390" s="60"/>
      <c r="GF390" s="60"/>
      <c r="GG390" s="60"/>
      <c r="GH390" s="60"/>
      <c r="GI390" s="60"/>
      <c r="GJ390" s="60"/>
      <c r="GK390" s="60"/>
      <c r="GL390" s="60"/>
      <c r="GM390" s="60"/>
      <c r="GN390" s="60"/>
      <c r="RY390" s="138"/>
    </row>
    <row r="391" spans="3:493" s="38" customFormat="1">
      <c r="C391" s="39"/>
      <c r="G391" s="40"/>
      <c r="H391" s="40"/>
      <c r="AI391" s="37"/>
      <c r="BJ391" s="37"/>
      <c r="FO391" s="60"/>
      <c r="FP391" s="60"/>
      <c r="FQ391" s="60"/>
      <c r="FR391" s="60"/>
      <c r="FS391" s="60"/>
      <c r="FT391" s="60"/>
      <c r="FU391" s="60"/>
      <c r="FV391" s="60"/>
      <c r="FW391" s="60"/>
      <c r="FX391" s="60"/>
      <c r="FY391" s="60"/>
      <c r="FZ391" s="60"/>
      <c r="GA391" s="60"/>
      <c r="GB391" s="60"/>
      <c r="GC391" s="60"/>
      <c r="GD391" s="60"/>
      <c r="GE391" s="60"/>
      <c r="GF391" s="60"/>
      <c r="GG391" s="60"/>
      <c r="GH391" s="60"/>
      <c r="GI391" s="60"/>
      <c r="GJ391" s="60"/>
      <c r="GK391" s="60"/>
      <c r="GL391" s="60"/>
      <c r="GM391" s="60"/>
      <c r="GN391" s="60"/>
      <c r="RY391" s="138"/>
    </row>
    <row r="392" spans="3:493" s="38" customFormat="1">
      <c r="C392" s="39"/>
      <c r="G392" s="40"/>
      <c r="H392" s="40"/>
      <c r="AI392" s="37"/>
      <c r="BJ392" s="37"/>
      <c r="FO392" s="60"/>
      <c r="FP392" s="60"/>
      <c r="FQ392" s="60"/>
      <c r="FR392" s="60"/>
      <c r="FS392" s="60"/>
      <c r="FT392" s="60"/>
      <c r="FU392" s="60"/>
      <c r="FV392" s="60"/>
      <c r="FW392" s="60"/>
      <c r="FX392" s="60"/>
      <c r="FY392" s="60"/>
      <c r="FZ392" s="60"/>
      <c r="GA392" s="60"/>
      <c r="GB392" s="60"/>
      <c r="GC392" s="60"/>
      <c r="GD392" s="60"/>
      <c r="GE392" s="60"/>
      <c r="GF392" s="60"/>
      <c r="GG392" s="60"/>
      <c r="GH392" s="60"/>
      <c r="GI392" s="60"/>
      <c r="GJ392" s="60"/>
      <c r="GK392" s="60"/>
      <c r="GL392" s="60"/>
      <c r="GM392" s="60"/>
      <c r="GN392" s="60"/>
      <c r="RY392" s="138"/>
    </row>
    <row r="393" spans="3:493" s="38" customFormat="1">
      <c r="C393" s="39"/>
      <c r="G393" s="40"/>
      <c r="H393" s="40"/>
      <c r="AI393" s="37"/>
      <c r="BJ393" s="37"/>
      <c r="FO393" s="60"/>
      <c r="FP393" s="60"/>
      <c r="FQ393" s="60"/>
      <c r="FR393" s="60"/>
      <c r="FS393" s="60"/>
      <c r="FT393" s="60"/>
      <c r="FU393" s="60"/>
      <c r="FV393" s="60"/>
      <c r="FW393" s="60"/>
      <c r="FX393" s="60"/>
      <c r="FY393" s="60"/>
      <c r="FZ393" s="60"/>
      <c r="GA393" s="60"/>
      <c r="GB393" s="60"/>
      <c r="GC393" s="60"/>
      <c r="GD393" s="60"/>
      <c r="GE393" s="60"/>
      <c r="GF393" s="60"/>
      <c r="GG393" s="60"/>
      <c r="GH393" s="60"/>
      <c r="GI393" s="60"/>
      <c r="GJ393" s="60"/>
      <c r="GK393" s="60"/>
      <c r="GL393" s="60"/>
      <c r="GM393" s="60"/>
      <c r="GN393" s="60"/>
      <c r="RY393" s="138"/>
    </row>
    <row r="394" spans="3:493" s="38" customFormat="1">
      <c r="C394" s="39"/>
      <c r="G394" s="40"/>
      <c r="H394" s="40"/>
      <c r="AI394" s="37"/>
      <c r="BJ394" s="37"/>
      <c r="FO394" s="60"/>
      <c r="FP394" s="60"/>
      <c r="FQ394" s="60"/>
      <c r="FR394" s="60"/>
      <c r="FS394" s="60"/>
      <c r="FT394" s="60"/>
      <c r="FU394" s="60"/>
      <c r="FV394" s="60"/>
      <c r="FW394" s="60"/>
      <c r="FX394" s="60"/>
      <c r="FY394" s="60"/>
      <c r="FZ394" s="60"/>
      <c r="GA394" s="60"/>
      <c r="GB394" s="60"/>
      <c r="GC394" s="60"/>
      <c r="GD394" s="60"/>
      <c r="GE394" s="60"/>
      <c r="GF394" s="60"/>
      <c r="GG394" s="60"/>
      <c r="GH394" s="60"/>
      <c r="GI394" s="60"/>
      <c r="GJ394" s="60"/>
      <c r="GK394" s="60"/>
      <c r="GL394" s="60"/>
      <c r="GM394" s="60"/>
      <c r="GN394" s="60"/>
      <c r="RY394" s="138"/>
    </row>
    <row r="395" spans="3:493" s="38" customFormat="1">
      <c r="C395" s="39"/>
      <c r="G395" s="40"/>
      <c r="H395" s="40"/>
      <c r="AI395" s="37"/>
      <c r="BJ395" s="37"/>
      <c r="FO395" s="60"/>
      <c r="FP395" s="60"/>
      <c r="FQ395" s="60"/>
      <c r="FR395" s="60"/>
      <c r="FS395" s="60"/>
      <c r="FT395" s="60"/>
      <c r="FU395" s="60"/>
      <c r="FV395" s="60"/>
      <c r="FW395" s="60"/>
      <c r="FX395" s="60"/>
      <c r="FY395" s="60"/>
      <c r="FZ395" s="60"/>
      <c r="GA395" s="60"/>
      <c r="GB395" s="60"/>
      <c r="GC395" s="60"/>
      <c r="GD395" s="60"/>
      <c r="GE395" s="60"/>
      <c r="GF395" s="60"/>
      <c r="GG395" s="60"/>
      <c r="GH395" s="60"/>
      <c r="GI395" s="60"/>
      <c r="GJ395" s="60"/>
      <c r="GK395" s="60"/>
      <c r="GL395" s="60"/>
      <c r="GM395" s="60"/>
      <c r="GN395" s="60"/>
      <c r="RY395" s="138"/>
    </row>
    <row r="396" spans="3:493" s="38" customFormat="1">
      <c r="C396" s="39"/>
      <c r="G396" s="40"/>
      <c r="H396" s="40"/>
      <c r="AI396" s="37"/>
      <c r="BJ396" s="37"/>
      <c r="FO396" s="60"/>
      <c r="FP396" s="60"/>
      <c r="FQ396" s="60"/>
      <c r="FR396" s="60"/>
      <c r="FS396" s="60"/>
      <c r="FT396" s="60"/>
      <c r="FU396" s="60"/>
      <c r="FV396" s="60"/>
      <c r="FW396" s="60"/>
      <c r="FX396" s="60"/>
      <c r="FY396" s="60"/>
      <c r="FZ396" s="60"/>
      <c r="GA396" s="60"/>
      <c r="GB396" s="60"/>
      <c r="GC396" s="60"/>
      <c r="GD396" s="60"/>
      <c r="GE396" s="60"/>
      <c r="GF396" s="60"/>
      <c r="GG396" s="60"/>
      <c r="GH396" s="60"/>
      <c r="GI396" s="60"/>
      <c r="GJ396" s="60"/>
      <c r="GK396" s="60"/>
      <c r="GL396" s="60"/>
      <c r="GM396" s="60"/>
      <c r="GN396" s="60"/>
      <c r="RY396" s="138"/>
    </row>
    <row r="397" spans="3:493" s="38" customFormat="1">
      <c r="C397" s="39"/>
      <c r="G397" s="40"/>
      <c r="H397" s="40"/>
      <c r="AI397" s="37"/>
      <c r="BJ397" s="37"/>
      <c r="FO397" s="60"/>
      <c r="FP397" s="60"/>
      <c r="FQ397" s="60"/>
      <c r="FR397" s="60"/>
      <c r="FS397" s="60"/>
      <c r="FT397" s="60"/>
      <c r="FU397" s="60"/>
      <c r="FV397" s="60"/>
      <c r="FW397" s="60"/>
      <c r="FX397" s="60"/>
      <c r="FY397" s="60"/>
      <c r="FZ397" s="60"/>
      <c r="GA397" s="60"/>
      <c r="GB397" s="60"/>
      <c r="GC397" s="60"/>
      <c r="GD397" s="60"/>
      <c r="GE397" s="60"/>
      <c r="GF397" s="60"/>
      <c r="GG397" s="60"/>
      <c r="GH397" s="60"/>
      <c r="GI397" s="60"/>
      <c r="GJ397" s="60"/>
      <c r="GK397" s="60"/>
      <c r="GL397" s="60"/>
      <c r="GM397" s="60"/>
      <c r="GN397" s="60"/>
      <c r="RY397" s="138"/>
    </row>
    <row r="398" spans="3:493" s="38" customFormat="1">
      <c r="C398" s="39"/>
      <c r="G398" s="40"/>
      <c r="H398" s="40"/>
      <c r="AI398" s="37"/>
      <c r="BJ398" s="37"/>
      <c r="FO398" s="60"/>
      <c r="FP398" s="60"/>
      <c r="FQ398" s="60"/>
      <c r="FR398" s="60"/>
      <c r="FS398" s="60"/>
      <c r="FT398" s="60"/>
      <c r="FU398" s="60"/>
      <c r="FV398" s="60"/>
      <c r="FW398" s="60"/>
      <c r="FX398" s="60"/>
      <c r="FY398" s="60"/>
      <c r="FZ398" s="60"/>
      <c r="GA398" s="60"/>
      <c r="GB398" s="60"/>
      <c r="GC398" s="60"/>
      <c r="GD398" s="60"/>
      <c r="GE398" s="60"/>
      <c r="GF398" s="60"/>
      <c r="GG398" s="60"/>
      <c r="GH398" s="60"/>
      <c r="GI398" s="60"/>
      <c r="GJ398" s="60"/>
      <c r="GK398" s="60"/>
      <c r="GL398" s="60"/>
      <c r="GM398" s="60"/>
      <c r="GN398" s="60"/>
      <c r="RY398" s="138"/>
    </row>
    <row r="399" spans="3:493" s="38" customFormat="1">
      <c r="C399" s="39"/>
      <c r="G399" s="40"/>
      <c r="H399" s="40"/>
      <c r="AI399" s="37"/>
      <c r="BJ399" s="37"/>
      <c r="FO399" s="60"/>
      <c r="FP399" s="60"/>
      <c r="FQ399" s="60"/>
      <c r="FR399" s="60"/>
      <c r="FS399" s="60"/>
      <c r="FT399" s="60"/>
      <c r="FU399" s="60"/>
      <c r="FV399" s="60"/>
      <c r="FW399" s="60"/>
      <c r="FX399" s="60"/>
      <c r="FY399" s="60"/>
      <c r="FZ399" s="60"/>
      <c r="GA399" s="60"/>
      <c r="GB399" s="60"/>
      <c r="GC399" s="60"/>
      <c r="GD399" s="60"/>
      <c r="GE399" s="60"/>
      <c r="GF399" s="60"/>
      <c r="GG399" s="60"/>
      <c r="GH399" s="60"/>
      <c r="GI399" s="60"/>
      <c r="GJ399" s="60"/>
      <c r="GK399" s="60"/>
      <c r="GL399" s="60"/>
      <c r="GM399" s="60"/>
      <c r="GN399" s="60"/>
      <c r="RY399" s="138"/>
    </row>
    <row r="400" spans="3:493" s="38" customFormat="1">
      <c r="C400" s="39"/>
      <c r="G400" s="40"/>
      <c r="H400" s="40"/>
      <c r="AI400" s="37"/>
      <c r="BJ400" s="37"/>
      <c r="FO400" s="60"/>
      <c r="FP400" s="60"/>
      <c r="FQ400" s="60"/>
      <c r="FR400" s="60"/>
      <c r="FS400" s="60"/>
      <c r="FT400" s="60"/>
      <c r="FU400" s="60"/>
      <c r="FV400" s="60"/>
      <c r="FW400" s="60"/>
      <c r="FX400" s="60"/>
      <c r="FY400" s="60"/>
      <c r="FZ400" s="60"/>
      <c r="GA400" s="60"/>
      <c r="GB400" s="60"/>
      <c r="GC400" s="60"/>
      <c r="GD400" s="60"/>
      <c r="GE400" s="60"/>
      <c r="GF400" s="60"/>
      <c r="GG400" s="60"/>
      <c r="GH400" s="60"/>
      <c r="GI400" s="60"/>
      <c r="GJ400" s="60"/>
      <c r="GK400" s="60"/>
      <c r="GL400" s="60"/>
      <c r="GM400" s="60"/>
      <c r="GN400" s="60"/>
      <c r="RY400" s="138"/>
    </row>
    <row r="401" spans="3:493" s="38" customFormat="1">
      <c r="C401" s="39"/>
      <c r="G401" s="40"/>
      <c r="H401" s="40"/>
      <c r="AI401" s="37"/>
      <c r="BJ401" s="37"/>
      <c r="FO401" s="60"/>
      <c r="FP401" s="60"/>
      <c r="FQ401" s="60"/>
      <c r="FR401" s="60"/>
      <c r="FS401" s="60"/>
      <c r="FT401" s="60"/>
      <c r="FU401" s="60"/>
      <c r="FV401" s="60"/>
      <c r="FW401" s="60"/>
      <c r="FX401" s="60"/>
      <c r="FY401" s="60"/>
      <c r="FZ401" s="60"/>
      <c r="GA401" s="60"/>
      <c r="GB401" s="60"/>
      <c r="GC401" s="60"/>
      <c r="GD401" s="60"/>
      <c r="GE401" s="60"/>
      <c r="GF401" s="60"/>
      <c r="GG401" s="60"/>
      <c r="GH401" s="60"/>
      <c r="GI401" s="60"/>
      <c r="GJ401" s="60"/>
      <c r="GK401" s="60"/>
      <c r="GL401" s="60"/>
      <c r="GM401" s="60"/>
      <c r="GN401" s="60"/>
      <c r="RY401" s="138"/>
    </row>
    <row r="402" spans="3:493" s="38" customFormat="1">
      <c r="C402" s="39"/>
      <c r="G402" s="40"/>
      <c r="H402" s="40"/>
      <c r="AI402" s="37"/>
      <c r="BJ402" s="37"/>
      <c r="FO402" s="60"/>
      <c r="FP402" s="60"/>
      <c r="FQ402" s="60"/>
      <c r="FR402" s="60"/>
      <c r="FS402" s="60"/>
      <c r="FT402" s="60"/>
      <c r="FU402" s="60"/>
      <c r="FV402" s="60"/>
      <c r="FW402" s="60"/>
      <c r="FX402" s="60"/>
      <c r="FY402" s="60"/>
      <c r="FZ402" s="60"/>
      <c r="GA402" s="60"/>
      <c r="GB402" s="60"/>
      <c r="GC402" s="60"/>
      <c r="GD402" s="60"/>
      <c r="GE402" s="60"/>
      <c r="GF402" s="60"/>
      <c r="GG402" s="60"/>
      <c r="GH402" s="60"/>
      <c r="GI402" s="60"/>
      <c r="GJ402" s="60"/>
      <c r="GK402" s="60"/>
      <c r="GL402" s="60"/>
      <c r="GM402" s="60"/>
      <c r="GN402" s="60"/>
      <c r="RY402" s="138"/>
    </row>
    <row r="403" spans="3:493" s="38" customFormat="1">
      <c r="C403" s="39"/>
      <c r="G403" s="40"/>
      <c r="H403" s="40"/>
      <c r="AI403" s="37"/>
      <c r="BJ403" s="37"/>
      <c r="FO403" s="60"/>
      <c r="FP403" s="60"/>
      <c r="FQ403" s="60"/>
      <c r="FR403" s="60"/>
      <c r="FS403" s="60"/>
      <c r="FT403" s="60"/>
      <c r="FU403" s="60"/>
      <c r="FV403" s="60"/>
      <c r="FW403" s="60"/>
      <c r="FX403" s="60"/>
      <c r="FY403" s="60"/>
      <c r="FZ403" s="60"/>
      <c r="GA403" s="60"/>
      <c r="GB403" s="60"/>
      <c r="GC403" s="60"/>
      <c r="GD403" s="60"/>
      <c r="GE403" s="60"/>
      <c r="GF403" s="60"/>
      <c r="GG403" s="60"/>
      <c r="GH403" s="60"/>
      <c r="GI403" s="60"/>
      <c r="GJ403" s="60"/>
      <c r="GK403" s="60"/>
      <c r="GL403" s="60"/>
      <c r="GM403" s="60"/>
      <c r="GN403" s="60"/>
      <c r="RY403" s="138"/>
    </row>
    <row r="404" spans="3:493" s="38" customFormat="1">
      <c r="C404" s="39"/>
      <c r="G404" s="40"/>
      <c r="H404" s="40"/>
      <c r="AI404" s="37"/>
      <c r="BJ404" s="37"/>
      <c r="FO404" s="60"/>
      <c r="FP404" s="60"/>
      <c r="FQ404" s="60"/>
      <c r="FR404" s="60"/>
      <c r="FS404" s="60"/>
      <c r="FT404" s="60"/>
      <c r="FU404" s="60"/>
      <c r="FV404" s="60"/>
      <c r="FW404" s="60"/>
      <c r="FX404" s="60"/>
      <c r="FY404" s="60"/>
      <c r="FZ404" s="60"/>
      <c r="GA404" s="60"/>
      <c r="GB404" s="60"/>
      <c r="GC404" s="60"/>
      <c r="GD404" s="60"/>
      <c r="GE404" s="60"/>
      <c r="GF404" s="60"/>
      <c r="GG404" s="60"/>
      <c r="GH404" s="60"/>
      <c r="GI404" s="60"/>
      <c r="GJ404" s="60"/>
      <c r="GK404" s="60"/>
      <c r="GL404" s="60"/>
      <c r="GM404" s="60"/>
      <c r="GN404" s="60"/>
      <c r="RY404" s="138"/>
    </row>
    <row r="405" spans="3:493" s="38" customFormat="1">
      <c r="C405" s="39"/>
      <c r="G405" s="40"/>
      <c r="H405" s="40"/>
      <c r="AI405" s="37"/>
      <c r="BJ405" s="37"/>
      <c r="FO405" s="60"/>
      <c r="FP405" s="60"/>
      <c r="FQ405" s="60"/>
      <c r="FR405" s="60"/>
      <c r="FS405" s="60"/>
      <c r="FT405" s="60"/>
      <c r="FU405" s="60"/>
      <c r="FV405" s="60"/>
      <c r="FW405" s="60"/>
      <c r="FX405" s="60"/>
      <c r="FY405" s="60"/>
      <c r="FZ405" s="60"/>
      <c r="GA405" s="60"/>
      <c r="GB405" s="60"/>
      <c r="GC405" s="60"/>
      <c r="GD405" s="60"/>
      <c r="GE405" s="60"/>
      <c r="GF405" s="60"/>
      <c r="GG405" s="60"/>
      <c r="GH405" s="60"/>
      <c r="GI405" s="60"/>
      <c r="GJ405" s="60"/>
      <c r="GK405" s="60"/>
      <c r="GL405" s="60"/>
      <c r="GM405" s="60"/>
      <c r="GN405" s="60"/>
      <c r="RY405" s="138"/>
    </row>
    <row r="406" spans="3:493" s="38" customFormat="1">
      <c r="C406" s="39"/>
      <c r="G406" s="40"/>
      <c r="H406" s="40"/>
      <c r="AI406" s="37"/>
      <c r="BJ406" s="37"/>
      <c r="FO406" s="60"/>
      <c r="FP406" s="60"/>
      <c r="FQ406" s="60"/>
      <c r="FR406" s="60"/>
      <c r="FS406" s="60"/>
      <c r="FT406" s="60"/>
      <c r="FU406" s="60"/>
      <c r="FV406" s="60"/>
      <c r="FW406" s="60"/>
      <c r="FX406" s="60"/>
      <c r="FY406" s="60"/>
      <c r="FZ406" s="60"/>
      <c r="GA406" s="60"/>
      <c r="GB406" s="60"/>
      <c r="GC406" s="60"/>
      <c r="GD406" s="60"/>
      <c r="GE406" s="60"/>
      <c r="GF406" s="60"/>
      <c r="GG406" s="60"/>
      <c r="GH406" s="60"/>
      <c r="GI406" s="60"/>
      <c r="GJ406" s="60"/>
      <c r="GK406" s="60"/>
      <c r="GL406" s="60"/>
      <c r="GM406" s="60"/>
      <c r="GN406" s="60"/>
      <c r="RY406" s="138"/>
    </row>
    <row r="407" spans="3:493" s="38" customFormat="1">
      <c r="C407" s="39"/>
      <c r="G407" s="40"/>
      <c r="H407" s="40"/>
      <c r="AI407" s="37"/>
      <c r="BJ407" s="37"/>
      <c r="FO407" s="60"/>
      <c r="FP407" s="60"/>
      <c r="FQ407" s="60"/>
      <c r="FR407" s="60"/>
      <c r="FS407" s="60"/>
      <c r="FT407" s="60"/>
      <c r="FU407" s="60"/>
      <c r="FV407" s="60"/>
      <c r="FW407" s="60"/>
      <c r="FX407" s="60"/>
      <c r="FY407" s="60"/>
      <c r="FZ407" s="60"/>
      <c r="GA407" s="60"/>
      <c r="GB407" s="60"/>
      <c r="GC407" s="60"/>
      <c r="GD407" s="60"/>
      <c r="GE407" s="60"/>
      <c r="GF407" s="60"/>
      <c r="GG407" s="60"/>
      <c r="GH407" s="60"/>
      <c r="GI407" s="60"/>
      <c r="GJ407" s="60"/>
      <c r="GK407" s="60"/>
      <c r="GL407" s="60"/>
      <c r="GM407" s="60"/>
      <c r="GN407" s="60"/>
      <c r="RY407" s="138"/>
    </row>
    <row r="408" spans="3:493" s="38" customFormat="1">
      <c r="C408" s="39"/>
      <c r="G408" s="40"/>
      <c r="H408" s="40"/>
      <c r="AI408" s="37"/>
      <c r="BJ408" s="37"/>
      <c r="FO408" s="60"/>
      <c r="FP408" s="60"/>
      <c r="FQ408" s="60"/>
      <c r="FR408" s="60"/>
      <c r="FS408" s="60"/>
      <c r="FT408" s="60"/>
      <c r="FU408" s="60"/>
      <c r="FV408" s="60"/>
      <c r="FW408" s="60"/>
      <c r="FX408" s="60"/>
      <c r="FY408" s="60"/>
      <c r="FZ408" s="60"/>
      <c r="GA408" s="60"/>
      <c r="GB408" s="60"/>
      <c r="GC408" s="60"/>
      <c r="GD408" s="60"/>
      <c r="GE408" s="60"/>
      <c r="GF408" s="60"/>
      <c r="GG408" s="60"/>
      <c r="GH408" s="60"/>
      <c r="GI408" s="60"/>
      <c r="GJ408" s="60"/>
      <c r="GK408" s="60"/>
      <c r="GL408" s="60"/>
      <c r="GM408" s="60"/>
      <c r="GN408" s="60"/>
      <c r="RY408" s="138"/>
    </row>
    <row r="409" spans="3:493" s="38" customFormat="1">
      <c r="C409" s="39"/>
      <c r="G409" s="40"/>
      <c r="H409" s="40"/>
      <c r="AI409" s="37"/>
      <c r="BJ409" s="37"/>
      <c r="FO409" s="60"/>
      <c r="FP409" s="60"/>
      <c r="FQ409" s="60"/>
      <c r="FR409" s="60"/>
      <c r="FS409" s="60"/>
      <c r="FT409" s="60"/>
      <c r="FU409" s="60"/>
      <c r="FV409" s="60"/>
      <c r="FW409" s="60"/>
      <c r="FX409" s="60"/>
      <c r="FY409" s="60"/>
      <c r="FZ409" s="60"/>
      <c r="GA409" s="60"/>
      <c r="GB409" s="60"/>
      <c r="GC409" s="60"/>
      <c r="GD409" s="60"/>
      <c r="GE409" s="60"/>
      <c r="GF409" s="60"/>
      <c r="GG409" s="60"/>
      <c r="GH409" s="60"/>
      <c r="GI409" s="60"/>
      <c r="GJ409" s="60"/>
      <c r="GK409" s="60"/>
      <c r="GL409" s="60"/>
      <c r="GM409" s="60"/>
      <c r="GN409" s="60"/>
      <c r="RY409" s="138"/>
    </row>
    <row r="410" spans="3:493" s="38" customFormat="1">
      <c r="C410" s="39"/>
      <c r="G410" s="40"/>
      <c r="H410" s="40"/>
      <c r="AI410" s="37"/>
      <c r="BJ410" s="37"/>
      <c r="FO410" s="60"/>
      <c r="FP410" s="60"/>
      <c r="FQ410" s="60"/>
      <c r="FR410" s="60"/>
      <c r="FS410" s="60"/>
      <c r="FT410" s="60"/>
      <c r="FU410" s="60"/>
      <c r="FV410" s="60"/>
      <c r="FW410" s="60"/>
      <c r="FX410" s="60"/>
      <c r="FY410" s="60"/>
      <c r="FZ410" s="60"/>
      <c r="GA410" s="60"/>
      <c r="GB410" s="60"/>
      <c r="GC410" s="60"/>
      <c r="GD410" s="60"/>
      <c r="GE410" s="60"/>
      <c r="GF410" s="60"/>
      <c r="GG410" s="60"/>
      <c r="GH410" s="60"/>
      <c r="GI410" s="60"/>
      <c r="GJ410" s="60"/>
      <c r="GK410" s="60"/>
      <c r="GL410" s="60"/>
      <c r="GM410" s="60"/>
      <c r="GN410" s="60"/>
      <c r="RY410" s="138"/>
    </row>
    <row r="411" spans="3:493" s="38" customFormat="1">
      <c r="C411" s="39"/>
      <c r="G411" s="40"/>
      <c r="H411" s="40"/>
      <c r="AI411" s="37"/>
      <c r="BJ411" s="37"/>
      <c r="FO411" s="60"/>
      <c r="FP411" s="60"/>
      <c r="FQ411" s="60"/>
      <c r="FR411" s="60"/>
      <c r="FS411" s="60"/>
      <c r="FT411" s="60"/>
      <c r="FU411" s="60"/>
      <c r="FV411" s="60"/>
      <c r="FW411" s="60"/>
      <c r="FX411" s="60"/>
      <c r="FY411" s="60"/>
      <c r="FZ411" s="60"/>
      <c r="GA411" s="60"/>
      <c r="GB411" s="60"/>
      <c r="GC411" s="60"/>
      <c r="GD411" s="60"/>
      <c r="GE411" s="60"/>
      <c r="GF411" s="60"/>
      <c r="GG411" s="60"/>
      <c r="GH411" s="60"/>
      <c r="GI411" s="60"/>
      <c r="GJ411" s="60"/>
      <c r="GK411" s="60"/>
      <c r="GL411" s="60"/>
      <c r="GM411" s="60"/>
      <c r="GN411" s="60"/>
      <c r="RY411" s="138"/>
    </row>
    <row r="412" spans="3:493" s="38" customFormat="1">
      <c r="C412" s="39"/>
      <c r="G412" s="40"/>
      <c r="H412" s="40"/>
      <c r="AI412" s="37"/>
      <c r="BJ412" s="37"/>
      <c r="FO412" s="60"/>
      <c r="FP412" s="60"/>
      <c r="FQ412" s="60"/>
      <c r="FR412" s="60"/>
      <c r="FS412" s="60"/>
      <c r="FT412" s="60"/>
      <c r="FU412" s="60"/>
      <c r="FV412" s="60"/>
      <c r="FW412" s="60"/>
      <c r="FX412" s="60"/>
      <c r="FY412" s="60"/>
      <c r="FZ412" s="60"/>
      <c r="GA412" s="60"/>
      <c r="GB412" s="60"/>
      <c r="GC412" s="60"/>
      <c r="GD412" s="60"/>
      <c r="GE412" s="60"/>
      <c r="GF412" s="60"/>
      <c r="GG412" s="60"/>
      <c r="GH412" s="60"/>
      <c r="GI412" s="60"/>
      <c r="GJ412" s="60"/>
      <c r="GK412" s="60"/>
      <c r="GL412" s="60"/>
      <c r="GM412" s="60"/>
      <c r="GN412" s="60"/>
      <c r="RY412" s="138"/>
    </row>
    <row r="413" spans="3:493" s="38" customFormat="1">
      <c r="C413" s="39"/>
      <c r="G413" s="40"/>
      <c r="H413" s="40"/>
      <c r="AI413" s="37"/>
      <c r="BJ413" s="37"/>
      <c r="FO413" s="60"/>
      <c r="FP413" s="60"/>
      <c r="FQ413" s="60"/>
      <c r="FR413" s="60"/>
      <c r="FS413" s="60"/>
      <c r="FT413" s="60"/>
      <c r="FU413" s="60"/>
      <c r="FV413" s="60"/>
      <c r="FW413" s="60"/>
      <c r="FX413" s="60"/>
      <c r="FY413" s="60"/>
      <c r="FZ413" s="60"/>
      <c r="GA413" s="60"/>
      <c r="GB413" s="60"/>
      <c r="GC413" s="60"/>
      <c r="GD413" s="60"/>
      <c r="GE413" s="60"/>
      <c r="GF413" s="60"/>
      <c r="GG413" s="60"/>
      <c r="GH413" s="60"/>
      <c r="GI413" s="60"/>
      <c r="GJ413" s="60"/>
      <c r="GK413" s="60"/>
      <c r="GL413" s="60"/>
      <c r="GM413" s="60"/>
      <c r="GN413" s="60"/>
      <c r="RY413" s="138"/>
    </row>
    <row r="414" spans="3:493" s="38" customFormat="1">
      <c r="C414" s="39"/>
      <c r="G414" s="40"/>
      <c r="H414" s="40"/>
      <c r="AI414" s="37"/>
      <c r="BJ414" s="37"/>
      <c r="FO414" s="60"/>
      <c r="FP414" s="60"/>
      <c r="FQ414" s="60"/>
      <c r="FR414" s="60"/>
      <c r="FS414" s="60"/>
      <c r="FT414" s="60"/>
      <c r="FU414" s="60"/>
      <c r="FV414" s="60"/>
      <c r="FW414" s="60"/>
      <c r="FX414" s="60"/>
      <c r="FY414" s="60"/>
      <c r="FZ414" s="60"/>
      <c r="GA414" s="60"/>
      <c r="GB414" s="60"/>
      <c r="GC414" s="60"/>
      <c r="GD414" s="60"/>
      <c r="GE414" s="60"/>
      <c r="GF414" s="60"/>
      <c r="GG414" s="60"/>
      <c r="GH414" s="60"/>
      <c r="GI414" s="60"/>
      <c r="GJ414" s="60"/>
      <c r="GK414" s="60"/>
      <c r="GL414" s="60"/>
      <c r="GM414" s="60"/>
      <c r="GN414" s="60"/>
      <c r="RY414" s="138"/>
    </row>
    <row r="415" spans="3:493" s="38" customFormat="1">
      <c r="C415" s="39"/>
      <c r="G415" s="40"/>
      <c r="H415" s="40"/>
      <c r="AI415" s="37"/>
      <c r="BJ415" s="37"/>
      <c r="FO415" s="60"/>
      <c r="FP415" s="60"/>
      <c r="FQ415" s="60"/>
      <c r="FR415" s="60"/>
      <c r="FS415" s="60"/>
      <c r="FT415" s="60"/>
      <c r="FU415" s="60"/>
      <c r="FV415" s="60"/>
      <c r="FW415" s="60"/>
      <c r="FX415" s="60"/>
      <c r="FY415" s="60"/>
      <c r="FZ415" s="60"/>
      <c r="GA415" s="60"/>
      <c r="GB415" s="60"/>
      <c r="GC415" s="60"/>
      <c r="GD415" s="60"/>
      <c r="GE415" s="60"/>
      <c r="GF415" s="60"/>
      <c r="GG415" s="60"/>
      <c r="GH415" s="60"/>
      <c r="GI415" s="60"/>
      <c r="GJ415" s="60"/>
      <c r="GK415" s="60"/>
      <c r="GL415" s="60"/>
      <c r="GM415" s="60"/>
      <c r="GN415" s="60"/>
      <c r="RY415" s="138"/>
    </row>
    <row r="416" spans="3:493" s="38" customFormat="1">
      <c r="C416" s="39"/>
      <c r="G416" s="40"/>
      <c r="H416" s="40"/>
      <c r="AI416" s="37"/>
      <c r="BJ416" s="37"/>
      <c r="FO416" s="60"/>
      <c r="FP416" s="60"/>
      <c r="FQ416" s="60"/>
      <c r="FR416" s="60"/>
      <c r="FS416" s="60"/>
      <c r="FT416" s="60"/>
      <c r="FU416" s="60"/>
      <c r="FV416" s="60"/>
      <c r="FW416" s="60"/>
      <c r="FX416" s="60"/>
      <c r="FY416" s="60"/>
      <c r="FZ416" s="60"/>
      <c r="GA416" s="60"/>
      <c r="GB416" s="60"/>
      <c r="GC416" s="60"/>
      <c r="GD416" s="60"/>
      <c r="GE416" s="60"/>
      <c r="GF416" s="60"/>
      <c r="GG416" s="60"/>
      <c r="GH416" s="60"/>
      <c r="GI416" s="60"/>
      <c r="GJ416" s="60"/>
      <c r="GK416" s="60"/>
      <c r="GL416" s="60"/>
      <c r="GM416" s="60"/>
      <c r="GN416" s="60"/>
      <c r="RY416" s="138"/>
    </row>
    <row r="417" spans="3:493" s="38" customFormat="1">
      <c r="C417" s="39"/>
      <c r="G417" s="40"/>
      <c r="H417" s="40"/>
      <c r="AI417" s="37"/>
      <c r="BJ417" s="37"/>
      <c r="FO417" s="60"/>
      <c r="FP417" s="60"/>
      <c r="FQ417" s="60"/>
      <c r="FR417" s="60"/>
      <c r="FS417" s="60"/>
      <c r="FT417" s="60"/>
      <c r="FU417" s="60"/>
      <c r="FV417" s="60"/>
      <c r="FW417" s="60"/>
      <c r="FX417" s="60"/>
      <c r="FY417" s="60"/>
      <c r="FZ417" s="60"/>
      <c r="GA417" s="60"/>
      <c r="GB417" s="60"/>
      <c r="GC417" s="60"/>
      <c r="GD417" s="60"/>
      <c r="GE417" s="60"/>
      <c r="GF417" s="60"/>
      <c r="GG417" s="60"/>
      <c r="GH417" s="60"/>
      <c r="GI417" s="60"/>
      <c r="GJ417" s="60"/>
      <c r="GK417" s="60"/>
      <c r="GL417" s="60"/>
      <c r="GM417" s="60"/>
      <c r="GN417" s="60"/>
      <c r="RY417" s="138"/>
    </row>
    <row r="418" spans="3:493" s="38" customFormat="1">
      <c r="C418" s="39"/>
      <c r="G418" s="40"/>
      <c r="H418" s="40"/>
      <c r="AI418" s="37"/>
      <c r="BJ418" s="37"/>
      <c r="FO418" s="60"/>
      <c r="FP418" s="60"/>
      <c r="FQ418" s="60"/>
      <c r="FR418" s="60"/>
      <c r="FS418" s="60"/>
      <c r="FT418" s="60"/>
      <c r="FU418" s="60"/>
      <c r="FV418" s="60"/>
      <c r="FW418" s="60"/>
      <c r="FX418" s="60"/>
      <c r="FY418" s="60"/>
      <c r="FZ418" s="60"/>
      <c r="GA418" s="60"/>
      <c r="GB418" s="60"/>
      <c r="GC418" s="60"/>
      <c r="GD418" s="60"/>
      <c r="GE418" s="60"/>
      <c r="GF418" s="60"/>
      <c r="GG418" s="60"/>
      <c r="GH418" s="60"/>
      <c r="GI418" s="60"/>
      <c r="GJ418" s="60"/>
      <c r="GK418" s="60"/>
      <c r="GL418" s="60"/>
      <c r="GM418" s="60"/>
      <c r="GN418" s="60"/>
      <c r="RY418" s="138"/>
    </row>
    <row r="419" spans="3:493" s="38" customFormat="1">
      <c r="C419" s="39"/>
      <c r="G419" s="40"/>
      <c r="H419" s="40"/>
      <c r="AI419" s="37"/>
      <c r="BJ419" s="37"/>
      <c r="FO419" s="60"/>
      <c r="FP419" s="60"/>
      <c r="FQ419" s="60"/>
      <c r="FR419" s="60"/>
      <c r="FS419" s="60"/>
      <c r="FT419" s="60"/>
      <c r="FU419" s="60"/>
      <c r="FV419" s="60"/>
      <c r="FW419" s="60"/>
      <c r="FX419" s="60"/>
      <c r="FY419" s="60"/>
      <c r="FZ419" s="60"/>
      <c r="GA419" s="60"/>
      <c r="GB419" s="60"/>
      <c r="GC419" s="60"/>
      <c r="GD419" s="60"/>
      <c r="GE419" s="60"/>
      <c r="GF419" s="60"/>
      <c r="GG419" s="60"/>
      <c r="GH419" s="60"/>
      <c r="GI419" s="60"/>
      <c r="GJ419" s="60"/>
      <c r="GK419" s="60"/>
      <c r="GL419" s="60"/>
      <c r="GM419" s="60"/>
      <c r="GN419" s="60"/>
      <c r="RY419" s="138"/>
    </row>
    <row r="420" spans="3:493" s="38" customFormat="1">
      <c r="C420" s="39"/>
      <c r="G420" s="40"/>
      <c r="H420" s="40"/>
      <c r="AI420" s="37"/>
      <c r="BJ420" s="37"/>
      <c r="FO420" s="60"/>
      <c r="FP420" s="60"/>
      <c r="FQ420" s="60"/>
      <c r="FR420" s="60"/>
      <c r="FS420" s="60"/>
      <c r="FT420" s="60"/>
      <c r="FU420" s="60"/>
      <c r="FV420" s="60"/>
      <c r="FW420" s="60"/>
      <c r="FX420" s="60"/>
      <c r="FY420" s="60"/>
      <c r="FZ420" s="60"/>
      <c r="GA420" s="60"/>
      <c r="GB420" s="60"/>
      <c r="GC420" s="60"/>
      <c r="GD420" s="60"/>
      <c r="GE420" s="60"/>
      <c r="GF420" s="60"/>
      <c r="GG420" s="60"/>
      <c r="GH420" s="60"/>
      <c r="GI420" s="60"/>
      <c r="GJ420" s="60"/>
      <c r="GK420" s="60"/>
      <c r="GL420" s="60"/>
      <c r="GM420" s="60"/>
      <c r="GN420" s="60"/>
      <c r="RY420" s="138"/>
    </row>
    <row r="421" spans="3:493" s="38" customFormat="1">
      <c r="C421" s="39"/>
      <c r="G421" s="40"/>
      <c r="H421" s="40"/>
      <c r="AI421" s="37"/>
      <c r="BJ421" s="37"/>
      <c r="FO421" s="60"/>
      <c r="FP421" s="60"/>
      <c r="FQ421" s="60"/>
      <c r="FR421" s="60"/>
      <c r="FS421" s="60"/>
      <c r="FT421" s="60"/>
      <c r="FU421" s="60"/>
      <c r="FV421" s="60"/>
      <c r="FW421" s="60"/>
      <c r="FX421" s="60"/>
      <c r="FY421" s="60"/>
      <c r="FZ421" s="60"/>
      <c r="GA421" s="60"/>
      <c r="GB421" s="60"/>
      <c r="GC421" s="60"/>
      <c r="GD421" s="60"/>
      <c r="GE421" s="60"/>
      <c r="GF421" s="60"/>
      <c r="GG421" s="60"/>
      <c r="GH421" s="60"/>
      <c r="GI421" s="60"/>
      <c r="GJ421" s="60"/>
      <c r="GK421" s="60"/>
      <c r="GL421" s="60"/>
      <c r="GM421" s="60"/>
      <c r="GN421" s="60"/>
      <c r="RY421" s="138"/>
    </row>
    <row r="422" spans="3:493" s="38" customFormat="1">
      <c r="C422" s="39"/>
      <c r="G422" s="40"/>
      <c r="H422" s="40"/>
      <c r="AI422" s="37"/>
      <c r="BJ422" s="37"/>
      <c r="FO422" s="60"/>
      <c r="FP422" s="60"/>
      <c r="FQ422" s="60"/>
      <c r="FR422" s="60"/>
      <c r="FS422" s="60"/>
      <c r="FT422" s="60"/>
      <c r="FU422" s="60"/>
      <c r="FV422" s="60"/>
      <c r="FW422" s="60"/>
      <c r="FX422" s="60"/>
      <c r="FY422" s="60"/>
      <c r="FZ422" s="60"/>
      <c r="GA422" s="60"/>
      <c r="GB422" s="60"/>
      <c r="GC422" s="60"/>
      <c r="GD422" s="60"/>
      <c r="GE422" s="60"/>
      <c r="GF422" s="60"/>
      <c r="GG422" s="60"/>
      <c r="GH422" s="60"/>
      <c r="GI422" s="60"/>
      <c r="GJ422" s="60"/>
      <c r="GK422" s="60"/>
      <c r="GL422" s="60"/>
      <c r="GM422" s="60"/>
      <c r="GN422" s="60"/>
      <c r="RY422" s="138"/>
    </row>
    <row r="423" spans="3:493" s="38" customFormat="1">
      <c r="C423" s="39"/>
      <c r="G423" s="40"/>
      <c r="H423" s="40"/>
      <c r="AI423" s="37"/>
      <c r="BJ423" s="37"/>
      <c r="FO423" s="60"/>
      <c r="FP423" s="60"/>
      <c r="FQ423" s="60"/>
      <c r="FR423" s="60"/>
      <c r="FS423" s="60"/>
      <c r="FT423" s="60"/>
      <c r="FU423" s="60"/>
      <c r="FV423" s="60"/>
      <c r="FW423" s="60"/>
      <c r="FX423" s="60"/>
      <c r="FY423" s="60"/>
      <c r="FZ423" s="60"/>
      <c r="GA423" s="60"/>
      <c r="GB423" s="60"/>
      <c r="GC423" s="60"/>
      <c r="GD423" s="60"/>
      <c r="GE423" s="60"/>
      <c r="GF423" s="60"/>
      <c r="GG423" s="60"/>
      <c r="GH423" s="60"/>
      <c r="GI423" s="60"/>
      <c r="GJ423" s="60"/>
      <c r="GK423" s="60"/>
      <c r="GL423" s="60"/>
      <c r="GM423" s="60"/>
      <c r="GN423" s="60"/>
      <c r="RY423" s="138"/>
    </row>
    <row r="424" spans="3:493" s="38" customFormat="1">
      <c r="C424" s="39"/>
      <c r="G424" s="40"/>
      <c r="H424" s="40"/>
      <c r="AI424" s="37"/>
      <c r="BJ424" s="37"/>
      <c r="FO424" s="60"/>
      <c r="FP424" s="60"/>
      <c r="FQ424" s="60"/>
      <c r="FR424" s="60"/>
      <c r="FS424" s="60"/>
      <c r="FT424" s="60"/>
      <c r="FU424" s="60"/>
      <c r="FV424" s="60"/>
      <c r="FW424" s="60"/>
      <c r="FX424" s="60"/>
      <c r="FY424" s="60"/>
      <c r="FZ424" s="60"/>
      <c r="GA424" s="60"/>
      <c r="GB424" s="60"/>
      <c r="GC424" s="60"/>
      <c r="GD424" s="60"/>
      <c r="GE424" s="60"/>
      <c r="GF424" s="60"/>
      <c r="GG424" s="60"/>
      <c r="GH424" s="60"/>
      <c r="GI424" s="60"/>
      <c r="GJ424" s="60"/>
      <c r="GK424" s="60"/>
      <c r="GL424" s="60"/>
      <c r="GM424" s="60"/>
      <c r="GN424" s="60"/>
      <c r="RY424" s="138"/>
    </row>
    <row r="425" spans="3:493" s="38" customFormat="1">
      <c r="C425" s="39"/>
      <c r="G425" s="40"/>
      <c r="H425" s="40"/>
      <c r="AI425" s="37"/>
      <c r="BJ425" s="37"/>
      <c r="FO425" s="60"/>
      <c r="FP425" s="60"/>
      <c r="FQ425" s="60"/>
      <c r="FR425" s="60"/>
      <c r="FS425" s="60"/>
      <c r="FT425" s="60"/>
      <c r="FU425" s="60"/>
      <c r="FV425" s="60"/>
      <c r="FW425" s="60"/>
      <c r="FX425" s="60"/>
      <c r="FY425" s="60"/>
      <c r="FZ425" s="60"/>
      <c r="GA425" s="60"/>
      <c r="GB425" s="60"/>
      <c r="GC425" s="60"/>
      <c r="GD425" s="60"/>
      <c r="GE425" s="60"/>
      <c r="GF425" s="60"/>
      <c r="GG425" s="60"/>
      <c r="GH425" s="60"/>
      <c r="GI425" s="60"/>
      <c r="GJ425" s="60"/>
      <c r="GK425" s="60"/>
      <c r="GL425" s="60"/>
      <c r="GM425" s="60"/>
      <c r="GN425" s="60"/>
      <c r="RY425" s="138"/>
    </row>
    <row r="426" spans="3:493" s="38" customFormat="1">
      <c r="C426" s="39"/>
      <c r="G426" s="40"/>
      <c r="H426" s="40"/>
      <c r="AI426" s="37"/>
      <c r="BJ426" s="37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RY426" s="138"/>
    </row>
    <row r="427" spans="3:493" s="38" customFormat="1">
      <c r="C427" s="39"/>
      <c r="G427" s="40"/>
      <c r="H427" s="40"/>
      <c r="AI427" s="37"/>
      <c r="BJ427" s="37"/>
      <c r="FO427" s="60"/>
      <c r="FP427" s="60"/>
      <c r="FQ427" s="60"/>
      <c r="FR427" s="60"/>
      <c r="FS427" s="60"/>
      <c r="FT427" s="60"/>
      <c r="FU427" s="60"/>
      <c r="FV427" s="60"/>
      <c r="FW427" s="60"/>
      <c r="FX427" s="60"/>
      <c r="FY427" s="60"/>
      <c r="FZ427" s="60"/>
      <c r="GA427" s="60"/>
      <c r="GB427" s="60"/>
      <c r="GC427" s="60"/>
      <c r="GD427" s="60"/>
      <c r="GE427" s="60"/>
      <c r="GF427" s="60"/>
      <c r="GG427" s="60"/>
      <c r="GH427" s="60"/>
      <c r="GI427" s="60"/>
      <c r="GJ427" s="60"/>
      <c r="GK427" s="60"/>
      <c r="GL427" s="60"/>
      <c r="GM427" s="60"/>
      <c r="GN427" s="60"/>
      <c r="RY427" s="138"/>
    </row>
    <row r="428" spans="3:493" s="38" customFormat="1">
      <c r="C428" s="39"/>
      <c r="G428" s="40"/>
      <c r="H428" s="40"/>
      <c r="AI428" s="37"/>
      <c r="BJ428" s="37"/>
      <c r="FO428" s="60"/>
      <c r="FP428" s="60"/>
      <c r="FQ428" s="60"/>
      <c r="FR428" s="60"/>
      <c r="FS428" s="60"/>
      <c r="FT428" s="60"/>
      <c r="FU428" s="60"/>
      <c r="FV428" s="60"/>
      <c r="FW428" s="60"/>
      <c r="FX428" s="60"/>
      <c r="FY428" s="60"/>
      <c r="FZ428" s="60"/>
      <c r="GA428" s="60"/>
      <c r="GB428" s="60"/>
      <c r="GC428" s="60"/>
      <c r="GD428" s="60"/>
      <c r="GE428" s="60"/>
      <c r="GF428" s="60"/>
      <c r="GG428" s="60"/>
      <c r="GH428" s="60"/>
      <c r="GI428" s="60"/>
      <c r="GJ428" s="60"/>
      <c r="GK428" s="60"/>
      <c r="GL428" s="60"/>
      <c r="GM428" s="60"/>
      <c r="GN428" s="60"/>
      <c r="RY428" s="138"/>
    </row>
    <row r="429" spans="3:493" s="38" customFormat="1">
      <c r="C429" s="39"/>
      <c r="G429" s="40"/>
      <c r="H429" s="40"/>
      <c r="AI429" s="37"/>
      <c r="BJ429" s="37"/>
      <c r="FO429" s="60"/>
      <c r="FP429" s="60"/>
      <c r="FQ429" s="60"/>
      <c r="FR429" s="60"/>
      <c r="FS429" s="60"/>
      <c r="FT429" s="60"/>
      <c r="FU429" s="60"/>
      <c r="FV429" s="60"/>
      <c r="FW429" s="60"/>
      <c r="FX429" s="60"/>
      <c r="FY429" s="60"/>
      <c r="FZ429" s="60"/>
      <c r="GA429" s="60"/>
      <c r="GB429" s="60"/>
      <c r="GC429" s="60"/>
      <c r="GD429" s="60"/>
      <c r="GE429" s="60"/>
      <c r="GF429" s="60"/>
      <c r="GG429" s="60"/>
      <c r="GH429" s="60"/>
      <c r="GI429" s="60"/>
      <c r="GJ429" s="60"/>
      <c r="GK429" s="60"/>
      <c r="GL429" s="60"/>
      <c r="GM429" s="60"/>
      <c r="GN429" s="60"/>
      <c r="RY429" s="138"/>
    </row>
    <row r="430" spans="3:493" s="38" customFormat="1">
      <c r="C430" s="39"/>
      <c r="G430" s="40"/>
      <c r="H430" s="40"/>
      <c r="AI430" s="37"/>
      <c r="BJ430" s="37"/>
      <c r="FO430" s="60"/>
      <c r="FP430" s="60"/>
      <c r="FQ430" s="60"/>
      <c r="FR430" s="60"/>
      <c r="FS430" s="60"/>
      <c r="FT430" s="60"/>
      <c r="FU430" s="60"/>
      <c r="FV430" s="60"/>
      <c r="FW430" s="60"/>
      <c r="FX430" s="60"/>
      <c r="FY430" s="60"/>
      <c r="FZ430" s="60"/>
      <c r="GA430" s="60"/>
      <c r="GB430" s="60"/>
      <c r="GC430" s="60"/>
      <c r="GD430" s="60"/>
      <c r="GE430" s="60"/>
      <c r="GF430" s="60"/>
      <c r="GG430" s="60"/>
      <c r="GH430" s="60"/>
      <c r="GI430" s="60"/>
      <c r="GJ430" s="60"/>
      <c r="GK430" s="60"/>
      <c r="GL430" s="60"/>
      <c r="GM430" s="60"/>
      <c r="GN430" s="60"/>
      <c r="RY430" s="138"/>
    </row>
    <row r="431" spans="3:493" s="38" customFormat="1">
      <c r="C431" s="39"/>
      <c r="G431" s="40"/>
      <c r="H431" s="40"/>
      <c r="AI431" s="37"/>
      <c r="BJ431" s="37"/>
      <c r="FO431" s="60"/>
      <c r="FP431" s="60"/>
      <c r="FQ431" s="60"/>
      <c r="FR431" s="60"/>
      <c r="FS431" s="60"/>
      <c r="FT431" s="60"/>
      <c r="FU431" s="60"/>
      <c r="FV431" s="60"/>
      <c r="FW431" s="60"/>
      <c r="FX431" s="60"/>
      <c r="FY431" s="60"/>
      <c r="FZ431" s="60"/>
      <c r="GA431" s="60"/>
      <c r="GB431" s="60"/>
      <c r="GC431" s="60"/>
      <c r="GD431" s="60"/>
      <c r="GE431" s="60"/>
      <c r="GF431" s="60"/>
      <c r="GG431" s="60"/>
      <c r="GH431" s="60"/>
      <c r="GI431" s="60"/>
      <c r="GJ431" s="60"/>
      <c r="GK431" s="60"/>
      <c r="GL431" s="60"/>
      <c r="GM431" s="60"/>
      <c r="GN431" s="60"/>
      <c r="RY431" s="138"/>
    </row>
    <row r="432" spans="3:493" s="38" customFormat="1">
      <c r="C432" s="39"/>
      <c r="G432" s="40"/>
      <c r="H432" s="40"/>
      <c r="AI432" s="37"/>
      <c r="BJ432" s="37"/>
      <c r="FO432" s="60"/>
      <c r="FP432" s="60"/>
      <c r="FQ432" s="60"/>
      <c r="FR432" s="60"/>
      <c r="FS432" s="60"/>
      <c r="FT432" s="60"/>
      <c r="FU432" s="60"/>
      <c r="FV432" s="60"/>
      <c r="FW432" s="60"/>
      <c r="FX432" s="60"/>
      <c r="FY432" s="60"/>
      <c r="FZ432" s="60"/>
      <c r="GA432" s="60"/>
      <c r="GB432" s="60"/>
      <c r="GC432" s="60"/>
      <c r="GD432" s="60"/>
      <c r="GE432" s="60"/>
      <c r="GF432" s="60"/>
      <c r="GG432" s="60"/>
      <c r="GH432" s="60"/>
      <c r="GI432" s="60"/>
      <c r="GJ432" s="60"/>
      <c r="GK432" s="60"/>
      <c r="GL432" s="60"/>
      <c r="GM432" s="60"/>
      <c r="GN432" s="60"/>
      <c r="RY432" s="138"/>
    </row>
    <row r="433" spans="3:493" s="38" customFormat="1">
      <c r="C433" s="39"/>
      <c r="G433" s="40"/>
      <c r="H433" s="40"/>
      <c r="AI433" s="37"/>
      <c r="BJ433" s="37"/>
      <c r="FO433" s="60"/>
      <c r="FP433" s="60"/>
      <c r="FQ433" s="60"/>
      <c r="FR433" s="60"/>
      <c r="FS433" s="60"/>
      <c r="FT433" s="60"/>
      <c r="FU433" s="60"/>
      <c r="FV433" s="60"/>
      <c r="FW433" s="60"/>
      <c r="FX433" s="60"/>
      <c r="FY433" s="60"/>
      <c r="FZ433" s="60"/>
      <c r="GA433" s="60"/>
      <c r="GB433" s="60"/>
      <c r="GC433" s="60"/>
      <c r="GD433" s="60"/>
      <c r="GE433" s="60"/>
      <c r="GF433" s="60"/>
      <c r="GG433" s="60"/>
      <c r="GH433" s="60"/>
      <c r="GI433" s="60"/>
      <c r="GJ433" s="60"/>
      <c r="GK433" s="60"/>
      <c r="GL433" s="60"/>
      <c r="GM433" s="60"/>
      <c r="GN433" s="60"/>
      <c r="RY433" s="138"/>
    </row>
    <row r="434" spans="3:493" s="38" customFormat="1">
      <c r="C434" s="39"/>
      <c r="G434" s="40"/>
      <c r="H434" s="40"/>
      <c r="AI434" s="37"/>
      <c r="BJ434" s="37"/>
      <c r="FO434" s="60"/>
      <c r="FP434" s="60"/>
      <c r="FQ434" s="60"/>
      <c r="FR434" s="60"/>
      <c r="FS434" s="60"/>
      <c r="FT434" s="60"/>
      <c r="FU434" s="60"/>
      <c r="FV434" s="60"/>
      <c r="FW434" s="60"/>
      <c r="FX434" s="60"/>
      <c r="FY434" s="60"/>
      <c r="FZ434" s="60"/>
      <c r="GA434" s="60"/>
      <c r="GB434" s="60"/>
      <c r="GC434" s="60"/>
      <c r="GD434" s="60"/>
      <c r="GE434" s="60"/>
      <c r="GF434" s="60"/>
      <c r="GG434" s="60"/>
      <c r="GH434" s="60"/>
      <c r="GI434" s="60"/>
      <c r="GJ434" s="60"/>
      <c r="GK434" s="60"/>
      <c r="GL434" s="60"/>
      <c r="GM434" s="60"/>
      <c r="GN434" s="60"/>
      <c r="RY434" s="138"/>
    </row>
    <row r="435" spans="3:493" s="38" customFormat="1">
      <c r="C435" s="39"/>
      <c r="G435" s="40"/>
      <c r="H435" s="40"/>
      <c r="AI435" s="37"/>
      <c r="BJ435" s="37"/>
      <c r="FO435" s="60"/>
      <c r="FP435" s="60"/>
      <c r="FQ435" s="60"/>
      <c r="FR435" s="60"/>
      <c r="FS435" s="60"/>
      <c r="FT435" s="60"/>
      <c r="FU435" s="60"/>
      <c r="FV435" s="60"/>
      <c r="FW435" s="60"/>
      <c r="FX435" s="60"/>
      <c r="FY435" s="60"/>
      <c r="FZ435" s="60"/>
      <c r="GA435" s="60"/>
      <c r="GB435" s="60"/>
      <c r="GC435" s="60"/>
      <c r="GD435" s="60"/>
      <c r="GE435" s="60"/>
      <c r="GF435" s="60"/>
      <c r="GG435" s="60"/>
      <c r="GH435" s="60"/>
      <c r="GI435" s="60"/>
      <c r="GJ435" s="60"/>
      <c r="GK435" s="60"/>
      <c r="GL435" s="60"/>
      <c r="GM435" s="60"/>
      <c r="GN435" s="60"/>
      <c r="RY435" s="138"/>
    </row>
    <row r="436" spans="3:493" s="38" customFormat="1">
      <c r="C436" s="39"/>
      <c r="G436" s="40"/>
      <c r="H436" s="40"/>
      <c r="AI436" s="37"/>
      <c r="BJ436" s="37"/>
      <c r="FO436" s="60"/>
      <c r="FP436" s="60"/>
      <c r="FQ436" s="60"/>
      <c r="FR436" s="60"/>
      <c r="FS436" s="60"/>
      <c r="FT436" s="60"/>
      <c r="FU436" s="60"/>
      <c r="FV436" s="60"/>
      <c r="FW436" s="60"/>
      <c r="FX436" s="60"/>
      <c r="FY436" s="60"/>
      <c r="FZ436" s="60"/>
      <c r="GA436" s="60"/>
      <c r="GB436" s="60"/>
      <c r="GC436" s="60"/>
      <c r="GD436" s="60"/>
      <c r="GE436" s="60"/>
      <c r="GF436" s="60"/>
      <c r="GG436" s="60"/>
      <c r="GH436" s="60"/>
      <c r="GI436" s="60"/>
      <c r="GJ436" s="60"/>
      <c r="GK436" s="60"/>
      <c r="GL436" s="60"/>
      <c r="GM436" s="60"/>
      <c r="GN436" s="60"/>
      <c r="RY436" s="138"/>
    </row>
    <row r="437" spans="3:493" s="38" customFormat="1">
      <c r="C437" s="39"/>
      <c r="G437" s="40"/>
      <c r="H437" s="40"/>
      <c r="AI437" s="37"/>
      <c r="BJ437" s="37"/>
      <c r="FO437" s="60"/>
      <c r="FP437" s="60"/>
      <c r="FQ437" s="60"/>
      <c r="FR437" s="60"/>
      <c r="FS437" s="60"/>
      <c r="FT437" s="60"/>
      <c r="FU437" s="60"/>
      <c r="FV437" s="60"/>
      <c r="FW437" s="60"/>
      <c r="FX437" s="60"/>
      <c r="FY437" s="60"/>
      <c r="FZ437" s="60"/>
      <c r="GA437" s="60"/>
      <c r="GB437" s="60"/>
      <c r="GC437" s="60"/>
      <c r="GD437" s="60"/>
      <c r="GE437" s="60"/>
      <c r="GF437" s="60"/>
      <c r="GG437" s="60"/>
      <c r="GH437" s="60"/>
      <c r="GI437" s="60"/>
      <c r="GJ437" s="60"/>
      <c r="GK437" s="60"/>
      <c r="GL437" s="60"/>
      <c r="GM437" s="60"/>
      <c r="GN437" s="60"/>
      <c r="RY437" s="138"/>
    </row>
    <row r="438" spans="3:493" s="38" customFormat="1">
      <c r="C438" s="39"/>
      <c r="G438" s="40"/>
      <c r="H438" s="40"/>
      <c r="AI438" s="37"/>
      <c r="BJ438" s="37"/>
      <c r="FO438" s="60"/>
      <c r="FP438" s="60"/>
      <c r="FQ438" s="60"/>
      <c r="FR438" s="60"/>
      <c r="FS438" s="60"/>
      <c r="FT438" s="60"/>
      <c r="FU438" s="60"/>
      <c r="FV438" s="60"/>
      <c r="FW438" s="60"/>
      <c r="FX438" s="60"/>
      <c r="FY438" s="60"/>
      <c r="FZ438" s="60"/>
      <c r="GA438" s="60"/>
      <c r="GB438" s="60"/>
      <c r="GC438" s="60"/>
      <c r="GD438" s="60"/>
      <c r="GE438" s="60"/>
      <c r="GF438" s="60"/>
      <c r="GG438" s="60"/>
      <c r="GH438" s="60"/>
      <c r="GI438" s="60"/>
      <c r="GJ438" s="60"/>
      <c r="GK438" s="60"/>
      <c r="GL438" s="60"/>
      <c r="GM438" s="60"/>
      <c r="GN438" s="60"/>
      <c r="RY438" s="138"/>
    </row>
    <row r="439" spans="3:493" s="38" customFormat="1">
      <c r="C439" s="39"/>
      <c r="G439" s="40"/>
      <c r="H439" s="40"/>
      <c r="AI439" s="37"/>
      <c r="BJ439" s="37"/>
      <c r="FO439" s="60"/>
      <c r="FP439" s="60"/>
      <c r="FQ439" s="60"/>
      <c r="FR439" s="60"/>
      <c r="FS439" s="60"/>
      <c r="FT439" s="60"/>
      <c r="FU439" s="60"/>
      <c r="FV439" s="60"/>
      <c r="FW439" s="60"/>
      <c r="FX439" s="60"/>
      <c r="FY439" s="60"/>
      <c r="FZ439" s="60"/>
      <c r="GA439" s="60"/>
      <c r="GB439" s="60"/>
      <c r="GC439" s="60"/>
      <c r="GD439" s="60"/>
      <c r="GE439" s="60"/>
      <c r="GF439" s="60"/>
      <c r="GG439" s="60"/>
      <c r="GH439" s="60"/>
      <c r="GI439" s="60"/>
      <c r="GJ439" s="60"/>
      <c r="GK439" s="60"/>
      <c r="GL439" s="60"/>
      <c r="GM439" s="60"/>
      <c r="GN439" s="60"/>
      <c r="RY439" s="138"/>
    </row>
    <row r="440" spans="3:493" s="38" customFormat="1">
      <c r="C440" s="39"/>
      <c r="G440" s="40"/>
      <c r="H440" s="40"/>
      <c r="AI440" s="37"/>
      <c r="BJ440" s="37"/>
      <c r="FO440" s="60"/>
      <c r="FP440" s="60"/>
      <c r="FQ440" s="60"/>
      <c r="FR440" s="60"/>
      <c r="FS440" s="60"/>
      <c r="FT440" s="60"/>
      <c r="FU440" s="60"/>
      <c r="FV440" s="60"/>
      <c r="FW440" s="60"/>
      <c r="FX440" s="60"/>
      <c r="FY440" s="60"/>
      <c r="FZ440" s="60"/>
      <c r="GA440" s="60"/>
      <c r="GB440" s="60"/>
      <c r="GC440" s="60"/>
      <c r="GD440" s="60"/>
      <c r="GE440" s="60"/>
      <c r="GF440" s="60"/>
      <c r="GG440" s="60"/>
      <c r="GH440" s="60"/>
      <c r="GI440" s="60"/>
      <c r="GJ440" s="60"/>
      <c r="GK440" s="60"/>
      <c r="GL440" s="60"/>
      <c r="GM440" s="60"/>
      <c r="GN440" s="60"/>
      <c r="RY440" s="138"/>
    </row>
    <row r="441" spans="3:493" s="38" customFormat="1">
      <c r="C441" s="39"/>
      <c r="G441" s="40"/>
      <c r="H441" s="40"/>
      <c r="AI441" s="37"/>
      <c r="BJ441" s="37"/>
      <c r="FO441" s="60"/>
      <c r="FP441" s="60"/>
      <c r="FQ441" s="60"/>
      <c r="FR441" s="60"/>
      <c r="FS441" s="60"/>
      <c r="FT441" s="60"/>
      <c r="FU441" s="60"/>
      <c r="FV441" s="60"/>
      <c r="FW441" s="60"/>
      <c r="FX441" s="60"/>
      <c r="FY441" s="60"/>
      <c r="FZ441" s="60"/>
      <c r="GA441" s="60"/>
      <c r="GB441" s="60"/>
      <c r="GC441" s="60"/>
      <c r="GD441" s="60"/>
      <c r="GE441" s="60"/>
      <c r="GF441" s="60"/>
      <c r="GG441" s="60"/>
      <c r="GH441" s="60"/>
      <c r="GI441" s="60"/>
      <c r="GJ441" s="60"/>
      <c r="GK441" s="60"/>
      <c r="GL441" s="60"/>
      <c r="GM441" s="60"/>
      <c r="GN441" s="60"/>
      <c r="RY441" s="138"/>
    </row>
    <row r="442" spans="3:493" s="38" customFormat="1">
      <c r="C442" s="39"/>
      <c r="G442" s="40"/>
      <c r="H442" s="40"/>
      <c r="AI442" s="37"/>
      <c r="BJ442" s="37"/>
      <c r="FO442" s="60"/>
      <c r="FP442" s="60"/>
      <c r="FQ442" s="60"/>
      <c r="FR442" s="60"/>
      <c r="FS442" s="60"/>
      <c r="FT442" s="60"/>
      <c r="FU442" s="60"/>
      <c r="FV442" s="60"/>
      <c r="FW442" s="60"/>
      <c r="FX442" s="60"/>
      <c r="FY442" s="60"/>
      <c r="FZ442" s="60"/>
      <c r="GA442" s="60"/>
      <c r="GB442" s="60"/>
      <c r="GC442" s="60"/>
      <c r="GD442" s="60"/>
      <c r="GE442" s="60"/>
      <c r="GF442" s="60"/>
      <c r="GG442" s="60"/>
      <c r="GH442" s="60"/>
      <c r="GI442" s="60"/>
      <c r="GJ442" s="60"/>
      <c r="GK442" s="60"/>
      <c r="GL442" s="60"/>
      <c r="GM442" s="60"/>
      <c r="GN442" s="60"/>
      <c r="RY442" s="138"/>
    </row>
    <row r="443" spans="3:493" s="38" customFormat="1">
      <c r="C443" s="39"/>
      <c r="G443" s="40"/>
      <c r="H443" s="40"/>
      <c r="AI443" s="37"/>
      <c r="BJ443" s="37"/>
      <c r="FO443" s="60"/>
      <c r="FP443" s="60"/>
      <c r="FQ443" s="60"/>
      <c r="FR443" s="60"/>
      <c r="FS443" s="60"/>
      <c r="FT443" s="60"/>
      <c r="FU443" s="60"/>
      <c r="FV443" s="60"/>
      <c r="FW443" s="60"/>
      <c r="FX443" s="60"/>
      <c r="FY443" s="60"/>
      <c r="FZ443" s="60"/>
      <c r="GA443" s="60"/>
      <c r="GB443" s="60"/>
      <c r="GC443" s="60"/>
      <c r="GD443" s="60"/>
      <c r="GE443" s="60"/>
      <c r="GF443" s="60"/>
      <c r="GG443" s="60"/>
      <c r="GH443" s="60"/>
      <c r="GI443" s="60"/>
      <c r="GJ443" s="60"/>
      <c r="GK443" s="60"/>
      <c r="GL443" s="60"/>
      <c r="GM443" s="60"/>
      <c r="GN443" s="60"/>
      <c r="RY443" s="138"/>
    </row>
    <row r="444" spans="3:493" s="38" customFormat="1">
      <c r="C444" s="39"/>
      <c r="G444" s="40"/>
      <c r="H444" s="40"/>
      <c r="AI444" s="37"/>
      <c r="BJ444" s="37"/>
      <c r="FO444" s="60"/>
      <c r="FP444" s="60"/>
      <c r="FQ444" s="60"/>
      <c r="FR444" s="60"/>
      <c r="FS444" s="60"/>
      <c r="FT444" s="60"/>
      <c r="FU444" s="60"/>
      <c r="FV444" s="60"/>
      <c r="FW444" s="60"/>
      <c r="FX444" s="60"/>
      <c r="FY444" s="60"/>
      <c r="FZ444" s="60"/>
      <c r="GA444" s="60"/>
      <c r="GB444" s="60"/>
      <c r="GC444" s="60"/>
      <c r="GD444" s="60"/>
      <c r="GE444" s="60"/>
      <c r="GF444" s="60"/>
      <c r="GG444" s="60"/>
      <c r="GH444" s="60"/>
      <c r="GI444" s="60"/>
      <c r="GJ444" s="60"/>
      <c r="GK444" s="60"/>
      <c r="GL444" s="60"/>
      <c r="GM444" s="60"/>
      <c r="GN444" s="60"/>
      <c r="RY444" s="138"/>
    </row>
    <row r="445" spans="3:493" s="38" customFormat="1">
      <c r="C445" s="39"/>
      <c r="G445" s="40"/>
      <c r="H445" s="40"/>
      <c r="AI445" s="37"/>
      <c r="BJ445" s="37"/>
      <c r="FO445" s="60"/>
      <c r="FP445" s="60"/>
      <c r="FQ445" s="60"/>
      <c r="FR445" s="60"/>
      <c r="FS445" s="60"/>
      <c r="FT445" s="60"/>
      <c r="FU445" s="60"/>
      <c r="FV445" s="60"/>
      <c r="FW445" s="60"/>
      <c r="FX445" s="60"/>
      <c r="FY445" s="60"/>
      <c r="FZ445" s="60"/>
      <c r="GA445" s="60"/>
      <c r="GB445" s="60"/>
      <c r="GC445" s="60"/>
      <c r="GD445" s="60"/>
      <c r="GE445" s="60"/>
      <c r="GF445" s="60"/>
      <c r="GG445" s="60"/>
      <c r="GH445" s="60"/>
      <c r="GI445" s="60"/>
      <c r="GJ445" s="60"/>
      <c r="GK445" s="60"/>
      <c r="GL445" s="60"/>
      <c r="GM445" s="60"/>
      <c r="GN445" s="60"/>
      <c r="RY445" s="138"/>
    </row>
    <row r="446" spans="3:493" s="38" customFormat="1">
      <c r="C446" s="39"/>
      <c r="G446" s="40"/>
      <c r="H446" s="40"/>
      <c r="AI446" s="37"/>
      <c r="BJ446" s="37"/>
      <c r="FO446" s="60"/>
      <c r="FP446" s="60"/>
      <c r="FQ446" s="60"/>
      <c r="FR446" s="60"/>
      <c r="FS446" s="60"/>
      <c r="FT446" s="60"/>
      <c r="FU446" s="60"/>
      <c r="FV446" s="60"/>
      <c r="FW446" s="60"/>
      <c r="FX446" s="60"/>
      <c r="FY446" s="60"/>
      <c r="FZ446" s="60"/>
      <c r="GA446" s="60"/>
      <c r="GB446" s="60"/>
      <c r="GC446" s="60"/>
      <c r="GD446" s="60"/>
      <c r="GE446" s="60"/>
      <c r="GF446" s="60"/>
      <c r="GG446" s="60"/>
      <c r="GH446" s="60"/>
      <c r="GI446" s="60"/>
      <c r="GJ446" s="60"/>
      <c r="GK446" s="60"/>
      <c r="GL446" s="60"/>
      <c r="GM446" s="60"/>
      <c r="GN446" s="60"/>
      <c r="RY446" s="138"/>
    </row>
    <row r="447" spans="3:493" s="38" customFormat="1">
      <c r="C447" s="39"/>
      <c r="G447" s="40"/>
      <c r="H447" s="40"/>
      <c r="AI447" s="37"/>
      <c r="BJ447" s="37"/>
      <c r="FO447" s="60"/>
      <c r="FP447" s="60"/>
      <c r="FQ447" s="60"/>
      <c r="FR447" s="60"/>
      <c r="FS447" s="60"/>
      <c r="FT447" s="60"/>
      <c r="FU447" s="60"/>
      <c r="FV447" s="60"/>
      <c r="FW447" s="60"/>
      <c r="FX447" s="60"/>
      <c r="FY447" s="60"/>
      <c r="FZ447" s="60"/>
      <c r="GA447" s="60"/>
      <c r="GB447" s="60"/>
      <c r="GC447" s="60"/>
      <c r="GD447" s="60"/>
      <c r="GE447" s="60"/>
      <c r="GF447" s="60"/>
      <c r="GG447" s="60"/>
      <c r="GH447" s="60"/>
      <c r="GI447" s="60"/>
      <c r="GJ447" s="60"/>
      <c r="GK447" s="60"/>
      <c r="GL447" s="60"/>
      <c r="GM447" s="60"/>
      <c r="GN447" s="60"/>
      <c r="RY447" s="138"/>
    </row>
    <row r="448" spans="3:493" s="38" customFormat="1">
      <c r="C448" s="39"/>
      <c r="G448" s="40"/>
      <c r="H448" s="40"/>
      <c r="AI448" s="37"/>
      <c r="BJ448" s="37"/>
      <c r="FO448" s="60"/>
      <c r="FP448" s="60"/>
      <c r="FQ448" s="60"/>
      <c r="FR448" s="60"/>
      <c r="FS448" s="60"/>
      <c r="FT448" s="60"/>
      <c r="FU448" s="60"/>
      <c r="FV448" s="60"/>
      <c r="FW448" s="60"/>
      <c r="FX448" s="60"/>
      <c r="FY448" s="60"/>
      <c r="FZ448" s="60"/>
      <c r="GA448" s="60"/>
      <c r="GB448" s="60"/>
      <c r="GC448" s="60"/>
      <c r="GD448" s="60"/>
      <c r="GE448" s="60"/>
      <c r="GF448" s="60"/>
      <c r="GG448" s="60"/>
      <c r="GH448" s="60"/>
      <c r="GI448" s="60"/>
      <c r="GJ448" s="60"/>
      <c r="GK448" s="60"/>
      <c r="GL448" s="60"/>
      <c r="GM448" s="60"/>
      <c r="GN448" s="60"/>
      <c r="RY448" s="138"/>
    </row>
    <row r="449" spans="3:493" s="38" customFormat="1">
      <c r="C449" s="39"/>
      <c r="G449" s="40"/>
      <c r="H449" s="40"/>
      <c r="AI449" s="37"/>
      <c r="BJ449" s="37"/>
      <c r="FO449" s="60"/>
      <c r="FP449" s="60"/>
      <c r="FQ449" s="60"/>
      <c r="FR449" s="60"/>
      <c r="FS449" s="60"/>
      <c r="FT449" s="60"/>
      <c r="FU449" s="60"/>
      <c r="FV449" s="60"/>
      <c r="FW449" s="60"/>
      <c r="FX449" s="60"/>
      <c r="FY449" s="60"/>
      <c r="FZ449" s="60"/>
      <c r="GA449" s="60"/>
      <c r="GB449" s="60"/>
      <c r="GC449" s="60"/>
      <c r="GD449" s="60"/>
      <c r="GE449" s="60"/>
      <c r="GF449" s="60"/>
      <c r="GG449" s="60"/>
      <c r="GH449" s="60"/>
      <c r="GI449" s="60"/>
      <c r="GJ449" s="60"/>
      <c r="GK449" s="60"/>
      <c r="GL449" s="60"/>
      <c r="GM449" s="60"/>
      <c r="GN449" s="60"/>
      <c r="RY449" s="138"/>
    </row>
    <row r="450" spans="3:493" s="38" customFormat="1">
      <c r="C450" s="39"/>
      <c r="G450" s="40"/>
      <c r="H450" s="40"/>
      <c r="AI450" s="37"/>
      <c r="BJ450" s="37"/>
      <c r="FO450" s="60"/>
      <c r="FP450" s="60"/>
      <c r="FQ450" s="60"/>
      <c r="FR450" s="60"/>
      <c r="FS450" s="60"/>
      <c r="FT450" s="60"/>
      <c r="FU450" s="60"/>
      <c r="FV450" s="60"/>
      <c r="FW450" s="60"/>
      <c r="FX450" s="60"/>
      <c r="FY450" s="60"/>
      <c r="FZ450" s="60"/>
      <c r="GA450" s="60"/>
      <c r="GB450" s="60"/>
      <c r="GC450" s="60"/>
      <c r="GD450" s="60"/>
      <c r="GE450" s="60"/>
      <c r="GF450" s="60"/>
      <c r="GG450" s="60"/>
      <c r="GH450" s="60"/>
      <c r="GI450" s="60"/>
      <c r="GJ450" s="60"/>
      <c r="GK450" s="60"/>
      <c r="GL450" s="60"/>
      <c r="GM450" s="60"/>
      <c r="GN450" s="60"/>
      <c r="RY450" s="138"/>
    </row>
    <row r="451" spans="3:493" s="38" customFormat="1">
      <c r="C451" s="39"/>
      <c r="G451" s="40"/>
      <c r="H451" s="40"/>
      <c r="AI451" s="37"/>
      <c r="BJ451" s="37"/>
      <c r="FO451" s="60"/>
      <c r="FP451" s="60"/>
      <c r="FQ451" s="60"/>
      <c r="FR451" s="60"/>
      <c r="FS451" s="60"/>
      <c r="FT451" s="60"/>
      <c r="FU451" s="60"/>
      <c r="FV451" s="60"/>
      <c r="FW451" s="60"/>
      <c r="FX451" s="60"/>
      <c r="FY451" s="60"/>
      <c r="FZ451" s="60"/>
      <c r="GA451" s="60"/>
      <c r="GB451" s="60"/>
      <c r="GC451" s="60"/>
      <c r="GD451" s="60"/>
      <c r="GE451" s="60"/>
      <c r="GF451" s="60"/>
      <c r="GG451" s="60"/>
      <c r="GH451" s="60"/>
      <c r="GI451" s="60"/>
      <c r="GJ451" s="60"/>
      <c r="GK451" s="60"/>
      <c r="GL451" s="60"/>
      <c r="GM451" s="60"/>
      <c r="GN451" s="60"/>
      <c r="RY451" s="138"/>
    </row>
    <row r="452" spans="3:493" s="38" customFormat="1">
      <c r="C452" s="39"/>
      <c r="G452" s="40"/>
      <c r="H452" s="40"/>
      <c r="AI452" s="37"/>
      <c r="BJ452" s="37"/>
      <c r="FO452" s="60"/>
      <c r="FP452" s="60"/>
      <c r="FQ452" s="60"/>
      <c r="FR452" s="60"/>
      <c r="FS452" s="60"/>
      <c r="FT452" s="60"/>
      <c r="FU452" s="60"/>
      <c r="FV452" s="60"/>
      <c r="FW452" s="60"/>
      <c r="FX452" s="60"/>
      <c r="FY452" s="60"/>
      <c r="FZ452" s="60"/>
      <c r="GA452" s="60"/>
      <c r="GB452" s="60"/>
      <c r="GC452" s="60"/>
      <c r="GD452" s="60"/>
      <c r="GE452" s="60"/>
      <c r="GF452" s="60"/>
      <c r="GG452" s="60"/>
      <c r="GH452" s="60"/>
      <c r="GI452" s="60"/>
      <c r="GJ452" s="60"/>
      <c r="GK452" s="60"/>
      <c r="GL452" s="60"/>
      <c r="GM452" s="60"/>
      <c r="GN452" s="60"/>
      <c r="RY452" s="138"/>
    </row>
    <row r="453" spans="3:493" s="38" customFormat="1">
      <c r="C453" s="39"/>
      <c r="G453" s="40"/>
      <c r="H453" s="40"/>
      <c r="AI453" s="37"/>
      <c r="BJ453" s="37"/>
      <c r="FO453" s="60"/>
      <c r="FP453" s="60"/>
      <c r="FQ453" s="60"/>
      <c r="FR453" s="60"/>
      <c r="FS453" s="60"/>
      <c r="FT453" s="60"/>
      <c r="FU453" s="60"/>
      <c r="FV453" s="60"/>
      <c r="FW453" s="60"/>
      <c r="FX453" s="60"/>
      <c r="FY453" s="60"/>
      <c r="FZ453" s="60"/>
      <c r="GA453" s="60"/>
      <c r="GB453" s="60"/>
      <c r="GC453" s="60"/>
      <c r="GD453" s="60"/>
      <c r="GE453" s="60"/>
      <c r="GF453" s="60"/>
      <c r="GG453" s="60"/>
      <c r="GH453" s="60"/>
      <c r="GI453" s="60"/>
      <c r="GJ453" s="60"/>
      <c r="GK453" s="60"/>
      <c r="GL453" s="60"/>
      <c r="GM453" s="60"/>
      <c r="GN453" s="60"/>
      <c r="RY453" s="138"/>
    </row>
    <row r="454" spans="3:493" s="38" customFormat="1">
      <c r="C454" s="39"/>
      <c r="G454" s="40"/>
      <c r="H454" s="40"/>
      <c r="AI454" s="37"/>
      <c r="BJ454" s="37"/>
      <c r="FO454" s="60"/>
      <c r="FP454" s="60"/>
      <c r="FQ454" s="60"/>
      <c r="FR454" s="60"/>
      <c r="FS454" s="60"/>
      <c r="FT454" s="60"/>
      <c r="FU454" s="60"/>
      <c r="FV454" s="60"/>
      <c r="FW454" s="60"/>
      <c r="FX454" s="60"/>
      <c r="FY454" s="60"/>
      <c r="FZ454" s="60"/>
      <c r="GA454" s="60"/>
      <c r="GB454" s="60"/>
      <c r="GC454" s="60"/>
      <c r="GD454" s="60"/>
      <c r="GE454" s="60"/>
      <c r="GF454" s="60"/>
      <c r="GG454" s="60"/>
      <c r="GH454" s="60"/>
      <c r="GI454" s="60"/>
      <c r="GJ454" s="60"/>
      <c r="GK454" s="60"/>
      <c r="GL454" s="60"/>
      <c r="GM454" s="60"/>
      <c r="GN454" s="60"/>
      <c r="RY454" s="138"/>
    </row>
    <row r="455" spans="3:493" s="38" customFormat="1">
      <c r="C455" s="39"/>
      <c r="G455" s="40"/>
      <c r="H455" s="40"/>
      <c r="AI455" s="37"/>
      <c r="BJ455" s="37"/>
      <c r="FO455" s="60"/>
      <c r="FP455" s="60"/>
      <c r="FQ455" s="60"/>
      <c r="FR455" s="60"/>
      <c r="FS455" s="60"/>
      <c r="FT455" s="60"/>
      <c r="FU455" s="60"/>
      <c r="FV455" s="60"/>
      <c r="FW455" s="60"/>
      <c r="FX455" s="60"/>
      <c r="FY455" s="60"/>
      <c r="FZ455" s="60"/>
      <c r="GA455" s="60"/>
      <c r="GB455" s="60"/>
      <c r="GC455" s="60"/>
      <c r="GD455" s="60"/>
      <c r="GE455" s="60"/>
      <c r="GF455" s="60"/>
      <c r="GG455" s="60"/>
      <c r="GH455" s="60"/>
      <c r="GI455" s="60"/>
      <c r="GJ455" s="60"/>
      <c r="GK455" s="60"/>
      <c r="GL455" s="60"/>
      <c r="GM455" s="60"/>
      <c r="GN455" s="60"/>
      <c r="RY455" s="138"/>
    </row>
    <row r="456" spans="3:493" s="38" customFormat="1">
      <c r="C456" s="39"/>
      <c r="G456" s="40"/>
      <c r="H456" s="40"/>
      <c r="AI456" s="37"/>
      <c r="BJ456" s="37"/>
      <c r="FO456" s="60"/>
      <c r="FP456" s="60"/>
      <c r="FQ456" s="60"/>
      <c r="FR456" s="60"/>
      <c r="FS456" s="60"/>
      <c r="FT456" s="60"/>
      <c r="FU456" s="60"/>
      <c r="FV456" s="60"/>
      <c r="FW456" s="60"/>
      <c r="FX456" s="60"/>
      <c r="FY456" s="60"/>
      <c r="FZ456" s="60"/>
      <c r="GA456" s="60"/>
      <c r="GB456" s="60"/>
      <c r="GC456" s="60"/>
      <c r="GD456" s="60"/>
      <c r="GE456" s="60"/>
      <c r="GF456" s="60"/>
      <c r="GG456" s="60"/>
      <c r="GH456" s="60"/>
      <c r="GI456" s="60"/>
      <c r="GJ456" s="60"/>
      <c r="GK456" s="60"/>
      <c r="GL456" s="60"/>
      <c r="GM456" s="60"/>
      <c r="GN456" s="60"/>
      <c r="RY456" s="138"/>
    </row>
    <row r="457" spans="3:493" s="38" customFormat="1">
      <c r="C457" s="39"/>
      <c r="G457" s="40"/>
      <c r="H457" s="40"/>
      <c r="AI457" s="37"/>
      <c r="BJ457" s="37"/>
      <c r="FO457" s="60"/>
      <c r="FP457" s="60"/>
      <c r="FQ457" s="60"/>
      <c r="FR457" s="60"/>
      <c r="FS457" s="60"/>
      <c r="FT457" s="60"/>
      <c r="FU457" s="60"/>
      <c r="FV457" s="60"/>
      <c r="FW457" s="60"/>
      <c r="FX457" s="60"/>
      <c r="FY457" s="60"/>
      <c r="FZ457" s="60"/>
      <c r="GA457" s="60"/>
      <c r="GB457" s="60"/>
      <c r="GC457" s="60"/>
      <c r="GD457" s="60"/>
      <c r="GE457" s="60"/>
      <c r="GF457" s="60"/>
      <c r="GG457" s="60"/>
      <c r="GH457" s="60"/>
      <c r="GI457" s="60"/>
      <c r="GJ457" s="60"/>
      <c r="GK457" s="60"/>
      <c r="GL457" s="60"/>
      <c r="GM457" s="60"/>
      <c r="GN457" s="60"/>
      <c r="RY457" s="138"/>
    </row>
    <row r="458" spans="3:493" s="38" customFormat="1">
      <c r="C458" s="39"/>
      <c r="G458" s="40"/>
      <c r="H458" s="40"/>
      <c r="AI458" s="37"/>
      <c r="BJ458" s="37"/>
      <c r="FO458" s="60"/>
      <c r="FP458" s="60"/>
      <c r="FQ458" s="60"/>
      <c r="FR458" s="60"/>
      <c r="FS458" s="60"/>
      <c r="FT458" s="60"/>
      <c r="FU458" s="60"/>
      <c r="FV458" s="60"/>
      <c r="FW458" s="60"/>
      <c r="FX458" s="60"/>
      <c r="FY458" s="60"/>
      <c r="FZ458" s="60"/>
      <c r="GA458" s="60"/>
      <c r="GB458" s="60"/>
      <c r="GC458" s="60"/>
      <c r="GD458" s="60"/>
      <c r="GE458" s="60"/>
      <c r="GF458" s="60"/>
      <c r="GG458" s="60"/>
      <c r="GH458" s="60"/>
      <c r="GI458" s="60"/>
      <c r="GJ458" s="60"/>
      <c r="GK458" s="60"/>
      <c r="GL458" s="60"/>
      <c r="GM458" s="60"/>
      <c r="GN458" s="60"/>
      <c r="RY458" s="138"/>
    </row>
    <row r="459" spans="3:493" s="38" customFormat="1">
      <c r="C459" s="39"/>
      <c r="G459" s="40"/>
      <c r="H459" s="40"/>
      <c r="AI459" s="37"/>
      <c r="BJ459" s="37"/>
      <c r="FO459" s="60"/>
      <c r="FP459" s="60"/>
      <c r="FQ459" s="60"/>
      <c r="FR459" s="60"/>
      <c r="FS459" s="60"/>
      <c r="FT459" s="60"/>
      <c r="FU459" s="60"/>
      <c r="FV459" s="60"/>
      <c r="FW459" s="60"/>
      <c r="FX459" s="60"/>
      <c r="FY459" s="60"/>
      <c r="FZ459" s="60"/>
      <c r="GA459" s="60"/>
      <c r="GB459" s="60"/>
      <c r="GC459" s="60"/>
      <c r="GD459" s="60"/>
      <c r="GE459" s="60"/>
      <c r="GF459" s="60"/>
      <c r="GG459" s="60"/>
      <c r="GH459" s="60"/>
      <c r="GI459" s="60"/>
      <c r="GJ459" s="60"/>
      <c r="GK459" s="60"/>
      <c r="GL459" s="60"/>
      <c r="GM459" s="60"/>
      <c r="GN459" s="60"/>
      <c r="RY459" s="138"/>
    </row>
    <row r="460" spans="3:493" s="38" customFormat="1">
      <c r="C460" s="39"/>
      <c r="G460" s="40"/>
      <c r="H460" s="40"/>
      <c r="AI460" s="37"/>
      <c r="BJ460" s="37"/>
      <c r="FO460" s="60"/>
      <c r="FP460" s="60"/>
      <c r="FQ460" s="60"/>
      <c r="FR460" s="60"/>
      <c r="FS460" s="60"/>
      <c r="FT460" s="60"/>
      <c r="FU460" s="60"/>
      <c r="FV460" s="60"/>
      <c r="FW460" s="60"/>
      <c r="FX460" s="60"/>
      <c r="FY460" s="60"/>
      <c r="FZ460" s="60"/>
      <c r="GA460" s="60"/>
      <c r="GB460" s="60"/>
      <c r="GC460" s="60"/>
      <c r="GD460" s="60"/>
      <c r="GE460" s="60"/>
      <c r="GF460" s="60"/>
      <c r="GG460" s="60"/>
      <c r="GH460" s="60"/>
      <c r="GI460" s="60"/>
      <c r="GJ460" s="60"/>
      <c r="GK460" s="60"/>
      <c r="GL460" s="60"/>
      <c r="GM460" s="60"/>
      <c r="GN460" s="60"/>
      <c r="RY460" s="138"/>
    </row>
    <row r="461" spans="3:493" s="38" customFormat="1">
      <c r="C461" s="39"/>
      <c r="G461" s="40"/>
      <c r="H461" s="40"/>
      <c r="AI461" s="37"/>
      <c r="BJ461" s="37"/>
      <c r="FO461" s="60"/>
      <c r="FP461" s="60"/>
      <c r="FQ461" s="60"/>
      <c r="FR461" s="60"/>
      <c r="FS461" s="60"/>
      <c r="FT461" s="60"/>
      <c r="FU461" s="60"/>
      <c r="FV461" s="60"/>
      <c r="FW461" s="60"/>
      <c r="FX461" s="60"/>
      <c r="FY461" s="60"/>
      <c r="FZ461" s="60"/>
      <c r="GA461" s="60"/>
      <c r="GB461" s="60"/>
      <c r="GC461" s="60"/>
      <c r="GD461" s="60"/>
      <c r="GE461" s="60"/>
      <c r="GF461" s="60"/>
      <c r="GG461" s="60"/>
      <c r="GH461" s="60"/>
      <c r="GI461" s="60"/>
      <c r="GJ461" s="60"/>
      <c r="GK461" s="60"/>
      <c r="GL461" s="60"/>
      <c r="GM461" s="60"/>
      <c r="GN461" s="60"/>
      <c r="RY461" s="138"/>
    </row>
    <row r="462" spans="3:493" s="38" customFormat="1">
      <c r="C462" s="39"/>
      <c r="G462" s="40"/>
      <c r="H462" s="40"/>
      <c r="AI462" s="37"/>
      <c r="BJ462" s="37"/>
      <c r="FO462" s="60"/>
      <c r="FP462" s="60"/>
      <c r="FQ462" s="60"/>
      <c r="FR462" s="60"/>
      <c r="FS462" s="60"/>
      <c r="FT462" s="60"/>
      <c r="FU462" s="60"/>
      <c r="FV462" s="60"/>
      <c r="FW462" s="60"/>
      <c r="FX462" s="60"/>
      <c r="FY462" s="60"/>
      <c r="FZ462" s="60"/>
      <c r="GA462" s="60"/>
      <c r="GB462" s="60"/>
      <c r="GC462" s="60"/>
      <c r="GD462" s="60"/>
      <c r="GE462" s="60"/>
      <c r="GF462" s="60"/>
      <c r="GG462" s="60"/>
      <c r="GH462" s="60"/>
      <c r="GI462" s="60"/>
      <c r="GJ462" s="60"/>
      <c r="GK462" s="60"/>
      <c r="GL462" s="60"/>
      <c r="GM462" s="60"/>
      <c r="GN462" s="60"/>
      <c r="RY462" s="138"/>
    </row>
    <row r="463" spans="3:493" s="38" customFormat="1">
      <c r="C463" s="39"/>
      <c r="G463" s="40"/>
      <c r="H463" s="40"/>
      <c r="AI463" s="37"/>
      <c r="BJ463" s="37"/>
      <c r="FO463" s="60"/>
      <c r="FP463" s="60"/>
      <c r="FQ463" s="60"/>
      <c r="FR463" s="60"/>
      <c r="FS463" s="60"/>
      <c r="FT463" s="60"/>
      <c r="FU463" s="60"/>
      <c r="FV463" s="60"/>
      <c r="FW463" s="60"/>
      <c r="FX463" s="60"/>
      <c r="FY463" s="60"/>
      <c r="FZ463" s="60"/>
      <c r="GA463" s="60"/>
      <c r="GB463" s="60"/>
      <c r="GC463" s="60"/>
      <c r="GD463" s="60"/>
      <c r="GE463" s="60"/>
      <c r="GF463" s="60"/>
      <c r="GG463" s="60"/>
      <c r="GH463" s="60"/>
      <c r="GI463" s="60"/>
      <c r="GJ463" s="60"/>
      <c r="GK463" s="60"/>
      <c r="GL463" s="60"/>
      <c r="GM463" s="60"/>
      <c r="GN463" s="60"/>
      <c r="RY463" s="138"/>
    </row>
    <row r="464" spans="3:493" s="38" customFormat="1">
      <c r="C464" s="39"/>
      <c r="G464" s="40"/>
      <c r="H464" s="40"/>
      <c r="AI464" s="37"/>
      <c r="BJ464" s="37"/>
      <c r="FO464" s="60"/>
      <c r="FP464" s="60"/>
      <c r="FQ464" s="60"/>
      <c r="FR464" s="60"/>
      <c r="FS464" s="60"/>
      <c r="FT464" s="60"/>
      <c r="FU464" s="60"/>
      <c r="FV464" s="60"/>
      <c r="FW464" s="60"/>
      <c r="FX464" s="60"/>
      <c r="FY464" s="60"/>
      <c r="FZ464" s="60"/>
      <c r="GA464" s="60"/>
      <c r="GB464" s="60"/>
      <c r="GC464" s="60"/>
      <c r="GD464" s="60"/>
      <c r="GE464" s="60"/>
      <c r="GF464" s="60"/>
      <c r="GG464" s="60"/>
      <c r="GH464" s="60"/>
      <c r="GI464" s="60"/>
      <c r="GJ464" s="60"/>
      <c r="GK464" s="60"/>
      <c r="GL464" s="60"/>
      <c r="GM464" s="60"/>
      <c r="GN464" s="60"/>
      <c r="RY464" s="138"/>
    </row>
    <row r="465" spans="3:493" s="38" customFormat="1">
      <c r="C465" s="39"/>
      <c r="G465" s="40"/>
      <c r="H465" s="40"/>
      <c r="AI465" s="37"/>
      <c r="BJ465" s="37"/>
      <c r="FO465" s="60"/>
      <c r="FP465" s="60"/>
      <c r="FQ465" s="60"/>
      <c r="FR465" s="60"/>
      <c r="FS465" s="60"/>
      <c r="FT465" s="60"/>
      <c r="FU465" s="60"/>
      <c r="FV465" s="60"/>
      <c r="FW465" s="60"/>
      <c r="FX465" s="60"/>
      <c r="FY465" s="60"/>
      <c r="FZ465" s="60"/>
      <c r="GA465" s="60"/>
      <c r="GB465" s="60"/>
      <c r="GC465" s="60"/>
      <c r="GD465" s="60"/>
      <c r="GE465" s="60"/>
      <c r="GF465" s="60"/>
      <c r="GG465" s="60"/>
      <c r="GH465" s="60"/>
      <c r="GI465" s="60"/>
      <c r="GJ465" s="60"/>
      <c r="GK465" s="60"/>
      <c r="GL465" s="60"/>
      <c r="GM465" s="60"/>
      <c r="GN465" s="60"/>
      <c r="RY465" s="138"/>
    </row>
    <row r="466" spans="3:493" s="38" customFormat="1">
      <c r="C466" s="39"/>
      <c r="G466" s="40"/>
      <c r="H466" s="40"/>
      <c r="AI466" s="37"/>
      <c r="BJ466" s="37"/>
      <c r="FO466" s="60"/>
      <c r="FP466" s="60"/>
      <c r="FQ466" s="60"/>
      <c r="FR466" s="60"/>
      <c r="FS466" s="60"/>
      <c r="FT466" s="60"/>
      <c r="FU466" s="60"/>
      <c r="FV466" s="60"/>
      <c r="FW466" s="60"/>
      <c r="FX466" s="60"/>
      <c r="FY466" s="60"/>
      <c r="FZ466" s="60"/>
      <c r="GA466" s="60"/>
      <c r="GB466" s="60"/>
      <c r="GC466" s="60"/>
      <c r="GD466" s="60"/>
      <c r="GE466" s="60"/>
      <c r="GF466" s="60"/>
      <c r="GG466" s="60"/>
      <c r="GH466" s="60"/>
      <c r="GI466" s="60"/>
      <c r="GJ466" s="60"/>
      <c r="GK466" s="60"/>
      <c r="GL466" s="60"/>
      <c r="GM466" s="60"/>
      <c r="GN466" s="60"/>
      <c r="RY466" s="138"/>
    </row>
    <row r="467" spans="3:493" s="38" customFormat="1">
      <c r="C467" s="39"/>
      <c r="G467" s="40"/>
      <c r="H467" s="40"/>
      <c r="AI467" s="37"/>
      <c r="BJ467" s="37"/>
      <c r="FO467" s="60"/>
      <c r="FP467" s="60"/>
      <c r="FQ467" s="60"/>
      <c r="FR467" s="60"/>
      <c r="FS467" s="60"/>
      <c r="FT467" s="60"/>
      <c r="FU467" s="60"/>
      <c r="FV467" s="60"/>
      <c r="FW467" s="60"/>
      <c r="FX467" s="60"/>
      <c r="FY467" s="60"/>
      <c r="FZ467" s="60"/>
      <c r="GA467" s="60"/>
      <c r="GB467" s="60"/>
      <c r="GC467" s="60"/>
      <c r="GD467" s="60"/>
      <c r="GE467" s="60"/>
      <c r="GF467" s="60"/>
      <c r="GG467" s="60"/>
      <c r="GH467" s="60"/>
      <c r="GI467" s="60"/>
      <c r="GJ467" s="60"/>
      <c r="GK467" s="60"/>
      <c r="GL467" s="60"/>
      <c r="GM467" s="60"/>
      <c r="GN467" s="60"/>
      <c r="RY467" s="138"/>
    </row>
    <row r="468" spans="3:493" s="38" customFormat="1">
      <c r="C468" s="39"/>
      <c r="G468" s="40"/>
      <c r="H468" s="40"/>
      <c r="AI468" s="37"/>
      <c r="BJ468" s="37"/>
      <c r="DL468" s="37"/>
      <c r="FN468" s="37"/>
      <c r="FO468" s="60"/>
      <c r="FP468" s="60"/>
      <c r="FQ468" s="60"/>
      <c r="FR468" s="60"/>
      <c r="FS468" s="60"/>
      <c r="FT468" s="60"/>
      <c r="FU468" s="60"/>
      <c r="FV468" s="60"/>
      <c r="FW468" s="60"/>
      <c r="FX468" s="60"/>
      <c r="FY468" s="60"/>
      <c r="FZ468" s="60"/>
      <c r="GA468" s="60"/>
      <c r="GB468" s="60"/>
      <c r="GC468" s="60"/>
      <c r="GD468" s="60"/>
      <c r="GE468" s="60"/>
      <c r="GF468" s="60"/>
      <c r="GG468" s="60"/>
      <c r="GH468" s="60"/>
      <c r="GI468" s="60"/>
      <c r="GJ468" s="60"/>
      <c r="GK468" s="60"/>
      <c r="GL468" s="60"/>
      <c r="GM468" s="60"/>
      <c r="GN468" s="60"/>
      <c r="GO468" s="37"/>
      <c r="HP468" s="37"/>
      <c r="IW468" s="37"/>
      <c r="IX468" s="37"/>
      <c r="IY468" s="37"/>
      <c r="JZ468" s="37"/>
      <c r="LA468" s="37"/>
      <c r="MC468" s="37"/>
      <c r="ND468" s="37"/>
      <c r="OG468" s="37"/>
      <c r="PH468" s="37"/>
      <c r="QI468" s="37"/>
      <c r="RY468" s="138"/>
    </row>
    <row r="469" spans="3:493" s="38" customFormat="1">
      <c r="C469" s="39"/>
      <c r="G469" s="40"/>
      <c r="H469" s="40"/>
      <c r="AI469" s="37"/>
      <c r="BJ469" s="37"/>
      <c r="DL469" s="37"/>
      <c r="FN469" s="37"/>
      <c r="FO469" s="60"/>
      <c r="FP469" s="60"/>
      <c r="FQ469" s="60"/>
      <c r="FR469" s="60"/>
      <c r="FS469" s="60"/>
      <c r="FT469" s="60"/>
      <c r="FU469" s="60"/>
      <c r="FV469" s="60"/>
      <c r="FW469" s="60"/>
      <c r="FX469" s="60"/>
      <c r="FY469" s="60"/>
      <c r="FZ469" s="60"/>
      <c r="GA469" s="60"/>
      <c r="GB469" s="60"/>
      <c r="GC469" s="60"/>
      <c r="GD469" s="60"/>
      <c r="GE469" s="60"/>
      <c r="GF469" s="60"/>
      <c r="GG469" s="60"/>
      <c r="GH469" s="60"/>
      <c r="GI469" s="60"/>
      <c r="GJ469" s="60"/>
      <c r="GK469" s="60"/>
      <c r="GL469" s="60"/>
      <c r="GM469" s="60"/>
      <c r="GN469" s="60"/>
      <c r="GO469" s="37"/>
      <c r="HP469" s="37"/>
      <c r="IW469" s="37"/>
      <c r="IX469" s="37"/>
      <c r="IY469" s="37"/>
      <c r="JZ469" s="37"/>
      <c r="LA469" s="37"/>
      <c r="MC469" s="37"/>
      <c r="ND469" s="37"/>
      <c r="OG469" s="37"/>
      <c r="PH469" s="37"/>
      <c r="QI469" s="37"/>
      <c r="RY469" s="138"/>
    </row>
    <row r="470" spans="3:493" s="38" customFormat="1">
      <c r="C470" s="39"/>
      <c r="G470" s="40"/>
      <c r="H470" s="40"/>
      <c r="AI470" s="37"/>
      <c r="BJ470" s="37"/>
      <c r="DL470" s="37"/>
      <c r="FN470" s="37"/>
      <c r="FO470" s="60"/>
      <c r="FP470" s="60"/>
      <c r="FQ470" s="60"/>
      <c r="FR470" s="60"/>
      <c r="FS470" s="60"/>
      <c r="FT470" s="60"/>
      <c r="FU470" s="60"/>
      <c r="FV470" s="60"/>
      <c r="FW470" s="60"/>
      <c r="FX470" s="60"/>
      <c r="FY470" s="60"/>
      <c r="FZ470" s="60"/>
      <c r="GA470" s="60"/>
      <c r="GB470" s="60"/>
      <c r="GC470" s="60"/>
      <c r="GD470" s="60"/>
      <c r="GE470" s="60"/>
      <c r="GF470" s="60"/>
      <c r="GG470" s="60"/>
      <c r="GH470" s="60"/>
      <c r="GI470" s="60"/>
      <c r="GJ470" s="60"/>
      <c r="GK470" s="60"/>
      <c r="GL470" s="60"/>
      <c r="GM470" s="60"/>
      <c r="GN470" s="60"/>
      <c r="GO470" s="37"/>
      <c r="HP470" s="37"/>
      <c r="IW470" s="37"/>
      <c r="IX470" s="37"/>
      <c r="IY470" s="37"/>
      <c r="JZ470" s="37"/>
      <c r="LA470" s="37"/>
      <c r="MC470" s="37"/>
      <c r="ND470" s="37"/>
      <c r="OG470" s="37"/>
      <c r="PH470" s="37"/>
      <c r="QI470" s="37"/>
      <c r="RY470" s="138"/>
    </row>
    <row r="471" spans="3:493" s="38" customFormat="1">
      <c r="C471" s="39"/>
      <c r="G471" s="40"/>
      <c r="H471" s="40"/>
      <c r="AI471" s="37"/>
      <c r="BJ471" s="37"/>
      <c r="DL471" s="37"/>
      <c r="FN471" s="37"/>
      <c r="FO471" s="60"/>
      <c r="FP471" s="60"/>
      <c r="FQ471" s="60"/>
      <c r="FR471" s="60"/>
      <c r="FS471" s="60"/>
      <c r="FT471" s="60"/>
      <c r="FU471" s="60"/>
      <c r="FV471" s="60"/>
      <c r="FW471" s="60"/>
      <c r="FX471" s="60"/>
      <c r="FY471" s="60"/>
      <c r="FZ471" s="60"/>
      <c r="GA471" s="60"/>
      <c r="GB471" s="60"/>
      <c r="GC471" s="60"/>
      <c r="GD471" s="60"/>
      <c r="GE471" s="60"/>
      <c r="GF471" s="60"/>
      <c r="GG471" s="60"/>
      <c r="GH471" s="60"/>
      <c r="GI471" s="60"/>
      <c r="GJ471" s="60"/>
      <c r="GK471" s="60"/>
      <c r="GL471" s="60"/>
      <c r="GM471" s="60"/>
      <c r="GN471" s="60"/>
      <c r="GO471" s="37"/>
      <c r="HP471" s="37"/>
      <c r="IW471" s="37"/>
      <c r="IX471" s="37"/>
      <c r="IY471" s="37"/>
      <c r="JZ471" s="37"/>
      <c r="LA471" s="37"/>
      <c r="MC471" s="37"/>
      <c r="ND471" s="37"/>
      <c r="OG471" s="37"/>
      <c r="PH471" s="37"/>
      <c r="QI471" s="37"/>
      <c r="RY471" s="138"/>
    </row>
    <row r="472" spans="3:493" s="38" customFormat="1">
      <c r="C472" s="39"/>
      <c r="G472" s="40"/>
      <c r="H472" s="40"/>
      <c r="AI472" s="37"/>
      <c r="BJ472" s="37"/>
      <c r="DL472" s="37"/>
      <c r="FN472" s="37"/>
      <c r="FO472" s="60"/>
      <c r="FP472" s="60"/>
      <c r="FQ472" s="60"/>
      <c r="FR472" s="60"/>
      <c r="FS472" s="60"/>
      <c r="FT472" s="60"/>
      <c r="FU472" s="60"/>
      <c r="FV472" s="60"/>
      <c r="FW472" s="60"/>
      <c r="FX472" s="60"/>
      <c r="FY472" s="60"/>
      <c r="FZ472" s="60"/>
      <c r="GA472" s="60"/>
      <c r="GB472" s="60"/>
      <c r="GC472" s="60"/>
      <c r="GD472" s="60"/>
      <c r="GE472" s="60"/>
      <c r="GF472" s="60"/>
      <c r="GG472" s="60"/>
      <c r="GH472" s="60"/>
      <c r="GI472" s="60"/>
      <c r="GJ472" s="60"/>
      <c r="GK472" s="60"/>
      <c r="GL472" s="60"/>
      <c r="GM472" s="60"/>
      <c r="GN472" s="60"/>
      <c r="GO472" s="37"/>
      <c r="HP472" s="37"/>
      <c r="IW472" s="37"/>
      <c r="IX472" s="37"/>
      <c r="IY472" s="37"/>
      <c r="JZ472" s="37"/>
      <c r="LA472" s="37"/>
      <c r="MC472" s="37"/>
      <c r="ND472" s="37"/>
      <c r="OG472" s="37"/>
      <c r="PH472" s="37"/>
      <c r="QI472" s="37"/>
      <c r="RY472" s="138"/>
    </row>
    <row r="473" spans="3:493" s="38" customFormat="1">
      <c r="C473" s="39"/>
      <c r="G473" s="40"/>
      <c r="H473" s="40"/>
      <c r="AI473" s="37"/>
      <c r="BJ473" s="37"/>
      <c r="DL473" s="37"/>
      <c r="FN473" s="37"/>
      <c r="FO473" s="60"/>
      <c r="FP473" s="60"/>
      <c r="FQ473" s="60"/>
      <c r="FR473" s="60"/>
      <c r="FS473" s="60"/>
      <c r="FT473" s="60"/>
      <c r="FU473" s="60"/>
      <c r="FV473" s="60"/>
      <c r="FW473" s="60"/>
      <c r="FX473" s="60"/>
      <c r="FY473" s="60"/>
      <c r="FZ473" s="60"/>
      <c r="GA473" s="60"/>
      <c r="GB473" s="60"/>
      <c r="GC473" s="60"/>
      <c r="GD473" s="60"/>
      <c r="GE473" s="60"/>
      <c r="GF473" s="60"/>
      <c r="GG473" s="60"/>
      <c r="GH473" s="60"/>
      <c r="GI473" s="60"/>
      <c r="GJ473" s="60"/>
      <c r="GK473" s="60"/>
      <c r="GL473" s="60"/>
      <c r="GM473" s="60"/>
      <c r="GN473" s="60"/>
      <c r="GO473" s="37"/>
      <c r="HP473" s="37"/>
      <c r="IW473" s="37"/>
      <c r="IX473" s="37"/>
      <c r="IY473" s="37"/>
      <c r="JZ473" s="37"/>
      <c r="LA473" s="37"/>
      <c r="MC473" s="37"/>
      <c r="ND473" s="37"/>
      <c r="OG473" s="37"/>
      <c r="PH473" s="37"/>
      <c r="QI473" s="37"/>
      <c r="RY473" s="138"/>
    </row>
    <row r="474" spans="3:493" s="38" customFormat="1">
      <c r="C474" s="39"/>
      <c r="G474" s="40"/>
      <c r="H474" s="40"/>
      <c r="AI474" s="37"/>
      <c r="BJ474" s="37"/>
      <c r="DL474" s="37"/>
      <c r="FN474" s="37"/>
      <c r="FO474" s="60"/>
      <c r="FP474" s="60"/>
      <c r="FQ474" s="60"/>
      <c r="FR474" s="60"/>
      <c r="FS474" s="60"/>
      <c r="FT474" s="60"/>
      <c r="FU474" s="60"/>
      <c r="FV474" s="60"/>
      <c r="FW474" s="60"/>
      <c r="FX474" s="60"/>
      <c r="FY474" s="60"/>
      <c r="FZ474" s="60"/>
      <c r="GA474" s="60"/>
      <c r="GB474" s="60"/>
      <c r="GC474" s="60"/>
      <c r="GD474" s="60"/>
      <c r="GE474" s="60"/>
      <c r="GF474" s="60"/>
      <c r="GG474" s="60"/>
      <c r="GH474" s="60"/>
      <c r="GI474" s="60"/>
      <c r="GJ474" s="60"/>
      <c r="GK474" s="60"/>
      <c r="GL474" s="60"/>
      <c r="GM474" s="60"/>
      <c r="GN474" s="60"/>
      <c r="GO474" s="37"/>
      <c r="HP474" s="37"/>
      <c r="IW474" s="37"/>
      <c r="IX474" s="37"/>
      <c r="IY474" s="37"/>
      <c r="JZ474" s="37"/>
      <c r="LA474" s="37"/>
      <c r="MC474" s="37"/>
      <c r="ND474" s="37"/>
      <c r="OG474" s="37"/>
      <c r="PH474" s="37"/>
      <c r="QI474" s="37"/>
      <c r="RY474" s="138"/>
    </row>
    <row r="475" spans="3:493" s="38" customFormat="1">
      <c r="C475" s="39"/>
      <c r="G475" s="40"/>
      <c r="H475" s="40"/>
      <c r="AI475" s="37"/>
      <c r="BJ475" s="37"/>
      <c r="DL475" s="37"/>
      <c r="FN475" s="37"/>
      <c r="FO475" s="60"/>
      <c r="FP475" s="60"/>
      <c r="FQ475" s="60"/>
      <c r="FR475" s="60"/>
      <c r="FS475" s="60"/>
      <c r="FT475" s="60"/>
      <c r="FU475" s="60"/>
      <c r="FV475" s="60"/>
      <c r="FW475" s="60"/>
      <c r="FX475" s="60"/>
      <c r="FY475" s="60"/>
      <c r="FZ475" s="60"/>
      <c r="GA475" s="60"/>
      <c r="GB475" s="60"/>
      <c r="GC475" s="60"/>
      <c r="GD475" s="60"/>
      <c r="GE475" s="60"/>
      <c r="GF475" s="60"/>
      <c r="GG475" s="60"/>
      <c r="GH475" s="60"/>
      <c r="GI475" s="60"/>
      <c r="GJ475" s="60"/>
      <c r="GK475" s="60"/>
      <c r="GL475" s="60"/>
      <c r="GM475" s="60"/>
      <c r="GN475" s="60"/>
      <c r="GO475" s="37"/>
      <c r="HP475" s="37"/>
      <c r="IW475" s="37"/>
      <c r="IX475" s="37"/>
      <c r="IY475" s="37"/>
      <c r="JZ475" s="37"/>
      <c r="LA475" s="37"/>
      <c r="MC475" s="37"/>
      <c r="ND475" s="37"/>
      <c r="OG475" s="37"/>
      <c r="PH475" s="37"/>
      <c r="QI475" s="37"/>
      <c r="RY475" s="138"/>
    </row>
    <row r="476" spans="3:493" s="38" customFormat="1">
      <c r="C476" s="39"/>
      <c r="G476" s="40"/>
      <c r="H476" s="40"/>
      <c r="AI476" s="37"/>
      <c r="BJ476" s="37"/>
      <c r="DL476" s="37"/>
      <c r="FN476" s="37"/>
      <c r="FO476" s="60"/>
      <c r="FP476" s="60"/>
      <c r="FQ476" s="60"/>
      <c r="FR476" s="60"/>
      <c r="FS476" s="60"/>
      <c r="FT476" s="60"/>
      <c r="FU476" s="60"/>
      <c r="FV476" s="60"/>
      <c r="FW476" s="60"/>
      <c r="FX476" s="60"/>
      <c r="FY476" s="60"/>
      <c r="FZ476" s="60"/>
      <c r="GA476" s="60"/>
      <c r="GB476" s="60"/>
      <c r="GC476" s="60"/>
      <c r="GD476" s="60"/>
      <c r="GE476" s="60"/>
      <c r="GF476" s="60"/>
      <c r="GG476" s="60"/>
      <c r="GH476" s="60"/>
      <c r="GI476" s="60"/>
      <c r="GJ476" s="60"/>
      <c r="GK476" s="60"/>
      <c r="GL476" s="60"/>
      <c r="GM476" s="60"/>
      <c r="GN476" s="60"/>
      <c r="GO476" s="37"/>
      <c r="HP476" s="37"/>
      <c r="IW476" s="37"/>
      <c r="IX476" s="37"/>
      <c r="IY476" s="37"/>
      <c r="JZ476" s="37"/>
      <c r="LA476" s="37"/>
      <c r="MC476" s="37"/>
      <c r="ND476" s="37"/>
      <c r="OG476" s="37"/>
      <c r="PH476" s="37"/>
      <c r="QI476" s="37"/>
      <c r="RY476" s="138"/>
    </row>
    <row r="477" spans="3:493" s="38" customFormat="1">
      <c r="C477" s="39"/>
      <c r="G477" s="40"/>
      <c r="H477" s="40"/>
      <c r="AI477" s="37"/>
      <c r="BJ477" s="37"/>
      <c r="DL477" s="37"/>
      <c r="FN477" s="37"/>
      <c r="FO477" s="60"/>
      <c r="FP477" s="60"/>
      <c r="FQ477" s="60"/>
      <c r="FR477" s="60"/>
      <c r="FS477" s="60"/>
      <c r="FT477" s="60"/>
      <c r="FU477" s="60"/>
      <c r="FV477" s="60"/>
      <c r="FW477" s="60"/>
      <c r="FX477" s="60"/>
      <c r="FY477" s="60"/>
      <c r="FZ477" s="60"/>
      <c r="GA477" s="60"/>
      <c r="GB477" s="60"/>
      <c r="GC477" s="60"/>
      <c r="GD477" s="60"/>
      <c r="GE477" s="60"/>
      <c r="GF477" s="60"/>
      <c r="GG477" s="60"/>
      <c r="GH477" s="60"/>
      <c r="GI477" s="60"/>
      <c r="GJ477" s="60"/>
      <c r="GK477" s="60"/>
      <c r="GL477" s="60"/>
      <c r="GM477" s="60"/>
      <c r="GN477" s="60"/>
      <c r="GO477" s="37"/>
      <c r="HP477" s="37"/>
      <c r="IW477" s="37"/>
      <c r="IX477" s="37"/>
      <c r="IY477" s="37"/>
      <c r="JZ477" s="37"/>
      <c r="LA477" s="37"/>
      <c r="MC477" s="37"/>
      <c r="ND477" s="37"/>
      <c r="OG477" s="37"/>
      <c r="PH477" s="37"/>
      <c r="QI477" s="37"/>
      <c r="RY477" s="138"/>
    </row>
    <row r="478" spans="3:493" s="38" customFormat="1">
      <c r="C478" s="39"/>
      <c r="G478" s="40"/>
      <c r="H478" s="40"/>
      <c r="AI478" s="37"/>
      <c r="BJ478" s="37"/>
      <c r="DL478" s="37"/>
      <c r="FN478" s="37"/>
      <c r="FO478" s="60"/>
      <c r="FP478" s="60"/>
      <c r="FQ478" s="60"/>
      <c r="FR478" s="60"/>
      <c r="FS478" s="60"/>
      <c r="FT478" s="60"/>
      <c r="FU478" s="60"/>
      <c r="FV478" s="60"/>
      <c r="FW478" s="60"/>
      <c r="FX478" s="60"/>
      <c r="FY478" s="60"/>
      <c r="FZ478" s="60"/>
      <c r="GA478" s="60"/>
      <c r="GB478" s="60"/>
      <c r="GC478" s="60"/>
      <c r="GD478" s="60"/>
      <c r="GE478" s="60"/>
      <c r="GF478" s="60"/>
      <c r="GG478" s="60"/>
      <c r="GH478" s="60"/>
      <c r="GI478" s="60"/>
      <c r="GJ478" s="60"/>
      <c r="GK478" s="60"/>
      <c r="GL478" s="60"/>
      <c r="GM478" s="60"/>
      <c r="GN478" s="60"/>
      <c r="GO478" s="37"/>
      <c r="HP478" s="37"/>
      <c r="IW478" s="37"/>
      <c r="IX478" s="37"/>
      <c r="IY478" s="37"/>
      <c r="JZ478" s="37"/>
      <c r="LA478" s="37"/>
      <c r="MC478" s="37"/>
      <c r="ND478" s="37"/>
      <c r="OG478" s="37"/>
      <c r="PH478" s="37"/>
      <c r="QI478" s="37"/>
      <c r="RY478" s="138"/>
    </row>
    <row r="479" spans="3:493" s="38" customFormat="1">
      <c r="C479" s="39"/>
      <c r="G479" s="40"/>
      <c r="H479" s="40"/>
      <c r="AI479" s="37"/>
      <c r="BJ479" s="37"/>
      <c r="DL479" s="37"/>
      <c r="FN479" s="37"/>
      <c r="FO479" s="60"/>
      <c r="FP479" s="60"/>
      <c r="FQ479" s="60"/>
      <c r="FR479" s="60"/>
      <c r="FS479" s="60"/>
      <c r="FT479" s="60"/>
      <c r="FU479" s="60"/>
      <c r="FV479" s="60"/>
      <c r="FW479" s="60"/>
      <c r="FX479" s="60"/>
      <c r="FY479" s="60"/>
      <c r="FZ479" s="60"/>
      <c r="GA479" s="60"/>
      <c r="GB479" s="60"/>
      <c r="GC479" s="60"/>
      <c r="GD479" s="60"/>
      <c r="GE479" s="60"/>
      <c r="GF479" s="60"/>
      <c r="GG479" s="60"/>
      <c r="GH479" s="60"/>
      <c r="GI479" s="60"/>
      <c r="GJ479" s="60"/>
      <c r="GK479" s="60"/>
      <c r="GL479" s="60"/>
      <c r="GM479" s="60"/>
      <c r="GN479" s="60"/>
      <c r="GO479" s="37"/>
      <c r="HP479" s="37"/>
      <c r="IW479" s="37"/>
      <c r="IX479" s="37"/>
      <c r="IY479" s="37"/>
      <c r="JZ479" s="37"/>
      <c r="LA479" s="37"/>
      <c r="MC479" s="37"/>
      <c r="ND479" s="37"/>
      <c r="OG479" s="37"/>
      <c r="PH479" s="37"/>
      <c r="QI479" s="37"/>
      <c r="RY479" s="138"/>
    </row>
    <row r="480" spans="3:493" s="38" customFormat="1">
      <c r="C480" s="39"/>
      <c r="G480" s="40"/>
      <c r="H480" s="40"/>
      <c r="AI480" s="37"/>
      <c r="BJ480" s="37"/>
      <c r="DL480" s="37"/>
      <c r="FN480" s="37"/>
      <c r="FO480" s="60"/>
      <c r="FP480" s="60"/>
      <c r="FQ480" s="60"/>
      <c r="FR480" s="60"/>
      <c r="FS480" s="60"/>
      <c r="FT480" s="60"/>
      <c r="FU480" s="60"/>
      <c r="FV480" s="60"/>
      <c r="FW480" s="60"/>
      <c r="FX480" s="60"/>
      <c r="FY480" s="60"/>
      <c r="FZ480" s="60"/>
      <c r="GA480" s="60"/>
      <c r="GB480" s="60"/>
      <c r="GC480" s="60"/>
      <c r="GD480" s="60"/>
      <c r="GE480" s="60"/>
      <c r="GF480" s="60"/>
      <c r="GG480" s="60"/>
      <c r="GH480" s="60"/>
      <c r="GI480" s="60"/>
      <c r="GJ480" s="60"/>
      <c r="GK480" s="60"/>
      <c r="GL480" s="60"/>
      <c r="GM480" s="60"/>
      <c r="GN480" s="60"/>
      <c r="GO480" s="37"/>
      <c r="HP480" s="37"/>
      <c r="IW480" s="37"/>
      <c r="IX480" s="37"/>
      <c r="IY480" s="37"/>
      <c r="JZ480" s="37"/>
      <c r="LA480" s="37"/>
      <c r="MC480" s="37"/>
      <c r="ND480" s="37"/>
      <c r="OG480" s="37"/>
      <c r="PH480" s="37"/>
      <c r="QI480" s="37"/>
      <c r="RY480" s="138"/>
    </row>
    <row r="481" spans="3:493" s="38" customFormat="1">
      <c r="C481" s="39"/>
      <c r="G481" s="40"/>
      <c r="H481" s="40"/>
      <c r="AI481" s="37"/>
      <c r="BJ481" s="37"/>
      <c r="DL481" s="37"/>
      <c r="FN481" s="37"/>
      <c r="FO481" s="60"/>
      <c r="FP481" s="60"/>
      <c r="FQ481" s="60"/>
      <c r="FR481" s="60"/>
      <c r="FS481" s="60"/>
      <c r="FT481" s="60"/>
      <c r="FU481" s="60"/>
      <c r="FV481" s="60"/>
      <c r="FW481" s="60"/>
      <c r="FX481" s="60"/>
      <c r="FY481" s="60"/>
      <c r="FZ481" s="60"/>
      <c r="GA481" s="60"/>
      <c r="GB481" s="60"/>
      <c r="GC481" s="60"/>
      <c r="GD481" s="60"/>
      <c r="GE481" s="60"/>
      <c r="GF481" s="60"/>
      <c r="GG481" s="60"/>
      <c r="GH481" s="60"/>
      <c r="GI481" s="60"/>
      <c r="GJ481" s="60"/>
      <c r="GK481" s="60"/>
      <c r="GL481" s="60"/>
      <c r="GM481" s="60"/>
      <c r="GN481" s="60"/>
      <c r="GO481" s="37"/>
      <c r="HP481" s="37"/>
      <c r="IW481" s="37"/>
      <c r="IX481" s="37"/>
      <c r="IY481" s="37"/>
      <c r="JZ481" s="37"/>
      <c r="LA481" s="37"/>
      <c r="MC481" s="37"/>
      <c r="ND481" s="37"/>
      <c r="OG481" s="37"/>
      <c r="PH481" s="37"/>
      <c r="QI481" s="37"/>
      <c r="RY481" s="138"/>
    </row>
    <row r="482" spans="3:493" s="38" customFormat="1">
      <c r="C482" s="39"/>
      <c r="G482" s="40"/>
      <c r="H482" s="40"/>
      <c r="AI482" s="37"/>
      <c r="BJ482" s="37"/>
      <c r="DL482" s="37"/>
      <c r="FN482" s="37"/>
      <c r="FO482" s="60"/>
      <c r="FP482" s="60"/>
      <c r="FQ482" s="60"/>
      <c r="FR482" s="60"/>
      <c r="FS482" s="60"/>
      <c r="FT482" s="60"/>
      <c r="FU482" s="60"/>
      <c r="FV482" s="60"/>
      <c r="FW482" s="60"/>
      <c r="FX482" s="60"/>
      <c r="FY482" s="60"/>
      <c r="FZ482" s="60"/>
      <c r="GA482" s="60"/>
      <c r="GB482" s="60"/>
      <c r="GC482" s="60"/>
      <c r="GD482" s="60"/>
      <c r="GE482" s="60"/>
      <c r="GF482" s="60"/>
      <c r="GG482" s="60"/>
      <c r="GH482" s="60"/>
      <c r="GI482" s="60"/>
      <c r="GJ482" s="60"/>
      <c r="GK482" s="60"/>
      <c r="GL482" s="60"/>
      <c r="GM482" s="60"/>
      <c r="GN482" s="60"/>
      <c r="GO482" s="37"/>
      <c r="HP482" s="37"/>
      <c r="IW482" s="37"/>
      <c r="IX482" s="37"/>
      <c r="IY482" s="37"/>
      <c r="JZ482" s="37"/>
      <c r="LA482" s="37"/>
      <c r="MC482" s="37"/>
      <c r="ND482" s="37"/>
      <c r="OG482" s="37"/>
      <c r="PH482" s="37"/>
      <c r="QI482" s="37"/>
      <c r="RY482" s="138"/>
    </row>
    <row r="483" spans="3:493" s="38" customFormat="1">
      <c r="C483" s="39"/>
      <c r="G483" s="40"/>
      <c r="H483" s="40"/>
      <c r="AI483" s="37"/>
      <c r="BJ483" s="37"/>
      <c r="DL483" s="37"/>
      <c r="FN483" s="37"/>
      <c r="FO483" s="60"/>
      <c r="FP483" s="60"/>
      <c r="FQ483" s="60"/>
      <c r="FR483" s="60"/>
      <c r="FS483" s="60"/>
      <c r="FT483" s="60"/>
      <c r="FU483" s="60"/>
      <c r="FV483" s="60"/>
      <c r="FW483" s="60"/>
      <c r="FX483" s="60"/>
      <c r="FY483" s="60"/>
      <c r="FZ483" s="60"/>
      <c r="GA483" s="60"/>
      <c r="GB483" s="60"/>
      <c r="GC483" s="60"/>
      <c r="GD483" s="60"/>
      <c r="GE483" s="60"/>
      <c r="GF483" s="60"/>
      <c r="GG483" s="60"/>
      <c r="GH483" s="60"/>
      <c r="GI483" s="60"/>
      <c r="GJ483" s="60"/>
      <c r="GK483" s="60"/>
      <c r="GL483" s="60"/>
      <c r="GM483" s="60"/>
      <c r="GN483" s="60"/>
      <c r="GO483" s="37"/>
      <c r="HP483" s="37"/>
      <c r="IW483" s="37"/>
      <c r="IX483" s="37"/>
      <c r="IY483" s="37"/>
      <c r="JZ483" s="37"/>
      <c r="LA483" s="37"/>
      <c r="MC483" s="37"/>
      <c r="ND483" s="37"/>
      <c r="OG483" s="37"/>
      <c r="PH483" s="37"/>
      <c r="QI483" s="37"/>
      <c r="RY483" s="138"/>
    </row>
    <row r="484" spans="3:493" s="38" customFormat="1">
      <c r="C484" s="39"/>
      <c r="G484" s="40"/>
      <c r="H484" s="40"/>
      <c r="AI484" s="37"/>
      <c r="BJ484" s="37"/>
      <c r="DL484" s="37"/>
      <c r="FN484" s="37"/>
      <c r="FO484" s="60"/>
      <c r="FP484" s="60"/>
      <c r="FQ484" s="60"/>
      <c r="FR484" s="60"/>
      <c r="FS484" s="60"/>
      <c r="FT484" s="60"/>
      <c r="FU484" s="60"/>
      <c r="FV484" s="60"/>
      <c r="FW484" s="60"/>
      <c r="FX484" s="60"/>
      <c r="FY484" s="60"/>
      <c r="FZ484" s="60"/>
      <c r="GA484" s="60"/>
      <c r="GB484" s="60"/>
      <c r="GC484" s="60"/>
      <c r="GD484" s="60"/>
      <c r="GE484" s="60"/>
      <c r="GF484" s="60"/>
      <c r="GG484" s="60"/>
      <c r="GH484" s="60"/>
      <c r="GI484" s="60"/>
      <c r="GJ484" s="60"/>
      <c r="GK484" s="60"/>
      <c r="GL484" s="60"/>
      <c r="GM484" s="60"/>
      <c r="GN484" s="60"/>
      <c r="GO484" s="37"/>
      <c r="HP484" s="37"/>
      <c r="IW484" s="37"/>
      <c r="IX484" s="37"/>
      <c r="IY484" s="37"/>
      <c r="JZ484" s="37"/>
      <c r="LA484" s="37"/>
      <c r="MC484" s="37"/>
      <c r="ND484" s="37"/>
      <c r="OG484" s="37"/>
      <c r="PH484" s="37"/>
      <c r="QI484" s="37"/>
      <c r="RY484" s="138"/>
    </row>
    <row r="485" spans="3:493" s="38" customFormat="1">
      <c r="C485" s="39"/>
      <c r="G485" s="40"/>
      <c r="H485" s="40"/>
      <c r="AI485" s="37"/>
      <c r="BJ485" s="37"/>
      <c r="DL485" s="37"/>
      <c r="FN485" s="37"/>
      <c r="FO485" s="60"/>
      <c r="FP485" s="60"/>
      <c r="FQ485" s="60"/>
      <c r="FR485" s="60"/>
      <c r="FS485" s="60"/>
      <c r="FT485" s="60"/>
      <c r="FU485" s="60"/>
      <c r="FV485" s="60"/>
      <c r="FW485" s="60"/>
      <c r="FX485" s="60"/>
      <c r="FY485" s="60"/>
      <c r="FZ485" s="60"/>
      <c r="GA485" s="60"/>
      <c r="GB485" s="60"/>
      <c r="GC485" s="60"/>
      <c r="GD485" s="60"/>
      <c r="GE485" s="60"/>
      <c r="GF485" s="60"/>
      <c r="GG485" s="60"/>
      <c r="GH485" s="60"/>
      <c r="GI485" s="60"/>
      <c r="GJ485" s="60"/>
      <c r="GK485" s="60"/>
      <c r="GL485" s="60"/>
      <c r="GM485" s="60"/>
      <c r="GN485" s="60"/>
      <c r="GO485" s="37"/>
      <c r="HP485" s="37"/>
      <c r="IW485" s="37"/>
      <c r="IX485" s="37"/>
      <c r="IY485" s="37"/>
      <c r="JZ485" s="37"/>
      <c r="LA485" s="37"/>
      <c r="MC485" s="37"/>
      <c r="ND485" s="37"/>
      <c r="OG485" s="37"/>
      <c r="PH485" s="37"/>
      <c r="QI485" s="37"/>
      <c r="RY485" s="138"/>
    </row>
    <row r="486" spans="3:493" s="38" customFormat="1">
      <c r="C486" s="39"/>
      <c r="G486" s="40"/>
      <c r="H486" s="40"/>
      <c r="AI486" s="37"/>
      <c r="BJ486" s="37"/>
      <c r="DL486" s="37"/>
      <c r="FN486" s="37"/>
      <c r="FO486" s="60"/>
      <c r="FP486" s="60"/>
      <c r="FQ486" s="60"/>
      <c r="FR486" s="60"/>
      <c r="FS486" s="60"/>
      <c r="FT486" s="60"/>
      <c r="FU486" s="60"/>
      <c r="FV486" s="60"/>
      <c r="FW486" s="60"/>
      <c r="FX486" s="60"/>
      <c r="FY486" s="60"/>
      <c r="FZ486" s="60"/>
      <c r="GA486" s="60"/>
      <c r="GB486" s="60"/>
      <c r="GC486" s="60"/>
      <c r="GD486" s="60"/>
      <c r="GE486" s="60"/>
      <c r="GF486" s="60"/>
      <c r="GG486" s="60"/>
      <c r="GH486" s="60"/>
      <c r="GI486" s="60"/>
      <c r="GJ486" s="60"/>
      <c r="GK486" s="60"/>
      <c r="GL486" s="60"/>
      <c r="GM486" s="60"/>
      <c r="GN486" s="60"/>
      <c r="GO486" s="37"/>
      <c r="HP486" s="37"/>
      <c r="IW486" s="37"/>
      <c r="IX486" s="37"/>
      <c r="IY486" s="37"/>
      <c r="JZ486" s="37"/>
      <c r="LA486" s="37"/>
      <c r="MC486" s="37"/>
      <c r="ND486" s="37"/>
      <c r="OG486" s="37"/>
      <c r="PH486" s="37"/>
      <c r="QI486" s="37"/>
      <c r="RY486" s="138"/>
    </row>
    <row r="487" spans="3:493" s="38" customFormat="1">
      <c r="C487" s="39"/>
      <c r="G487" s="40"/>
      <c r="H487" s="40"/>
      <c r="AI487" s="37"/>
      <c r="BJ487" s="37"/>
      <c r="DL487" s="37"/>
      <c r="FN487" s="37"/>
      <c r="FO487" s="60"/>
      <c r="FP487" s="60"/>
      <c r="FQ487" s="60"/>
      <c r="FR487" s="60"/>
      <c r="FS487" s="60"/>
      <c r="FT487" s="60"/>
      <c r="FU487" s="60"/>
      <c r="FV487" s="60"/>
      <c r="FW487" s="60"/>
      <c r="FX487" s="60"/>
      <c r="FY487" s="60"/>
      <c r="FZ487" s="60"/>
      <c r="GA487" s="60"/>
      <c r="GB487" s="60"/>
      <c r="GC487" s="60"/>
      <c r="GD487" s="60"/>
      <c r="GE487" s="60"/>
      <c r="GF487" s="60"/>
      <c r="GG487" s="60"/>
      <c r="GH487" s="60"/>
      <c r="GI487" s="60"/>
      <c r="GJ487" s="60"/>
      <c r="GK487" s="60"/>
      <c r="GL487" s="60"/>
      <c r="GM487" s="60"/>
      <c r="GN487" s="60"/>
      <c r="GO487" s="37"/>
      <c r="HP487" s="37"/>
      <c r="IW487" s="37"/>
      <c r="IX487" s="37"/>
      <c r="IY487" s="37"/>
      <c r="JZ487" s="37"/>
      <c r="LA487" s="37"/>
      <c r="MC487" s="37"/>
      <c r="ND487" s="37"/>
      <c r="OG487" s="37"/>
      <c r="PH487" s="37"/>
      <c r="QI487" s="37"/>
      <c r="RY487" s="138"/>
    </row>
    <row r="488" spans="3:493" s="38" customFormat="1">
      <c r="C488" s="39"/>
      <c r="G488" s="40"/>
      <c r="H488" s="40"/>
      <c r="AI488" s="37"/>
      <c r="BJ488" s="37"/>
      <c r="DL488" s="37"/>
      <c r="FN488" s="37"/>
      <c r="FO488" s="60"/>
      <c r="FP488" s="60"/>
      <c r="FQ488" s="60"/>
      <c r="FR488" s="60"/>
      <c r="FS488" s="60"/>
      <c r="FT488" s="60"/>
      <c r="FU488" s="60"/>
      <c r="FV488" s="60"/>
      <c r="FW488" s="60"/>
      <c r="FX488" s="60"/>
      <c r="FY488" s="60"/>
      <c r="FZ488" s="60"/>
      <c r="GA488" s="60"/>
      <c r="GB488" s="60"/>
      <c r="GC488" s="60"/>
      <c r="GD488" s="60"/>
      <c r="GE488" s="60"/>
      <c r="GF488" s="60"/>
      <c r="GG488" s="60"/>
      <c r="GH488" s="60"/>
      <c r="GI488" s="60"/>
      <c r="GJ488" s="60"/>
      <c r="GK488" s="60"/>
      <c r="GL488" s="60"/>
      <c r="GM488" s="60"/>
      <c r="GN488" s="60"/>
      <c r="GO488" s="37"/>
      <c r="HP488" s="37"/>
      <c r="IW488" s="37"/>
      <c r="IX488" s="37"/>
      <c r="IY488" s="37"/>
      <c r="JZ488" s="37"/>
      <c r="LA488" s="37"/>
      <c r="MC488" s="37"/>
      <c r="ND488" s="37"/>
      <c r="OG488" s="37"/>
      <c r="PH488" s="37"/>
      <c r="QI488" s="37"/>
      <c r="RY488" s="138"/>
    </row>
    <row r="489" spans="3:493" s="38" customFormat="1">
      <c r="C489" s="39"/>
      <c r="G489" s="40"/>
      <c r="H489" s="40"/>
      <c r="AI489" s="37"/>
      <c r="BJ489" s="37"/>
      <c r="DL489" s="37"/>
      <c r="FN489" s="37"/>
      <c r="FO489" s="60"/>
      <c r="FP489" s="60"/>
      <c r="FQ489" s="60"/>
      <c r="FR489" s="60"/>
      <c r="FS489" s="60"/>
      <c r="FT489" s="60"/>
      <c r="FU489" s="60"/>
      <c r="FV489" s="60"/>
      <c r="FW489" s="60"/>
      <c r="FX489" s="60"/>
      <c r="FY489" s="60"/>
      <c r="FZ489" s="60"/>
      <c r="GA489" s="60"/>
      <c r="GB489" s="60"/>
      <c r="GC489" s="60"/>
      <c r="GD489" s="60"/>
      <c r="GE489" s="60"/>
      <c r="GF489" s="60"/>
      <c r="GG489" s="60"/>
      <c r="GH489" s="60"/>
      <c r="GI489" s="60"/>
      <c r="GJ489" s="60"/>
      <c r="GK489" s="60"/>
      <c r="GL489" s="60"/>
      <c r="GM489" s="60"/>
      <c r="GN489" s="60"/>
      <c r="GO489" s="37"/>
      <c r="HP489" s="37"/>
      <c r="IW489" s="37"/>
      <c r="IX489" s="37"/>
      <c r="IY489" s="37"/>
      <c r="JZ489" s="37"/>
      <c r="LA489" s="37"/>
      <c r="MC489" s="37"/>
      <c r="ND489" s="37"/>
      <c r="OG489" s="37"/>
      <c r="PH489" s="37"/>
      <c r="QI489" s="37"/>
      <c r="RY489" s="138"/>
    </row>
    <row r="490" spans="3:493" s="38" customFormat="1">
      <c r="C490" s="39"/>
      <c r="G490" s="40"/>
      <c r="H490" s="40"/>
      <c r="AI490" s="37"/>
      <c r="BJ490" s="37"/>
      <c r="DL490" s="37"/>
      <c r="FN490" s="37"/>
      <c r="FO490" s="60"/>
      <c r="FP490" s="60"/>
      <c r="FQ490" s="60"/>
      <c r="FR490" s="60"/>
      <c r="FS490" s="60"/>
      <c r="FT490" s="60"/>
      <c r="FU490" s="60"/>
      <c r="FV490" s="60"/>
      <c r="FW490" s="60"/>
      <c r="FX490" s="60"/>
      <c r="FY490" s="60"/>
      <c r="FZ490" s="60"/>
      <c r="GA490" s="60"/>
      <c r="GB490" s="60"/>
      <c r="GC490" s="60"/>
      <c r="GD490" s="60"/>
      <c r="GE490" s="60"/>
      <c r="GF490" s="60"/>
      <c r="GG490" s="60"/>
      <c r="GH490" s="60"/>
      <c r="GI490" s="60"/>
      <c r="GJ490" s="60"/>
      <c r="GK490" s="60"/>
      <c r="GL490" s="60"/>
      <c r="GM490" s="60"/>
      <c r="GN490" s="60"/>
      <c r="GO490" s="37"/>
      <c r="HP490" s="37"/>
      <c r="IW490" s="37"/>
      <c r="IX490" s="37"/>
      <c r="IY490" s="37"/>
      <c r="JZ490" s="37"/>
      <c r="LA490" s="37"/>
      <c r="MC490" s="37"/>
      <c r="ND490" s="37"/>
      <c r="OG490" s="37"/>
      <c r="PH490" s="37"/>
      <c r="QI490" s="37"/>
      <c r="RY490" s="138"/>
    </row>
    <row r="491" spans="3:493" s="38" customFormat="1">
      <c r="C491" s="39"/>
      <c r="G491" s="40"/>
      <c r="H491" s="40"/>
      <c r="AI491" s="37"/>
      <c r="BJ491" s="37"/>
      <c r="DL491" s="37"/>
      <c r="FN491" s="37"/>
      <c r="FO491" s="60"/>
      <c r="FP491" s="60"/>
      <c r="FQ491" s="60"/>
      <c r="FR491" s="60"/>
      <c r="FS491" s="60"/>
      <c r="FT491" s="60"/>
      <c r="FU491" s="60"/>
      <c r="FV491" s="60"/>
      <c r="FW491" s="60"/>
      <c r="FX491" s="60"/>
      <c r="FY491" s="60"/>
      <c r="FZ491" s="60"/>
      <c r="GA491" s="60"/>
      <c r="GB491" s="60"/>
      <c r="GC491" s="60"/>
      <c r="GD491" s="60"/>
      <c r="GE491" s="60"/>
      <c r="GF491" s="60"/>
      <c r="GG491" s="60"/>
      <c r="GH491" s="60"/>
      <c r="GI491" s="60"/>
      <c r="GJ491" s="60"/>
      <c r="GK491" s="60"/>
      <c r="GL491" s="60"/>
      <c r="GM491" s="60"/>
      <c r="GN491" s="60"/>
      <c r="GO491" s="37"/>
      <c r="HP491" s="37"/>
      <c r="IW491" s="37"/>
      <c r="IX491" s="37"/>
      <c r="IY491" s="37"/>
      <c r="JZ491" s="37"/>
      <c r="LA491" s="37"/>
      <c r="MC491" s="37"/>
      <c r="ND491" s="37"/>
      <c r="OG491" s="37"/>
      <c r="PH491" s="37"/>
      <c r="QI491" s="37"/>
      <c r="RY491" s="138"/>
    </row>
    <row r="492" spans="3:493" s="38" customFormat="1">
      <c r="C492" s="39"/>
      <c r="G492" s="40"/>
      <c r="H492" s="40"/>
      <c r="AI492" s="37"/>
      <c r="BJ492" s="37"/>
      <c r="DL492" s="37"/>
      <c r="FN492" s="37"/>
      <c r="FO492" s="60"/>
      <c r="FP492" s="60"/>
      <c r="FQ492" s="60"/>
      <c r="FR492" s="60"/>
      <c r="FS492" s="60"/>
      <c r="FT492" s="60"/>
      <c r="FU492" s="60"/>
      <c r="FV492" s="60"/>
      <c r="FW492" s="60"/>
      <c r="FX492" s="60"/>
      <c r="FY492" s="60"/>
      <c r="FZ492" s="60"/>
      <c r="GA492" s="60"/>
      <c r="GB492" s="60"/>
      <c r="GC492" s="60"/>
      <c r="GD492" s="60"/>
      <c r="GE492" s="60"/>
      <c r="GF492" s="60"/>
      <c r="GG492" s="60"/>
      <c r="GH492" s="60"/>
      <c r="GI492" s="60"/>
      <c r="GJ492" s="60"/>
      <c r="GK492" s="60"/>
      <c r="GL492" s="60"/>
      <c r="GM492" s="60"/>
      <c r="GN492" s="60"/>
      <c r="GO492" s="37"/>
      <c r="HP492" s="37"/>
      <c r="IW492" s="37"/>
      <c r="IX492" s="37"/>
      <c r="IY492" s="37"/>
      <c r="JZ492" s="37"/>
      <c r="LA492" s="37"/>
      <c r="MC492" s="37"/>
      <c r="ND492" s="37"/>
      <c r="OG492" s="37"/>
      <c r="PH492" s="37"/>
      <c r="QI492" s="37"/>
      <c r="RY492" s="138"/>
    </row>
    <row r="493" spans="3:493" s="38" customFormat="1">
      <c r="C493" s="39"/>
      <c r="G493" s="40"/>
      <c r="H493" s="40"/>
      <c r="AI493" s="37"/>
      <c r="BJ493" s="37"/>
      <c r="DL493" s="37"/>
      <c r="FN493" s="37"/>
      <c r="FO493" s="60"/>
      <c r="FP493" s="60"/>
      <c r="FQ493" s="60"/>
      <c r="FR493" s="60"/>
      <c r="FS493" s="60"/>
      <c r="FT493" s="60"/>
      <c r="FU493" s="60"/>
      <c r="FV493" s="60"/>
      <c r="FW493" s="60"/>
      <c r="FX493" s="60"/>
      <c r="FY493" s="60"/>
      <c r="FZ493" s="60"/>
      <c r="GA493" s="60"/>
      <c r="GB493" s="60"/>
      <c r="GC493" s="60"/>
      <c r="GD493" s="60"/>
      <c r="GE493" s="60"/>
      <c r="GF493" s="60"/>
      <c r="GG493" s="60"/>
      <c r="GH493" s="60"/>
      <c r="GI493" s="60"/>
      <c r="GJ493" s="60"/>
      <c r="GK493" s="60"/>
      <c r="GL493" s="60"/>
      <c r="GM493" s="60"/>
      <c r="GN493" s="60"/>
      <c r="GO493" s="37"/>
      <c r="HP493" s="37"/>
      <c r="IW493" s="37"/>
      <c r="IX493" s="37"/>
      <c r="IY493" s="37"/>
      <c r="JZ493" s="37"/>
      <c r="LA493" s="37"/>
      <c r="MC493" s="37"/>
      <c r="ND493" s="37"/>
      <c r="OG493" s="37"/>
      <c r="PH493" s="37"/>
      <c r="QI493" s="37"/>
      <c r="RY493" s="138"/>
    </row>
    <row r="494" spans="3:493" s="38" customFormat="1">
      <c r="C494" s="39"/>
      <c r="G494" s="40"/>
      <c r="H494" s="40"/>
      <c r="AI494" s="37"/>
      <c r="BJ494" s="37"/>
      <c r="DL494" s="37"/>
      <c r="FN494" s="37"/>
      <c r="FO494" s="60"/>
      <c r="FP494" s="60"/>
      <c r="FQ494" s="60"/>
      <c r="FR494" s="60"/>
      <c r="FS494" s="60"/>
      <c r="FT494" s="60"/>
      <c r="FU494" s="60"/>
      <c r="FV494" s="60"/>
      <c r="FW494" s="60"/>
      <c r="FX494" s="60"/>
      <c r="FY494" s="60"/>
      <c r="FZ494" s="60"/>
      <c r="GA494" s="60"/>
      <c r="GB494" s="60"/>
      <c r="GC494" s="60"/>
      <c r="GD494" s="60"/>
      <c r="GE494" s="60"/>
      <c r="GF494" s="60"/>
      <c r="GG494" s="60"/>
      <c r="GH494" s="60"/>
      <c r="GI494" s="60"/>
      <c r="GJ494" s="60"/>
      <c r="GK494" s="60"/>
      <c r="GL494" s="60"/>
      <c r="GM494" s="60"/>
      <c r="GN494" s="60"/>
      <c r="GO494" s="37"/>
      <c r="HP494" s="37"/>
      <c r="IW494" s="37"/>
      <c r="IX494" s="37"/>
      <c r="IY494" s="37"/>
      <c r="JZ494" s="37"/>
      <c r="LA494" s="37"/>
      <c r="MC494" s="37"/>
      <c r="ND494" s="37"/>
      <c r="OG494" s="37"/>
      <c r="PH494" s="37"/>
      <c r="QI494" s="37"/>
      <c r="RY494" s="138"/>
    </row>
    <row r="495" spans="3:493" s="38" customFormat="1">
      <c r="C495" s="39"/>
      <c r="G495" s="40"/>
      <c r="H495" s="40"/>
      <c r="AI495" s="37"/>
      <c r="BJ495" s="37"/>
      <c r="DL495" s="37"/>
      <c r="FN495" s="37"/>
      <c r="FO495" s="60"/>
      <c r="FP495" s="60"/>
      <c r="FQ495" s="60"/>
      <c r="FR495" s="60"/>
      <c r="FS495" s="60"/>
      <c r="FT495" s="60"/>
      <c r="FU495" s="60"/>
      <c r="FV495" s="60"/>
      <c r="FW495" s="60"/>
      <c r="FX495" s="60"/>
      <c r="FY495" s="60"/>
      <c r="FZ495" s="60"/>
      <c r="GA495" s="60"/>
      <c r="GB495" s="60"/>
      <c r="GC495" s="60"/>
      <c r="GD495" s="60"/>
      <c r="GE495" s="60"/>
      <c r="GF495" s="60"/>
      <c r="GG495" s="60"/>
      <c r="GH495" s="60"/>
      <c r="GI495" s="60"/>
      <c r="GJ495" s="60"/>
      <c r="GK495" s="60"/>
      <c r="GL495" s="60"/>
      <c r="GM495" s="60"/>
      <c r="GN495" s="60"/>
      <c r="GO495" s="37"/>
      <c r="HP495" s="37"/>
      <c r="IW495" s="37"/>
      <c r="IX495" s="37"/>
      <c r="IY495" s="37"/>
      <c r="JZ495" s="37"/>
      <c r="LA495" s="37"/>
      <c r="MC495" s="37"/>
      <c r="ND495" s="37"/>
      <c r="OG495" s="37"/>
      <c r="PH495" s="37"/>
      <c r="QI495" s="37"/>
      <c r="RY495" s="138"/>
    </row>
    <row r="496" spans="3:493" s="38" customFormat="1">
      <c r="C496" s="39"/>
      <c r="G496" s="40"/>
      <c r="H496" s="40"/>
      <c r="AI496" s="37"/>
      <c r="BJ496" s="37"/>
      <c r="DL496" s="37"/>
      <c r="FN496" s="37"/>
      <c r="FO496" s="60"/>
      <c r="FP496" s="60"/>
      <c r="FQ496" s="60"/>
      <c r="FR496" s="60"/>
      <c r="FS496" s="60"/>
      <c r="FT496" s="60"/>
      <c r="FU496" s="60"/>
      <c r="FV496" s="60"/>
      <c r="FW496" s="60"/>
      <c r="FX496" s="60"/>
      <c r="FY496" s="60"/>
      <c r="FZ496" s="60"/>
      <c r="GA496" s="60"/>
      <c r="GB496" s="60"/>
      <c r="GC496" s="60"/>
      <c r="GD496" s="60"/>
      <c r="GE496" s="60"/>
      <c r="GF496" s="60"/>
      <c r="GG496" s="60"/>
      <c r="GH496" s="60"/>
      <c r="GI496" s="60"/>
      <c r="GJ496" s="60"/>
      <c r="GK496" s="60"/>
      <c r="GL496" s="60"/>
      <c r="GM496" s="60"/>
      <c r="GN496" s="60"/>
      <c r="GO496" s="37"/>
      <c r="HP496" s="37"/>
      <c r="IW496" s="37"/>
      <c r="IX496" s="37"/>
      <c r="IY496" s="37"/>
      <c r="JZ496" s="37"/>
      <c r="LA496" s="37"/>
      <c r="MC496" s="37"/>
      <c r="ND496" s="37"/>
      <c r="OG496" s="37"/>
      <c r="PH496" s="37"/>
      <c r="QI496" s="37"/>
      <c r="RY496" s="138"/>
    </row>
    <row r="497" spans="3:493" s="38" customFormat="1">
      <c r="C497" s="39"/>
      <c r="G497" s="40"/>
      <c r="H497" s="40"/>
      <c r="AI497" s="37"/>
      <c r="BJ497" s="37"/>
      <c r="DL497" s="37"/>
      <c r="FN497" s="37"/>
      <c r="FO497" s="60"/>
      <c r="FP497" s="60"/>
      <c r="FQ497" s="60"/>
      <c r="FR497" s="60"/>
      <c r="FS497" s="60"/>
      <c r="FT497" s="60"/>
      <c r="FU497" s="60"/>
      <c r="FV497" s="60"/>
      <c r="FW497" s="60"/>
      <c r="FX497" s="60"/>
      <c r="FY497" s="60"/>
      <c r="FZ497" s="60"/>
      <c r="GA497" s="60"/>
      <c r="GB497" s="60"/>
      <c r="GC497" s="60"/>
      <c r="GD497" s="60"/>
      <c r="GE497" s="60"/>
      <c r="GF497" s="60"/>
      <c r="GG497" s="60"/>
      <c r="GH497" s="60"/>
      <c r="GI497" s="60"/>
      <c r="GJ497" s="60"/>
      <c r="GK497" s="60"/>
      <c r="GL497" s="60"/>
      <c r="GM497" s="60"/>
      <c r="GN497" s="60"/>
      <c r="GO497" s="37"/>
      <c r="HP497" s="37"/>
      <c r="IW497" s="37"/>
      <c r="IX497" s="37"/>
      <c r="IY497" s="37"/>
      <c r="JZ497" s="37"/>
      <c r="LA497" s="37"/>
      <c r="MC497" s="37"/>
      <c r="ND497" s="37"/>
      <c r="OG497" s="37"/>
      <c r="PH497" s="37"/>
      <c r="QI497" s="37"/>
      <c r="RY497" s="138"/>
    </row>
    <row r="498" spans="3:493" s="38" customFormat="1">
      <c r="C498" s="39"/>
      <c r="G498" s="40"/>
      <c r="H498" s="40"/>
      <c r="AI498" s="37"/>
      <c r="BJ498" s="37"/>
      <c r="DL498" s="37"/>
      <c r="FN498" s="37"/>
      <c r="FO498" s="60"/>
      <c r="FP498" s="60"/>
      <c r="FQ498" s="60"/>
      <c r="FR498" s="60"/>
      <c r="FS498" s="60"/>
      <c r="FT498" s="60"/>
      <c r="FU498" s="60"/>
      <c r="FV498" s="60"/>
      <c r="FW498" s="60"/>
      <c r="FX498" s="60"/>
      <c r="FY498" s="60"/>
      <c r="FZ498" s="60"/>
      <c r="GA498" s="60"/>
      <c r="GB498" s="60"/>
      <c r="GC498" s="60"/>
      <c r="GD498" s="60"/>
      <c r="GE498" s="60"/>
      <c r="GF498" s="60"/>
      <c r="GG498" s="60"/>
      <c r="GH498" s="60"/>
      <c r="GI498" s="60"/>
      <c r="GJ498" s="60"/>
      <c r="GK498" s="60"/>
      <c r="GL498" s="60"/>
      <c r="GM498" s="60"/>
      <c r="GN498" s="60"/>
      <c r="GO498" s="37"/>
      <c r="HP498" s="37"/>
      <c r="IW498" s="37"/>
      <c r="IX498" s="37"/>
      <c r="IY498" s="37"/>
      <c r="JZ498" s="37"/>
      <c r="LA498" s="37"/>
      <c r="MC498" s="37"/>
      <c r="ND498" s="37"/>
      <c r="OG498" s="37"/>
      <c r="PH498" s="37"/>
      <c r="QI498" s="37"/>
      <c r="RY498" s="138"/>
    </row>
    <row r="499" spans="3:493" s="38" customFormat="1">
      <c r="C499" s="39"/>
      <c r="G499" s="40"/>
      <c r="H499" s="40"/>
      <c r="AI499" s="37"/>
      <c r="BJ499" s="37"/>
      <c r="DL499" s="37"/>
      <c r="FN499" s="37"/>
      <c r="FO499" s="60"/>
      <c r="FP499" s="60"/>
      <c r="FQ499" s="60"/>
      <c r="FR499" s="60"/>
      <c r="FS499" s="60"/>
      <c r="FT499" s="60"/>
      <c r="FU499" s="60"/>
      <c r="FV499" s="60"/>
      <c r="FW499" s="60"/>
      <c r="FX499" s="60"/>
      <c r="FY499" s="60"/>
      <c r="FZ499" s="60"/>
      <c r="GA499" s="60"/>
      <c r="GB499" s="60"/>
      <c r="GC499" s="60"/>
      <c r="GD499" s="60"/>
      <c r="GE499" s="60"/>
      <c r="GF499" s="60"/>
      <c r="GG499" s="60"/>
      <c r="GH499" s="60"/>
      <c r="GI499" s="60"/>
      <c r="GJ499" s="60"/>
      <c r="GK499" s="60"/>
      <c r="GL499" s="60"/>
      <c r="GM499" s="60"/>
      <c r="GN499" s="60"/>
      <c r="GO499" s="37"/>
      <c r="HP499" s="37"/>
      <c r="IW499" s="37"/>
      <c r="IX499" s="37"/>
      <c r="IY499" s="37"/>
      <c r="JZ499" s="37"/>
      <c r="LA499" s="37"/>
      <c r="MC499" s="37"/>
      <c r="ND499" s="37"/>
      <c r="OG499" s="37"/>
      <c r="PH499" s="37"/>
      <c r="QI499" s="37"/>
      <c r="RY499" s="138"/>
    </row>
    <row r="500" spans="3:493" s="38" customFormat="1">
      <c r="C500" s="39"/>
      <c r="G500" s="40"/>
      <c r="H500" s="40"/>
      <c r="AI500" s="37"/>
      <c r="BJ500" s="37"/>
      <c r="DL500" s="37"/>
      <c r="FN500" s="37"/>
      <c r="FO500" s="60"/>
      <c r="FP500" s="60"/>
      <c r="FQ500" s="60"/>
      <c r="FR500" s="60"/>
      <c r="FS500" s="60"/>
      <c r="FT500" s="60"/>
      <c r="FU500" s="60"/>
      <c r="FV500" s="60"/>
      <c r="FW500" s="60"/>
      <c r="FX500" s="60"/>
      <c r="FY500" s="60"/>
      <c r="FZ500" s="60"/>
      <c r="GA500" s="60"/>
      <c r="GB500" s="60"/>
      <c r="GC500" s="60"/>
      <c r="GD500" s="60"/>
      <c r="GE500" s="60"/>
      <c r="GF500" s="60"/>
      <c r="GG500" s="60"/>
      <c r="GH500" s="60"/>
      <c r="GI500" s="60"/>
      <c r="GJ500" s="60"/>
      <c r="GK500" s="60"/>
      <c r="GL500" s="60"/>
      <c r="GM500" s="60"/>
      <c r="GN500" s="60"/>
      <c r="GO500" s="37"/>
      <c r="HP500" s="37"/>
      <c r="IW500" s="37"/>
      <c r="IX500" s="37"/>
      <c r="IY500" s="37"/>
      <c r="JZ500" s="37"/>
      <c r="LA500" s="37"/>
      <c r="MC500" s="37"/>
      <c r="ND500" s="37"/>
      <c r="OG500" s="37"/>
      <c r="PH500" s="37"/>
      <c r="QI500" s="37"/>
      <c r="RY500" s="138"/>
    </row>
    <row r="501" spans="3:493" s="38" customFormat="1">
      <c r="C501" s="39"/>
      <c r="G501" s="40"/>
      <c r="H501" s="40"/>
      <c r="AI501" s="37"/>
      <c r="BJ501" s="37"/>
      <c r="DL501" s="37"/>
      <c r="FN501" s="37"/>
      <c r="FO501" s="60"/>
      <c r="FP501" s="60"/>
      <c r="FQ501" s="60"/>
      <c r="FR501" s="60"/>
      <c r="FS501" s="60"/>
      <c r="FT501" s="60"/>
      <c r="FU501" s="60"/>
      <c r="FV501" s="60"/>
      <c r="FW501" s="60"/>
      <c r="FX501" s="60"/>
      <c r="FY501" s="60"/>
      <c r="FZ501" s="60"/>
      <c r="GA501" s="60"/>
      <c r="GB501" s="60"/>
      <c r="GC501" s="60"/>
      <c r="GD501" s="60"/>
      <c r="GE501" s="60"/>
      <c r="GF501" s="60"/>
      <c r="GG501" s="60"/>
      <c r="GH501" s="60"/>
      <c r="GI501" s="60"/>
      <c r="GJ501" s="60"/>
      <c r="GK501" s="60"/>
      <c r="GL501" s="60"/>
      <c r="GM501" s="60"/>
      <c r="GN501" s="60"/>
      <c r="GO501" s="37"/>
      <c r="HP501" s="37"/>
      <c r="IW501" s="37"/>
      <c r="IX501" s="37"/>
      <c r="IY501" s="37"/>
      <c r="JZ501" s="37"/>
      <c r="LA501" s="37"/>
      <c r="MC501" s="37"/>
      <c r="ND501" s="37"/>
      <c r="OG501" s="37"/>
      <c r="PH501" s="37"/>
      <c r="QI501" s="37"/>
      <c r="RY501" s="138"/>
    </row>
    <row r="502" spans="3:493" s="38" customFormat="1">
      <c r="C502" s="39"/>
      <c r="G502" s="40"/>
      <c r="H502" s="40"/>
      <c r="AI502" s="37"/>
      <c r="BJ502" s="37"/>
      <c r="DL502" s="37"/>
      <c r="FN502" s="37"/>
      <c r="FO502" s="60"/>
      <c r="FP502" s="60"/>
      <c r="FQ502" s="60"/>
      <c r="FR502" s="60"/>
      <c r="FS502" s="60"/>
      <c r="FT502" s="60"/>
      <c r="FU502" s="60"/>
      <c r="FV502" s="60"/>
      <c r="FW502" s="60"/>
      <c r="FX502" s="60"/>
      <c r="FY502" s="60"/>
      <c r="FZ502" s="60"/>
      <c r="GA502" s="60"/>
      <c r="GB502" s="60"/>
      <c r="GC502" s="60"/>
      <c r="GD502" s="60"/>
      <c r="GE502" s="60"/>
      <c r="GF502" s="60"/>
      <c r="GG502" s="60"/>
      <c r="GH502" s="60"/>
      <c r="GI502" s="60"/>
      <c r="GJ502" s="60"/>
      <c r="GK502" s="60"/>
      <c r="GL502" s="60"/>
      <c r="GM502" s="60"/>
      <c r="GN502" s="60"/>
      <c r="GO502" s="37"/>
      <c r="HP502" s="37"/>
      <c r="IW502" s="37"/>
      <c r="IX502" s="37"/>
      <c r="IY502" s="37"/>
      <c r="JZ502" s="37"/>
      <c r="LA502" s="37"/>
      <c r="MC502" s="37"/>
      <c r="ND502" s="37"/>
      <c r="OG502" s="37"/>
      <c r="PH502" s="37"/>
      <c r="QI502" s="37"/>
      <c r="RY502" s="138"/>
    </row>
    <row r="503" spans="3:493" s="38" customFormat="1">
      <c r="C503" s="39"/>
      <c r="G503" s="40"/>
      <c r="H503" s="40"/>
      <c r="AI503" s="37"/>
      <c r="BJ503" s="37"/>
      <c r="DL503" s="37"/>
      <c r="FN503" s="37"/>
      <c r="FO503" s="60"/>
      <c r="FP503" s="60"/>
      <c r="FQ503" s="60"/>
      <c r="FR503" s="60"/>
      <c r="FS503" s="60"/>
      <c r="FT503" s="60"/>
      <c r="FU503" s="60"/>
      <c r="FV503" s="60"/>
      <c r="FW503" s="60"/>
      <c r="FX503" s="60"/>
      <c r="FY503" s="60"/>
      <c r="FZ503" s="60"/>
      <c r="GA503" s="60"/>
      <c r="GB503" s="60"/>
      <c r="GC503" s="60"/>
      <c r="GD503" s="60"/>
      <c r="GE503" s="60"/>
      <c r="GF503" s="60"/>
      <c r="GG503" s="60"/>
      <c r="GH503" s="60"/>
      <c r="GI503" s="60"/>
      <c r="GJ503" s="60"/>
      <c r="GK503" s="60"/>
      <c r="GL503" s="60"/>
      <c r="GM503" s="60"/>
      <c r="GN503" s="60"/>
      <c r="GO503" s="37"/>
      <c r="HP503" s="37"/>
      <c r="IW503" s="37"/>
      <c r="IX503" s="37"/>
      <c r="IY503" s="37"/>
      <c r="JZ503" s="37"/>
      <c r="LA503" s="37"/>
      <c r="MC503" s="37"/>
      <c r="ND503" s="37"/>
      <c r="OG503" s="37"/>
      <c r="PH503" s="37"/>
      <c r="QI503" s="37"/>
      <c r="RY503" s="138"/>
    </row>
    <row r="504" spans="3:493" s="38" customFormat="1">
      <c r="C504" s="39"/>
      <c r="G504" s="40"/>
      <c r="H504" s="40"/>
      <c r="AI504" s="37"/>
      <c r="BJ504" s="37"/>
      <c r="DL504" s="37"/>
      <c r="FN504" s="37"/>
      <c r="FO504" s="60"/>
      <c r="FP504" s="60"/>
      <c r="FQ504" s="60"/>
      <c r="FR504" s="60"/>
      <c r="FS504" s="60"/>
      <c r="FT504" s="60"/>
      <c r="FU504" s="60"/>
      <c r="FV504" s="60"/>
      <c r="FW504" s="60"/>
      <c r="FX504" s="60"/>
      <c r="FY504" s="60"/>
      <c r="FZ504" s="60"/>
      <c r="GA504" s="60"/>
      <c r="GB504" s="60"/>
      <c r="GC504" s="60"/>
      <c r="GD504" s="60"/>
      <c r="GE504" s="60"/>
      <c r="GF504" s="60"/>
      <c r="GG504" s="60"/>
      <c r="GH504" s="60"/>
      <c r="GI504" s="60"/>
      <c r="GJ504" s="60"/>
      <c r="GK504" s="60"/>
      <c r="GL504" s="60"/>
      <c r="GM504" s="60"/>
      <c r="GN504" s="60"/>
      <c r="GO504" s="37"/>
      <c r="HP504" s="37"/>
      <c r="IW504" s="37"/>
      <c r="IX504" s="37"/>
      <c r="IY504" s="37"/>
      <c r="JZ504" s="37"/>
      <c r="LA504" s="37"/>
      <c r="MC504" s="37"/>
      <c r="ND504" s="37"/>
      <c r="OG504" s="37"/>
      <c r="PH504" s="37"/>
      <c r="QI504" s="37"/>
      <c r="RY504" s="138"/>
    </row>
    <row r="505" spans="3:493" s="38" customFormat="1">
      <c r="C505" s="39"/>
      <c r="G505" s="40"/>
      <c r="H505" s="40"/>
      <c r="AI505" s="37"/>
      <c r="BJ505" s="37"/>
      <c r="DL505" s="37"/>
      <c r="FN505" s="37"/>
      <c r="FO505" s="60"/>
      <c r="FP505" s="60"/>
      <c r="FQ505" s="60"/>
      <c r="FR505" s="60"/>
      <c r="FS505" s="60"/>
      <c r="FT505" s="60"/>
      <c r="FU505" s="60"/>
      <c r="FV505" s="60"/>
      <c r="FW505" s="60"/>
      <c r="FX505" s="60"/>
      <c r="FY505" s="60"/>
      <c r="FZ505" s="60"/>
      <c r="GA505" s="60"/>
      <c r="GB505" s="60"/>
      <c r="GC505" s="60"/>
      <c r="GD505" s="60"/>
      <c r="GE505" s="60"/>
      <c r="GF505" s="60"/>
      <c r="GG505" s="60"/>
      <c r="GH505" s="60"/>
      <c r="GI505" s="60"/>
      <c r="GJ505" s="60"/>
      <c r="GK505" s="60"/>
      <c r="GL505" s="60"/>
      <c r="GM505" s="60"/>
      <c r="GN505" s="60"/>
      <c r="GO505" s="37"/>
      <c r="HP505" s="37"/>
      <c r="IW505" s="37"/>
      <c r="IX505" s="37"/>
      <c r="IY505" s="37"/>
      <c r="JZ505" s="37"/>
      <c r="LA505" s="37"/>
      <c r="MC505" s="37"/>
      <c r="ND505" s="37"/>
      <c r="OG505" s="37"/>
      <c r="PH505" s="37"/>
      <c r="QI505" s="37"/>
      <c r="RY505" s="138"/>
    </row>
    <row r="506" spans="3:493" s="38" customFormat="1">
      <c r="C506" s="39"/>
      <c r="G506" s="40"/>
      <c r="H506" s="40"/>
      <c r="AI506" s="37"/>
      <c r="BJ506" s="37"/>
      <c r="DL506" s="37"/>
      <c r="FN506" s="37"/>
      <c r="FO506" s="60"/>
      <c r="FP506" s="60"/>
      <c r="FQ506" s="60"/>
      <c r="FR506" s="60"/>
      <c r="FS506" s="60"/>
      <c r="FT506" s="60"/>
      <c r="FU506" s="60"/>
      <c r="FV506" s="60"/>
      <c r="FW506" s="60"/>
      <c r="FX506" s="60"/>
      <c r="FY506" s="60"/>
      <c r="FZ506" s="60"/>
      <c r="GA506" s="60"/>
      <c r="GB506" s="60"/>
      <c r="GC506" s="60"/>
      <c r="GD506" s="60"/>
      <c r="GE506" s="60"/>
      <c r="GF506" s="60"/>
      <c r="GG506" s="60"/>
      <c r="GH506" s="60"/>
      <c r="GI506" s="60"/>
      <c r="GJ506" s="60"/>
      <c r="GK506" s="60"/>
      <c r="GL506" s="60"/>
      <c r="GM506" s="60"/>
      <c r="GN506" s="60"/>
      <c r="GO506" s="37"/>
      <c r="HP506" s="37"/>
      <c r="IW506" s="37"/>
      <c r="IX506" s="37"/>
      <c r="IY506" s="37"/>
      <c r="JZ506" s="37"/>
      <c r="LA506" s="37"/>
      <c r="MC506" s="37"/>
      <c r="ND506" s="37"/>
      <c r="OG506" s="37"/>
      <c r="PH506" s="37"/>
      <c r="QI506" s="37"/>
      <c r="RY506" s="138"/>
    </row>
    <row r="507" spans="3:493" s="38" customFormat="1">
      <c r="C507" s="39"/>
      <c r="G507" s="40"/>
      <c r="H507" s="40"/>
      <c r="AI507" s="37"/>
      <c r="BJ507" s="37"/>
      <c r="DL507" s="37"/>
      <c r="FN507" s="37"/>
      <c r="FO507" s="60"/>
      <c r="FP507" s="60"/>
      <c r="FQ507" s="60"/>
      <c r="FR507" s="60"/>
      <c r="FS507" s="60"/>
      <c r="FT507" s="60"/>
      <c r="FU507" s="60"/>
      <c r="FV507" s="60"/>
      <c r="FW507" s="60"/>
      <c r="FX507" s="60"/>
      <c r="FY507" s="60"/>
      <c r="FZ507" s="60"/>
      <c r="GA507" s="60"/>
      <c r="GB507" s="60"/>
      <c r="GC507" s="60"/>
      <c r="GD507" s="60"/>
      <c r="GE507" s="60"/>
      <c r="GF507" s="60"/>
      <c r="GG507" s="60"/>
      <c r="GH507" s="60"/>
      <c r="GI507" s="60"/>
      <c r="GJ507" s="60"/>
      <c r="GK507" s="60"/>
      <c r="GL507" s="60"/>
      <c r="GM507" s="60"/>
      <c r="GN507" s="60"/>
      <c r="GO507" s="37"/>
      <c r="HP507" s="37"/>
      <c r="IW507" s="37"/>
      <c r="IX507" s="37"/>
      <c r="IY507" s="37"/>
      <c r="JZ507" s="37"/>
      <c r="LA507" s="37"/>
      <c r="MC507" s="37"/>
      <c r="ND507" s="37"/>
      <c r="OG507" s="37"/>
      <c r="PH507" s="37"/>
      <c r="QI507" s="37"/>
      <c r="RY507" s="138"/>
    </row>
    <row r="508" spans="3:493" s="38" customFormat="1">
      <c r="C508" s="39"/>
      <c r="G508" s="40"/>
      <c r="H508" s="40"/>
      <c r="AI508" s="37"/>
      <c r="BJ508" s="37"/>
      <c r="DL508" s="37"/>
      <c r="FN508" s="37"/>
      <c r="FO508" s="60"/>
      <c r="FP508" s="60"/>
      <c r="FQ508" s="60"/>
      <c r="FR508" s="60"/>
      <c r="FS508" s="60"/>
      <c r="FT508" s="60"/>
      <c r="FU508" s="60"/>
      <c r="FV508" s="60"/>
      <c r="FW508" s="60"/>
      <c r="FX508" s="60"/>
      <c r="FY508" s="60"/>
      <c r="FZ508" s="60"/>
      <c r="GA508" s="60"/>
      <c r="GB508" s="60"/>
      <c r="GC508" s="60"/>
      <c r="GD508" s="60"/>
      <c r="GE508" s="60"/>
      <c r="GF508" s="60"/>
      <c r="GG508" s="60"/>
      <c r="GH508" s="60"/>
      <c r="GI508" s="60"/>
      <c r="GJ508" s="60"/>
      <c r="GK508" s="60"/>
      <c r="GL508" s="60"/>
      <c r="GM508" s="60"/>
      <c r="GN508" s="60"/>
      <c r="GO508" s="37"/>
      <c r="HP508" s="37"/>
      <c r="IW508" s="37"/>
      <c r="IX508" s="37"/>
      <c r="IY508" s="37"/>
      <c r="JZ508" s="37"/>
      <c r="LA508" s="37"/>
      <c r="MC508" s="37"/>
      <c r="ND508" s="37"/>
      <c r="OG508" s="37"/>
      <c r="PH508" s="37"/>
      <c r="QI508" s="37"/>
      <c r="RY508" s="138"/>
    </row>
    <row r="509" spans="3:493" s="38" customFormat="1">
      <c r="C509" s="39"/>
      <c r="G509" s="40"/>
      <c r="H509" s="40"/>
      <c r="AI509" s="37"/>
      <c r="BJ509" s="37"/>
      <c r="DL509" s="37"/>
      <c r="FN509" s="37"/>
      <c r="FO509" s="60"/>
      <c r="FP509" s="60"/>
      <c r="FQ509" s="60"/>
      <c r="FR509" s="60"/>
      <c r="FS509" s="60"/>
      <c r="FT509" s="60"/>
      <c r="FU509" s="60"/>
      <c r="FV509" s="60"/>
      <c r="FW509" s="60"/>
      <c r="FX509" s="60"/>
      <c r="FY509" s="60"/>
      <c r="FZ509" s="60"/>
      <c r="GA509" s="60"/>
      <c r="GB509" s="60"/>
      <c r="GC509" s="60"/>
      <c r="GD509" s="60"/>
      <c r="GE509" s="60"/>
      <c r="GF509" s="60"/>
      <c r="GG509" s="60"/>
      <c r="GH509" s="60"/>
      <c r="GI509" s="60"/>
      <c r="GJ509" s="60"/>
      <c r="GK509" s="60"/>
      <c r="GL509" s="60"/>
      <c r="GM509" s="60"/>
      <c r="GN509" s="60"/>
      <c r="GO509" s="37"/>
      <c r="HP509" s="37"/>
      <c r="IW509" s="37"/>
      <c r="IX509" s="37"/>
      <c r="IY509" s="37"/>
      <c r="JZ509" s="37"/>
      <c r="LA509" s="37"/>
      <c r="MC509" s="37"/>
      <c r="ND509" s="37"/>
      <c r="OG509" s="37"/>
      <c r="PH509" s="37"/>
      <c r="QI509" s="37"/>
      <c r="RY509" s="138"/>
    </row>
    <row r="510" spans="3:493" s="38" customFormat="1">
      <c r="C510" s="39"/>
      <c r="G510" s="40"/>
      <c r="H510" s="40"/>
      <c r="AI510" s="37"/>
      <c r="BJ510" s="37"/>
      <c r="DL510" s="37"/>
      <c r="FN510" s="37"/>
      <c r="FO510" s="60"/>
      <c r="FP510" s="60"/>
      <c r="FQ510" s="60"/>
      <c r="FR510" s="60"/>
      <c r="FS510" s="60"/>
      <c r="FT510" s="60"/>
      <c r="FU510" s="60"/>
      <c r="FV510" s="60"/>
      <c r="FW510" s="60"/>
      <c r="FX510" s="60"/>
      <c r="FY510" s="60"/>
      <c r="FZ510" s="60"/>
      <c r="GA510" s="60"/>
      <c r="GB510" s="60"/>
      <c r="GC510" s="60"/>
      <c r="GD510" s="60"/>
      <c r="GE510" s="60"/>
      <c r="GF510" s="60"/>
      <c r="GG510" s="60"/>
      <c r="GH510" s="60"/>
      <c r="GI510" s="60"/>
      <c r="GJ510" s="60"/>
      <c r="GK510" s="60"/>
      <c r="GL510" s="60"/>
      <c r="GM510" s="60"/>
      <c r="GN510" s="60"/>
      <c r="GO510" s="37"/>
      <c r="HP510" s="37"/>
      <c r="IW510" s="37"/>
      <c r="IX510" s="37"/>
      <c r="IY510" s="37"/>
      <c r="JZ510" s="37"/>
      <c r="LA510" s="37"/>
      <c r="MC510" s="37"/>
      <c r="ND510" s="37"/>
      <c r="OG510" s="37"/>
      <c r="PH510" s="37"/>
      <c r="QI510" s="37"/>
      <c r="RY510" s="138"/>
    </row>
    <row r="511" spans="3:493" s="38" customFormat="1">
      <c r="C511" s="39"/>
      <c r="G511" s="40"/>
      <c r="H511" s="40"/>
      <c r="AI511" s="37"/>
      <c r="BJ511" s="37"/>
      <c r="DL511" s="37"/>
      <c r="FN511" s="37"/>
      <c r="FO511" s="60"/>
      <c r="FP511" s="60"/>
      <c r="FQ511" s="60"/>
      <c r="FR511" s="60"/>
      <c r="FS511" s="60"/>
      <c r="FT511" s="60"/>
      <c r="FU511" s="60"/>
      <c r="FV511" s="60"/>
      <c r="FW511" s="60"/>
      <c r="FX511" s="60"/>
      <c r="FY511" s="60"/>
      <c r="FZ511" s="60"/>
      <c r="GA511" s="60"/>
      <c r="GB511" s="60"/>
      <c r="GC511" s="60"/>
      <c r="GD511" s="60"/>
      <c r="GE511" s="60"/>
      <c r="GF511" s="60"/>
      <c r="GG511" s="60"/>
      <c r="GH511" s="60"/>
      <c r="GI511" s="60"/>
      <c r="GJ511" s="60"/>
      <c r="GK511" s="60"/>
      <c r="GL511" s="60"/>
      <c r="GM511" s="60"/>
      <c r="GN511" s="60"/>
      <c r="GO511" s="37"/>
      <c r="HP511" s="37"/>
      <c r="IW511" s="37"/>
      <c r="IX511" s="37"/>
      <c r="IY511" s="37"/>
      <c r="JZ511" s="37"/>
      <c r="LA511" s="37"/>
      <c r="MC511" s="37"/>
      <c r="ND511" s="37"/>
      <c r="OG511" s="37"/>
      <c r="PH511" s="37"/>
      <c r="QI511" s="37"/>
      <c r="RY511" s="138"/>
    </row>
    <row r="512" spans="3:493" s="38" customFormat="1">
      <c r="C512" s="39"/>
      <c r="G512" s="40"/>
      <c r="H512" s="40"/>
      <c r="AI512" s="37"/>
      <c r="BJ512" s="37"/>
      <c r="DL512" s="37"/>
      <c r="FN512" s="37"/>
      <c r="FO512" s="60"/>
      <c r="FP512" s="60"/>
      <c r="FQ512" s="60"/>
      <c r="FR512" s="60"/>
      <c r="FS512" s="60"/>
      <c r="FT512" s="60"/>
      <c r="FU512" s="60"/>
      <c r="FV512" s="60"/>
      <c r="FW512" s="60"/>
      <c r="FX512" s="60"/>
      <c r="FY512" s="60"/>
      <c r="FZ512" s="60"/>
      <c r="GA512" s="60"/>
      <c r="GB512" s="60"/>
      <c r="GC512" s="60"/>
      <c r="GD512" s="60"/>
      <c r="GE512" s="60"/>
      <c r="GF512" s="60"/>
      <c r="GG512" s="60"/>
      <c r="GH512" s="60"/>
      <c r="GI512" s="60"/>
      <c r="GJ512" s="60"/>
      <c r="GK512" s="60"/>
      <c r="GL512" s="60"/>
      <c r="GM512" s="60"/>
      <c r="GN512" s="60"/>
      <c r="GO512" s="37"/>
      <c r="HP512" s="37"/>
      <c r="IW512" s="37"/>
      <c r="IX512" s="37"/>
      <c r="IY512" s="37"/>
      <c r="JZ512" s="37"/>
      <c r="LA512" s="37"/>
      <c r="MC512" s="37"/>
      <c r="ND512" s="37"/>
      <c r="OG512" s="37"/>
      <c r="PH512" s="37"/>
      <c r="QI512" s="37"/>
      <c r="RY512" s="138"/>
    </row>
    <row r="513" spans="3:493" s="38" customFormat="1">
      <c r="C513" s="39"/>
      <c r="G513" s="40"/>
      <c r="H513" s="40"/>
      <c r="AI513" s="37"/>
      <c r="BJ513" s="37"/>
      <c r="DL513" s="37"/>
      <c r="FN513" s="37"/>
      <c r="FO513" s="60"/>
      <c r="FP513" s="60"/>
      <c r="FQ513" s="60"/>
      <c r="FR513" s="60"/>
      <c r="FS513" s="60"/>
      <c r="FT513" s="60"/>
      <c r="FU513" s="60"/>
      <c r="FV513" s="60"/>
      <c r="FW513" s="60"/>
      <c r="FX513" s="60"/>
      <c r="FY513" s="60"/>
      <c r="FZ513" s="60"/>
      <c r="GA513" s="60"/>
      <c r="GB513" s="60"/>
      <c r="GC513" s="60"/>
      <c r="GD513" s="60"/>
      <c r="GE513" s="60"/>
      <c r="GF513" s="60"/>
      <c r="GG513" s="60"/>
      <c r="GH513" s="60"/>
      <c r="GI513" s="60"/>
      <c r="GJ513" s="60"/>
      <c r="GK513" s="60"/>
      <c r="GL513" s="60"/>
      <c r="GM513" s="60"/>
      <c r="GN513" s="60"/>
      <c r="GO513" s="37"/>
      <c r="HP513" s="37"/>
      <c r="IW513" s="37"/>
      <c r="IX513" s="37"/>
      <c r="IY513" s="37"/>
      <c r="JZ513" s="37"/>
      <c r="LA513" s="37"/>
      <c r="MC513" s="37"/>
      <c r="ND513" s="37"/>
      <c r="OG513" s="37"/>
      <c r="PH513" s="37"/>
      <c r="QI513" s="37"/>
      <c r="RY513" s="138"/>
    </row>
    <row r="514" spans="3:493" s="38" customFormat="1">
      <c r="C514" s="39"/>
      <c r="G514" s="40"/>
      <c r="H514" s="40"/>
      <c r="AI514" s="37"/>
      <c r="BJ514" s="37"/>
      <c r="DL514" s="37"/>
      <c r="FN514" s="37"/>
      <c r="FO514" s="60"/>
      <c r="FP514" s="60"/>
      <c r="FQ514" s="60"/>
      <c r="FR514" s="60"/>
      <c r="FS514" s="60"/>
      <c r="FT514" s="60"/>
      <c r="FU514" s="60"/>
      <c r="FV514" s="60"/>
      <c r="FW514" s="60"/>
      <c r="FX514" s="60"/>
      <c r="FY514" s="60"/>
      <c r="FZ514" s="60"/>
      <c r="GA514" s="60"/>
      <c r="GB514" s="60"/>
      <c r="GC514" s="60"/>
      <c r="GD514" s="60"/>
      <c r="GE514" s="60"/>
      <c r="GF514" s="60"/>
      <c r="GG514" s="60"/>
      <c r="GH514" s="60"/>
      <c r="GI514" s="60"/>
      <c r="GJ514" s="60"/>
      <c r="GK514" s="60"/>
      <c r="GL514" s="60"/>
      <c r="GM514" s="60"/>
      <c r="GN514" s="60"/>
      <c r="GO514" s="37"/>
      <c r="HP514" s="37"/>
      <c r="IW514" s="37"/>
      <c r="IX514" s="37"/>
      <c r="IY514" s="37"/>
      <c r="JZ514" s="37"/>
      <c r="LA514" s="37"/>
      <c r="MC514" s="37"/>
      <c r="ND514" s="37"/>
      <c r="OG514" s="37"/>
      <c r="PH514" s="37"/>
      <c r="QI514" s="37"/>
      <c r="RY514" s="138"/>
    </row>
    <row r="515" spans="3:493" s="38" customFormat="1">
      <c r="C515" s="39"/>
      <c r="G515" s="40"/>
      <c r="H515" s="40"/>
      <c r="AI515" s="37"/>
      <c r="BJ515" s="37"/>
      <c r="DL515" s="37"/>
      <c r="FN515" s="37"/>
      <c r="FO515" s="60"/>
      <c r="FP515" s="60"/>
      <c r="FQ515" s="60"/>
      <c r="FR515" s="60"/>
      <c r="FS515" s="60"/>
      <c r="FT515" s="60"/>
      <c r="FU515" s="60"/>
      <c r="FV515" s="60"/>
      <c r="FW515" s="60"/>
      <c r="FX515" s="60"/>
      <c r="FY515" s="60"/>
      <c r="FZ515" s="60"/>
      <c r="GA515" s="60"/>
      <c r="GB515" s="60"/>
      <c r="GC515" s="60"/>
      <c r="GD515" s="60"/>
      <c r="GE515" s="60"/>
      <c r="GF515" s="60"/>
      <c r="GG515" s="60"/>
      <c r="GH515" s="60"/>
      <c r="GI515" s="60"/>
      <c r="GJ515" s="60"/>
      <c r="GK515" s="60"/>
      <c r="GL515" s="60"/>
      <c r="GM515" s="60"/>
      <c r="GN515" s="60"/>
      <c r="GO515" s="37"/>
      <c r="HP515" s="37"/>
      <c r="IW515" s="37"/>
      <c r="IX515" s="37"/>
      <c r="IY515" s="37"/>
      <c r="JZ515" s="37"/>
      <c r="LA515" s="37"/>
      <c r="MC515" s="37"/>
      <c r="ND515" s="37"/>
      <c r="OG515" s="37"/>
      <c r="PH515" s="37"/>
      <c r="QI515" s="37"/>
      <c r="RY515" s="138"/>
    </row>
    <row r="516" spans="3:493" s="38" customFormat="1">
      <c r="C516" s="39"/>
      <c r="G516" s="40"/>
      <c r="H516" s="40"/>
      <c r="AI516" s="37"/>
      <c r="BJ516" s="37"/>
      <c r="DL516" s="37"/>
      <c r="FN516" s="37"/>
      <c r="FO516" s="60"/>
      <c r="FP516" s="60"/>
      <c r="FQ516" s="60"/>
      <c r="FR516" s="60"/>
      <c r="FS516" s="60"/>
      <c r="FT516" s="60"/>
      <c r="FU516" s="60"/>
      <c r="FV516" s="60"/>
      <c r="FW516" s="60"/>
      <c r="FX516" s="60"/>
      <c r="FY516" s="60"/>
      <c r="FZ516" s="60"/>
      <c r="GA516" s="60"/>
      <c r="GB516" s="60"/>
      <c r="GC516" s="60"/>
      <c r="GD516" s="60"/>
      <c r="GE516" s="60"/>
      <c r="GF516" s="60"/>
      <c r="GG516" s="60"/>
      <c r="GH516" s="60"/>
      <c r="GI516" s="60"/>
      <c r="GJ516" s="60"/>
      <c r="GK516" s="60"/>
      <c r="GL516" s="60"/>
      <c r="GM516" s="60"/>
      <c r="GN516" s="60"/>
      <c r="GO516" s="37"/>
      <c r="HP516" s="37"/>
      <c r="IW516" s="37"/>
      <c r="IX516" s="37"/>
      <c r="IY516" s="37"/>
      <c r="JZ516" s="37"/>
      <c r="LA516" s="37"/>
      <c r="MC516" s="37"/>
      <c r="ND516" s="37"/>
      <c r="OG516" s="37"/>
      <c r="PH516" s="37"/>
      <c r="QI516" s="37"/>
      <c r="RY516" s="138"/>
    </row>
    <row r="517" spans="3:493" s="38" customFormat="1">
      <c r="C517" s="39"/>
      <c r="G517" s="40"/>
      <c r="H517" s="40"/>
      <c r="AI517" s="37"/>
      <c r="BJ517" s="37"/>
      <c r="DL517" s="37"/>
      <c r="FN517" s="37"/>
      <c r="FO517" s="60"/>
      <c r="FP517" s="60"/>
      <c r="FQ517" s="60"/>
      <c r="FR517" s="60"/>
      <c r="FS517" s="60"/>
      <c r="FT517" s="60"/>
      <c r="FU517" s="60"/>
      <c r="FV517" s="60"/>
      <c r="FW517" s="60"/>
      <c r="FX517" s="60"/>
      <c r="FY517" s="60"/>
      <c r="FZ517" s="60"/>
      <c r="GA517" s="60"/>
      <c r="GB517" s="60"/>
      <c r="GC517" s="60"/>
      <c r="GD517" s="60"/>
      <c r="GE517" s="60"/>
      <c r="GF517" s="60"/>
      <c r="GG517" s="60"/>
      <c r="GH517" s="60"/>
      <c r="GI517" s="60"/>
      <c r="GJ517" s="60"/>
      <c r="GK517" s="60"/>
      <c r="GL517" s="60"/>
      <c r="GM517" s="60"/>
      <c r="GN517" s="60"/>
      <c r="GO517" s="37"/>
      <c r="HP517" s="37"/>
      <c r="IW517" s="37"/>
      <c r="IX517" s="37"/>
      <c r="IY517" s="37"/>
      <c r="JZ517" s="37"/>
      <c r="LA517" s="37"/>
      <c r="MC517" s="37"/>
      <c r="ND517" s="37"/>
      <c r="OG517" s="37"/>
      <c r="PH517" s="37"/>
      <c r="QI517" s="37"/>
      <c r="RY517" s="138"/>
    </row>
    <row r="518" spans="3:493" s="38" customFormat="1">
      <c r="C518" s="39"/>
      <c r="G518" s="40"/>
      <c r="H518" s="40"/>
      <c r="AI518" s="37"/>
      <c r="BJ518" s="37"/>
      <c r="DL518" s="37"/>
      <c r="FN518" s="37"/>
      <c r="FO518" s="60"/>
      <c r="FP518" s="60"/>
      <c r="FQ518" s="60"/>
      <c r="FR518" s="60"/>
      <c r="FS518" s="60"/>
      <c r="FT518" s="60"/>
      <c r="FU518" s="60"/>
      <c r="FV518" s="60"/>
      <c r="FW518" s="60"/>
      <c r="FX518" s="60"/>
      <c r="FY518" s="60"/>
      <c r="FZ518" s="60"/>
      <c r="GA518" s="60"/>
      <c r="GB518" s="60"/>
      <c r="GC518" s="60"/>
      <c r="GD518" s="60"/>
      <c r="GE518" s="60"/>
      <c r="GF518" s="60"/>
      <c r="GG518" s="60"/>
      <c r="GH518" s="60"/>
      <c r="GI518" s="60"/>
      <c r="GJ518" s="60"/>
      <c r="GK518" s="60"/>
      <c r="GL518" s="60"/>
      <c r="GM518" s="60"/>
      <c r="GN518" s="60"/>
      <c r="GO518" s="37"/>
      <c r="HP518" s="37"/>
      <c r="IW518" s="37"/>
      <c r="IX518" s="37"/>
      <c r="IY518" s="37"/>
      <c r="JZ518" s="37"/>
      <c r="LA518" s="37"/>
      <c r="MC518" s="37"/>
      <c r="ND518" s="37"/>
      <c r="OG518" s="37"/>
      <c r="PH518" s="37"/>
      <c r="QI518" s="37"/>
      <c r="RY518" s="138"/>
    </row>
    <row r="519" spans="3:493" s="38" customFormat="1">
      <c r="C519" s="39"/>
      <c r="G519" s="40"/>
      <c r="H519" s="40"/>
      <c r="AI519" s="37"/>
      <c r="BJ519" s="37"/>
      <c r="DL519" s="37"/>
      <c r="FN519" s="37"/>
      <c r="FO519" s="60"/>
      <c r="FP519" s="60"/>
      <c r="FQ519" s="60"/>
      <c r="FR519" s="60"/>
      <c r="FS519" s="60"/>
      <c r="FT519" s="60"/>
      <c r="FU519" s="60"/>
      <c r="FV519" s="60"/>
      <c r="FW519" s="60"/>
      <c r="FX519" s="60"/>
      <c r="FY519" s="60"/>
      <c r="FZ519" s="60"/>
      <c r="GA519" s="60"/>
      <c r="GB519" s="60"/>
      <c r="GC519" s="60"/>
      <c r="GD519" s="60"/>
      <c r="GE519" s="60"/>
      <c r="GF519" s="60"/>
      <c r="GG519" s="60"/>
      <c r="GH519" s="60"/>
      <c r="GI519" s="60"/>
      <c r="GJ519" s="60"/>
      <c r="GK519" s="60"/>
      <c r="GL519" s="60"/>
      <c r="GM519" s="60"/>
      <c r="GN519" s="60"/>
      <c r="GO519" s="37"/>
      <c r="HP519" s="37"/>
      <c r="IW519" s="37"/>
      <c r="IX519" s="37"/>
      <c r="IY519" s="37"/>
      <c r="JZ519" s="37"/>
      <c r="LA519" s="37"/>
      <c r="MC519" s="37"/>
      <c r="ND519" s="37"/>
      <c r="OG519" s="37"/>
      <c r="PH519" s="37"/>
      <c r="QI519" s="37"/>
      <c r="RY519" s="138"/>
    </row>
    <row r="520" spans="3:493" s="38" customFormat="1">
      <c r="C520" s="39"/>
      <c r="G520" s="40"/>
      <c r="H520" s="40"/>
      <c r="AI520" s="37"/>
      <c r="BJ520" s="37"/>
      <c r="DL520" s="37"/>
      <c r="FN520" s="37"/>
      <c r="FO520" s="60"/>
      <c r="FP520" s="60"/>
      <c r="FQ520" s="60"/>
      <c r="FR520" s="60"/>
      <c r="FS520" s="60"/>
      <c r="FT520" s="60"/>
      <c r="FU520" s="60"/>
      <c r="FV520" s="60"/>
      <c r="FW520" s="60"/>
      <c r="FX520" s="60"/>
      <c r="FY520" s="60"/>
      <c r="FZ520" s="60"/>
      <c r="GA520" s="60"/>
      <c r="GB520" s="60"/>
      <c r="GC520" s="60"/>
      <c r="GD520" s="60"/>
      <c r="GE520" s="60"/>
      <c r="GF520" s="60"/>
      <c r="GG520" s="60"/>
      <c r="GH520" s="60"/>
      <c r="GI520" s="60"/>
      <c r="GJ520" s="60"/>
      <c r="GK520" s="60"/>
      <c r="GL520" s="60"/>
      <c r="GM520" s="60"/>
      <c r="GN520" s="60"/>
      <c r="GO520" s="37"/>
      <c r="HP520" s="37"/>
      <c r="IW520" s="37"/>
      <c r="IX520" s="37"/>
      <c r="IY520" s="37"/>
      <c r="JZ520" s="37"/>
      <c r="LA520" s="37"/>
      <c r="MC520" s="37"/>
      <c r="ND520" s="37"/>
      <c r="OG520" s="37"/>
      <c r="PH520" s="37"/>
      <c r="QI520" s="37"/>
      <c r="RY520" s="138"/>
    </row>
    <row r="521" spans="3:493" s="38" customFormat="1">
      <c r="C521" s="39"/>
      <c r="G521" s="40"/>
      <c r="H521" s="40"/>
      <c r="AI521" s="37"/>
      <c r="BJ521" s="37"/>
      <c r="DL521" s="37"/>
      <c r="FN521" s="37"/>
      <c r="FO521" s="60"/>
      <c r="FP521" s="60"/>
      <c r="FQ521" s="60"/>
      <c r="FR521" s="60"/>
      <c r="FS521" s="60"/>
      <c r="FT521" s="60"/>
      <c r="FU521" s="60"/>
      <c r="FV521" s="60"/>
      <c r="FW521" s="60"/>
      <c r="FX521" s="60"/>
      <c r="FY521" s="60"/>
      <c r="FZ521" s="60"/>
      <c r="GA521" s="60"/>
      <c r="GB521" s="60"/>
      <c r="GC521" s="60"/>
      <c r="GD521" s="60"/>
      <c r="GE521" s="60"/>
      <c r="GF521" s="60"/>
      <c r="GG521" s="60"/>
      <c r="GH521" s="60"/>
      <c r="GI521" s="60"/>
      <c r="GJ521" s="60"/>
      <c r="GK521" s="60"/>
      <c r="GL521" s="60"/>
      <c r="GM521" s="60"/>
      <c r="GN521" s="60"/>
      <c r="GO521" s="37"/>
      <c r="HP521" s="37"/>
      <c r="IW521" s="37"/>
      <c r="IX521" s="37"/>
      <c r="IY521" s="37"/>
      <c r="JZ521" s="37"/>
      <c r="LA521" s="37"/>
      <c r="MC521" s="37"/>
      <c r="ND521" s="37"/>
      <c r="OG521" s="37"/>
      <c r="PH521" s="37"/>
      <c r="QI521" s="37"/>
      <c r="RY521" s="138"/>
    </row>
    <row r="522" spans="3:493" s="38" customFormat="1">
      <c r="C522" s="39"/>
      <c r="G522" s="40"/>
      <c r="H522" s="40"/>
      <c r="AI522" s="37"/>
      <c r="BJ522" s="37"/>
      <c r="DL522" s="37"/>
      <c r="FN522" s="37"/>
      <c r="FO522" s="60"/>
      <c r="FP522" s="60"/>
      <c r="FQ522" s="60"/>
      <c r="FR522" s="60"/>
      <c r="FS522" s="60"/>
      <c r="FT522" s="60"/>
      <c r="FU522" s="60"/>
      <c r="FV522" s="60"/>
      <c r="FW522" s="60"/>
      <c r="FX522" s="60"/>
      <c r="FY522" s="60"/>
      <c r="FZ522" s="60"/>
      <c r="GA522" s="60"/>
      <c r="GB522" s="60"/>
      <c r="GC522" s="60"/>
      <c r="GD522" s="60"/>
      <c r="GE522" s="60"/>
      <c r="GF522" s="60"/>
      <c r="GG522" s="60"/>
      <c r="GH522" s="60"/>
      <c r="GI522" s="60"/>
      <c r="GJ522" s="60"/>
      <c r="GK522" s="60"/>
      <c r="GL522" s="60"/>
      <c r="GM522" s="60"/>
      <c r="GN522" s="60"/>
      <c r="GO522" s="37"/>
      <c r="HP522" s="37"/>
      <c r="IW522" s="37"/>
      <c r="IX522" s="37"/>
      <c r="IY522" s="37"/>
      <c r="JZ522" s="37"/>
      <c r="LA522" s="37"/>
      <c r="MC522" s="37"/>
      <c r="ND522" s="37"/>
      <c r="OG522" s="37"/>
      <c r="PH522" s="37"/>
      <c r="QI522" s="37"/>
      <c r="RY522" s="138"/>
    </row>
    <row r="523" spans="3:493" s="38" customFormat="1">
      <c r="C523" s="39"/>
      <c r="G523" s="40"/>
      <c r="H523" s="40"/>
      <c r="AI523" s="37"/>
      <c r="BJ523" s="37"/>
      <c r="DL523" s="37"/>
      <c r="FN523" s="37"/>
      <c r="FO523" s="60"/>
      <c r="FP523" s="60"/>
      <c r="FQ523" s="60"/>
      <c r="FR523" s="60"/>
      <c r="FS523" s="60"/>
      <c r="FT523" s="60"/>
      <c r="FU523" s="60"/>
      <c r="FV523" s="60"/>
      <c r="FW523" s="60"/>
      <c r="FX523" s="60"/>
      <c r="FY523" s="60"/>
      <c r="FZ523" s="60"/>
      <c r="GA523" s="60"/>
      <c r="GB523" s="60"/>
      <c r="GC523" s="60"/>
      <c r="GD523" s="60"/>
      <c r="GE523" s="60"/>
      <c r="GF523" s="60"/>
      <c r="GG523" s="60"/>
      <c r="GH523" s="60"/>
      <c r="GI523" s="60"/>
      <c r="GJ523" s="60"/>
      <c r="GK523" s="60"/>
      <c r="GL523" s="60"/>
      <c r="GM523" s="60"/>
      <c r="GN523" s="60"/>
      <c r="GO523" s="37"/>
      <c r="HP523" s="37"/>
      <c r="IW523" s="37"/>
      <c r="IX523" s="37"/>
      <c r="IY523" s="37"/>
      <c r="JZ523" s="37"/>
      <c r="LA523" s="37"/>
      <c r="MC523" s="37"/>
      <c r="ND523" s="37"/>
      <c r="OG523" s="37"/>
      <c r="PH523" s="37"/>
      <c r="QI523" s="37"/>
      <c r="RY523" s="138"/>
    </row>
    <row r="524" spans="3:493" s="38" customFormat="1">
      <c r="C524" s="39"/>
      <c r="G524" s="40"/>
      <c r="H524" s="40"/>
      <c r="AI524" s="37"/>
      <c r="BJ524" s="37"/>
      <c r="DL524" s="37"/>
      <c r="FN524" s="37"/>
      <c r="FO524" s="60"/>
      <c r="FP524" s="60"/>
      <c r="FQ524" s="60"/>
      <c r="FR524" s="60"/>
      <c r="FS524" s="60"/>
      <c r="FT524" s="60"/>
      <c r="FU524" s="60"/>
      <c r="FV524" s="60"/>
      <c r="FW524" s="60"/>
      <c r="FX524" s="60"/>
      <c r="FY524" s="60"/>
      <c r="FZ524" s="60"/>
      <c r="GA524" s="60"/>
      <c r="GB524" s="60"/>
      <c r="GC524" s="60"/>
      <c r="GD524" s="60"/>
      <c r="GE524" s="60"/>
      <c r="GF524" s="60"/>
      <c r="GG524" s="60"/>
      <c r="GH524" s="60"/>
      <c r="GI524" s="60"/>
      <c r="GJ524" s="60"/>
      <c r="GK524" s="60"/>
      <c r="GL524" s="60"/>
      <c r="GM524" s="60"/>
      <c r="GN524" s="60"/>
      <c r="GO524" s="37"/>
      <c r="HP524" s="37"/>
      <c r="IW524" s="37"/>
      <c r="IX524" s="37"/>
      <c r="IY524" s="37"/>
      <c r="JZ524" s="37"/>
      <c r="LA524" s="37"/>
      <c r="MC524" s="37"/>
      <c r="ND524" s="37"/>
      <c r="OG524" s="37"/>
      <c r="PH524" s="37"/>
      <c r="QI524" s="37"/>
      <c r="RY524" s="138"/>
    </row>
    <row r="525" spans="3:493" s="38" customFormat="1">
      <c r="C525" s="39"/>
      <c r="G525" s="40"/>
      <c r="H525" s="40"/>
      <c r="AI525" s="37"/>
      <c r="BJ525" s="37"/>
      <c r="DL525" s="37"/>
      <c r="FN525" s="37"/>
      <c r="FO525" s="60"/>
      <c r="FP525" s="60"/>
      <c r="FQ525" s="60"/>
      <c r="FR525" s="60"/>
      <c r="FS525" s="60"/>
      <c r="FT525" s="60"/>
      <c r="FU525" s="60"/>
      <c r="FV525" s="60"/>
      <c r="FW525" s="60"/>
      <c r="FX525" s="60"/>
      <c r="FY525" s="60"/>
      <c r="FZ525" s="60"/>
      <c r="GA525" s="60"/>
      <c r="GB525" s="60"/>
      <c r="GC525" s="60"/>
      <c r="GD525" s="60"/>
      <c r="GE525" s="60"/>
      <c r="GF525" s="60"/>
      <c r="GG525" s="60"/>
      <c r="GH525" s="60"/>
      <c r="GI525" s="60"/>
      <c r="GJ525" s="60"/>
      <c r="GK525" s="60"/>
      <c r="GL525" s="60"/>
      <c r="GM525" s="60"/>
      <c r="GN525" s="60"/>
      <c r="GO525" s="37"/>
      <c r="HP525" s="37"/>
      <c r="IW525" s="37"/>
      <c r="IX525" s="37"/>
      <c r="IY525" s="37"/>
      <c r="JZ525" s="37"/>
      <c r="LA525" s="37"/>
      <c r="MC525" s="37"/>
      <c r="ND525" s="37"/>
      <c r="OG525" s="37"/>
      <c r="PH525" s="37"/>
      <c r="QI525" s="37"/>
      <c r="RY525" s="138"/>
    </row>
    <row r="526" spans="3:493" s="38" customFormat="1">
      <c r="C526" s="39"/>
      <c r="G526" s="40"/>
      <c r="H526" s="40"/>
      <c r="AI526" s="37"/>
      <c r="BJ526" s="37"/>
      <c r="DL526" s="37"/>
      <c r="FN526" s="37"/>
      <c r="FO526" s="60"/>
      <c r="FP526" s="60"/>
      <c r="FQ526" s="60"/>
      <c r="FR526" s="60"/>
      <c r="FS526" s="60"/>
      <c r="FT526" s="60"/>
      <c r="FU526" s="60"/>
      <c r="FV526" s="60"/>
      <c r="FW526" s="60"/>
      <c r="FX526" s="60"/>
      <c r="FY526" s="60"/>
      <c r="FZ526" s="60"/>
      <c r="GA526" s="60"/>
      <c r="GB526" s="60"/>
      <c r="GC526" s="60"/>
      <c r="GD526" s="60"/>
      <c r="GE526" s="60"/>
      <c r="GF526" s="60"/>
      <c r="GG526" s="60"/>
      <c r="GH526" s="60"/>
      <c r="GI526" s="60"/>
      <c r="GJ526" s="60"/>
      <c r="GK526" s="60"/>
      <c r="GL526" s="60"/>
      <c r="GM526" s="60"/>
      <c r="GN526" s="60"/>
      <c r="GO526" s="37"/>
      <c r="HP526" s="37"/>
      <c r="IW526" s="37"/>
      <c r="IX526" s="37"/>
      <c r="IY526" s="37"/>
      <c r="JZ526" s="37"/>
      <c r="LA526" s="37"/>
      <c r="MC526" s="37"/>
      <c r="ND526" s="37"/>
      <c r="OG526" s="37"/>
      <c r="PH526" s="37"/>
      <c r="QI526" s="37"/>
      <c r="RY526" s="138"/>
    </row>
    <row r="527" spans="3:493" s="38" customFormat="1">
      <c r="C527" s="39"/>
      <c r="G527" s="40"/>
      <c r="H527" s="40"/>
      <c r="AI527" s="37"/>
      <c r="BJ527" s="37"/>
      <c r="DL527" s="37"/>
      <c r="FN527" s="37"/>
      <c r="FO527" s="60"/>
      <c r="FP527" s="60"/>
      <c r="FQ527" s="60"/>
      <c r="FR527" s="60"/>
      <c r="FS527" s="60"/>
      <c r="FT527" s="60"/>
      <c r="FU527" s="60"/>
      <c r="FV527" s="60"/>
      <c r="FW527" s="60"/>
      <c r="FX527" s="60"/>
      <c r="FY527" s="60"/>
      <c r="FZ527" s="60"/>
      <c r="GA527" s="60"/>
      <c r="GB527" s="60"/>
      <c r="GC527" s="60"/>
      <c r="GD527" s="60"/>
      <c r="GE527" s="60"/>
      <c r="GF527" s="60"/>
      <c r="GG527" s="60"/>
      <c r="GH527" s="60"/>
      <c r="GI527" s="60"/>
      <c r="GJ527" s="60"/>
      <c r="GK527" s="60"/>
      <c r="GL527" s="60"/>
      <c r="GM527" s="60"/>
      <c r="GN527" s="60"/>
      <c r="GO527" s="37"/>
      <c r="HP527" s="37"/>
      <c r="IW527" s="37"/>
      <c r="IX527" s="37"/>
      <c r="IY527" s="37"/>
      <c r="JZ527" s="37"/>
      <c r="LA527" s="37"/>
      <c r="MC527" s="37"/>
      <c r="ND527" s="37"/>
      <c r="OG527" s="37"/>
      <c r="PH527" s="37"/>
      <c r="QI527" s="37"/>
      <c r="RY527" s="138"/>
    </row>
    <row r="528" spans="3:493" s="38" customFormat="1">
      <c r="C528" s="39"/>
      <c r="G528" s="40"/>
      <c r="H528" s="40"/>
      <c r="AI528" s="37"/>
      <c r="BJ528" s="37"/>
      <c r="DL528" s="37"/>
      <c r="FN528" s="37"/>
      <c r="FO528" s="60"/>
      <c r="FP528" s="60"/>
      <c r="FQ528" s="60"/>
      <c r="FR528" s="60"/>
      <c r="FS528" s="60"/>
      <c r="FT528" s="60"/>
      <c r="FU528" s="60"/>
      <c r="FV528" s="60"/>
      <c r="FW528" s="60"/>
      <c r="FX528" s="60"/>
      <c r="FY528" s="60"/>
      <c r="FZ528" s="60"/>
      <c r="GA528" s="60"/>
      <c r="GB528" s="60"/>
      <c r="GC528" s="60"/>
      <c r="GD528" s="60"/>
      <c r="GE528" s="60"/>
      <c r="GF528" s="60"/>
      <c r="GG528" s="60"/>
      <c r="GH528" s="60"/>
      <c r="GI528" s="60"/>
      <c r="GJ528" s="60"/>
      <c r="GK528" s="60"/>
      <c r="GL528" s="60"/>
      <c r="GM528" s="60"/>
      <c r="GN528" s="60"/>
      <c r="GO528" s="37"/>
      <c r="HP528" s="37"/>
      <c r="IW528" s="37"/>
      <c r="IX528" s="37"/>
      <c r="IY528" s="37"/>
      <c r="JZ528" s="37"/>
      <c r="LA528" s="37"/>
      <c r="MC528" s="37"/>
      <c r="ND528" s="37"/>
      <c r="OG528" s="37"/>
      <c r="PH528" s="37"/>
      <c r="QI528" s="37"/>
      <c r="RY528" s="138"/>
    </row>
    <row r="529" spans="3:493" s="38" customFormat="1">
      <c r="C529" s="39"/>
      <c r="G529" s="40"/>
      <c r="H529" s="40"/>
      <c r="AI529" s="37"/>
      <c r="BJ529" s="37"/>
      <c r="DL529" s="37"/>
      <c r="FN529" s="37"/>
      <c r="FO529" s="60"/>
      <c r="FP529" s="60"/>
      <c r="FQ529" s="60"/>
      <c r="FR529" s="60"/>
      <c r="FS529" s="60"/>
      <c r="FT529" s="60"/>
      <c r="FU529" s="60"/>
      <c r="FV529" s="60"/>
      <c r="FW529" s="60"/>
      <c r="FX529" s="60"/>
      <c r="FY529" s="60"/>
      <c r="FZ529" s="60"/>
      <c r="GA529" s="60"/>
      <c r="GB529" s="60"/>
      <c r="GC529" s="60"/>
      <c r="GD529" s="60"/>
      <c r="GE529" s="60"/>
      <c r="GF529" s="60"/>
      <c r="GG529" s="60"/>
      <c r="GH529" s="60"/>
      <c r="GI529" s="60"/>
      <c r="GJ529" s="60"/>
      <c r="GK529" s="60"/>
      <c r="GL529" s="60"/>
      <c r="GM529" s="60"/>
      <c r="GN529" s="60"/>
      <c r="GO529" s="37"/>
      <c r="HP529" s="37"/>
      <c r="IW529" s="37"/>
      <c r="IX529" s="37"/>
      <c r="IY529" s="37"/>
      <c r="JZ529" s="37"/>
      <c r="LA529" s="37"/>
      <c r="MC529" s="37"/>
      <c r="ND529" s="37"/>
      <c r="OG529" s="37"/>
      <c r="PH529" s="37"/>
      <c r="QI529" s="37"/>
      <c r="RY529" s="138"/>
    </row>
    <row r="530" spans="3:493" s="38" customFormat="1">
      <c r="C530" s="39"/>
      <c r="G530" s="40"/>
      <c r="H530" s="40"/>
      <c r="AI530" s="37"/>
      <c r="BJ530" s="37"/>
      <c r="DL530" s="37"/>
      <c r="FN530" s="37"/>
      <c r="FO530" s="60"/>
      <c r="FP530" s="60"/>
      <c r="FQ530" s="60"/>
      <c r="FR530" s="60"/>
      <c r="FS530" s="60"/>
      <c r="FT530" s="60"/>
      <c r="FU530" s="60"/>
      <c r="FV530" s="60"/>
      <c r="FW530" s="60"/>
      <c r="FX530" s="60"/>
      <c r="FY530" s="60"/>
      <c r="FZ530" s="60"/>
      <c r="GA530" s="60"/>
      <c r="GB530" s="60"/>
      <c r="GC530" s="60"/>
      <c r="GD530" s="60"/>
      <c r="GE530" s="60"/>
      <c r="GF530" s="60"/>
      <c r="GG530" s="60"/>
      <c r="GH530" s="60"/>
      <c r="GI530" s="60"/>
      <c r="GJ530" s="60"/>
      <c r="GK530" s="60"/>
      <c r="GL530" s="60"/>
      <c r="GM530" s="60"/>
      <c r="GN530" s="60"/>
      <c r="GO530" s="37"/>
      <c r="HP530" s="37"/>
      <c r="IW530" s="37"/>
      <c r="IX530" s="37"/>
      <c r="IY530" s="37"/>
      <c r="JZ530" s="37"/>
      <c r="LA530" s="37"/>
      <c r="MC530" s="37"/>
      <c r="ND530" s="37"/>
      <c r="OG530" s="37"/>
      <c r="PH530" s="37"/>
      <c r="QI530" s="37"/>
      <c r="RY530" s="138"/>
    </row>
    <row r="531" spans="3:493" s="38" customFormat="1">
      <c r="C531" s="39"/>
      <c r="G531" s="40"/>
      <c r="H531" s="40"/>
      <c r="AI531" s="37"/>
      <c r="BJ531" s="37"/>
      <c r="DL531" s="37"/>
      <c r="FN531" s="37"/>
      <c r="FO531" s="60"/>
      <c r="FP531" s="60"/>
      <c r="FQ531" s="60"/>
      <c r="FR531" s="60"/>
      <c r="FS531" s="60"/>
      <c r="FT531" s="60"/>
      <c r="FU531" s="60"/>
      <c r="FV531" s="60"/>
      <c r="FW531" s="60"/>
      <c r="FX531" s="60"/>
      <c r="FY531" s="60"/>
      <c r="FZ531" s="60"/>
      <c r="GA531" s="60"/>
      <c r="GB531" s="60"/>
      <c r="GC531" s="60"/>
      <c r="GD531" s="60"/>
      <c r="GE531" s="60"/>
      <c r="GF531" s="60"/>
      <c r="GG531" s="60"/>
      <c r="GH531" s="60"/>
      <c r="GI531" s="60"/>
      <c r="GJ531" s="60"/>
      <c r="GK531" s="60"/>
      <c r="GL531" s="60"/>
      <c r="GM531" s="60"/>
      <c r="GN531" s="60"/>
      <c r="GO531" s="37"/>
      <c r="HP531" s="37"/>
      <c r="IW531" s="37"/>
      <c r="IX531" s="37"/>
      <c r="IY531" s="37"/>
      <c r="JZ531" s="37"/>
      <c r="LA531" s="37"/>
      <c r="MC531" s="37"/>
      <c r="ND531" s="37"/>
      <c r="OG531" s="37"/>
      <c r="PH531" s="37"/>
      <c r="QI531" s="37"/>
      <c r="RY531" s="138"/>
    </row>
    <row r="532" spans="3:493" s="38" customFormat="1">
      <c r="C532" s="39"/>
      <c r="G532" s="40"/>
      <c r="H532" s="40"/>
      <c r="AI532" s="37"/>
      <c r="BJ532" s="37"/>
      <c r="DL532" s="37"/>
      <c r="FN532" s="37"/>
      <c r="FO532" s="60"/>
      <c r="FP532" s="60"/>
      <c r="FQ532" s="60"/>
      <c r="FR532" s="60"/>
      <c r="FS532" s="60"/>
      <c r="FT532" s="60"/>
      <c r="FU532" s="60"/>
      <c r="FV532" s="60"/>
      <c r="FW532" s="60"/>
      <c r="FX532" s="60"/>
      <c r="FY532" s="60"/>
      <c r="FZ532" s="60"/>
      <c r="GA532" s="60"/>
      <c r="GB532" s="60"/>
      <c r="GC532" s="60"/>
      <c r="GD532" s="60"/>
      <c r="GE532" s="60"/>
      <c r="GF532" s="60"/>
      <c r="GG532" s="60"/>
      <c r="GH532" s="60"/>
      <c r="GI532" s="60"/>
      <c r="GJ532" s="60"/>
      <c r="GK532" s="60"/>
      <c r="GL532" s="60"/>
      <c r="GM532" s="60"/>
      <c r="GN532" s="60"/>
      <c r="GO532" s="37"/>
      <c r="HP532" s="37"/>
      <c r="IW532" s="37"/>
      <c r="IX532" s="37"/>
      <c r="IY532" s="37"/>
      <c r="JZ532" s="37"/>
      <c r="LA532" s="37"/>
      <c r="MC532" s="37"/>
      <c r="ND532" s="37"/>
      <c r="OG532" s="37"/>
      <c r="PH532" s="37"/>
      <c r="QI532" s="37"/>
      <c r="RY532" s="138"/>
    </row>
    <row r="533" spans="3:493" s="38" customFormat="1">
      <c r="C533" s="39"/>
      <c r="G533" s="40"/>
      <c r="H533" s="40"/>
      <c r="AI533" s="37"/>
      <c r="BJ533" s="37"/>
      <c r="DL533" s="37"/>
      <c r="FN533" s="37"/>
      <c r="FO533" s="60"/>
      <c r="FP533" s="60"/>
      <c r="FQ533" s="60"/>
      <c r="FR533" s="60"/>
      <c r="FS533" s="60"/>
      <c r="FT533" s="60"/>
      <c r="FU533" s="60"/>
      <c r="FV533" s="60"/>
      <c r="FW533" s="60"/>
      <c r="FX533" s="60"/>
      <c r="FY533" s="60"/>
      <c r="FZ533" s="60"/>
      <c r="GA533" s="60"/>
      <c r="GB533" s="60"/>
      <c r="GC533" s="60"/>
      <c r="GD533" s="60"/>
      <c r="GE533" s="60"/>
      <c r="GF533" s="60"/>
      <c r="GG533" s="60"/>
      <c r="GH533" s="60"/>
      <c r="GI533" s="60"/>
      <c r="GJ533" s="60"/>
      <c r="GK533" s="60"/>
      <c r="GL533" s="60"/>
      <c r="GM533" s="60"/>
      <c r="GN533" s="60"/>
      <c r="GO533" s="37"/>
      <c r="HP533" s="37"/>
      <c r="IW533" s="37"/>
      <c r="IX533" s="37"/>
      <c r="IY533" s="37"/>
      <c r="JZ533" s="37"/>
      <c r="LA533" s="37"/>
      <c r="MC533" s="37"/>
      <c r="ND533" s="37"/>
      <c r="OG533" s="37"/>
      <c r="PH533" s="37"/>
      <c r="QI533" s="37"/>
      <c r="RY533" s="138"/>
    </row>
    <row r="534" spans="3:493" s="38" customFormat="1">
      <c r="C534" s="39"/>
      <c r="G534" s="40"/>
      <c r="H534" s="40"/>
      <c r="AI534" s="37"/>
      <c r="BJ534" s="37"/>
      <c r="DL534" s="37"/>
      <c r="FN534" s="37"/>
      <c r="FO534" s="60"/>
      <c r="FP534" s="60"/>
      <c r="FQ534" s="60"/>
      <c r="FR534" s="60"/>
      <c r="FS534" s="60"/>
      <c r="FT534" s="60"/>
      <c r="FU534" s="60"/>
      <c r="FV534" s="60"/>
      <c r="FW534" s="60"/>
      <c r="FX534" s="60"/>
      <c r="FY534" s="60"/>
      <c r="FZ534" s="60"/>
      <c r="GA534" s="60"/>
      <c r="GB534" s="60"/>
      <c r="GC534" s="60"/>
      <c r="GD534" s="60"/>
      <c r="GE534" s="60"/>
      <c r="GF534" s="60"/>
      <c r="GG534" s="60"/>
      <c r="GH534" s="60"/>
      <c r="GI534" s="60"/>
      <c r="GJ534" s="60"/>
      <c r="GK534" s="60"/>
      <c r="GL534" s="60"/>
      <c r="GM534" s="60"/>
      <c r="GN534" s="60"/>
      <c r="GO534" s="37"/>
      <c r="HP534" s="37"/>
      <c r="IW534" s="37"/>
      <c r="IX534" s="37"/>
      <c r="IY534" s="37"/>
      <c r="JZ534" s="37"/>
      <c r="LA534" s="37"/>
      <c r="MC534" s="37"/>
      <c r="ND534" s="37"/>
      <c r="OG534" s="37"/>
      <c r="PH534" s="37"/>
      <c r="QI534" s="37"/>
      <c r="RY534" s="138"/>
    </row>
    <row r="535" spans="3:493" s="38" customFormat="1">
      <c r="C535" s="39"/>
      <c r="G535" s="40"/>
      <c r="H535" s="40"/>
      <c r="AI535" s="37"/>
      <c r="BJ535" s="37"/>
      <c r="DL535" s="37"/>
      <c r="FN535" s="37"/>
      <c r="FO535" s="60"/>
      <c r="FP535" s="60"/>
      <c r="FQ535" s="60"/>
      <c r="FR535" s="60"/>
      <c r="FS535" s="60"/>
      <c r="FT535" s="60"/>
      <c r="FU535" s="60"/>
      <c r="FV535" s="60"/>
      <c r="FW535" s="60"/>
      <c r="FX535" s="60"/>
      <c r="FY535" s="60"/>
      <c r="FZ535" s="60"/>
      <c r="GA535" s="60"/>
      <c r="GB535" s="60"/>
      <c r="GC535" s="60"/>
      <c r="GD535" s="60"/>
      <c r="GE535" s="60"/>
      <c r="GF535" s="60"/>
      <c r="GG535" s="60"/>
      <c r="GH535" s="60"/>
      <c r="GI535" s="60"/>
      <c r="GJ535" s="60"/>
      <c r="GK535" s="60"/>
      <c r="GL535" s="60"/>
      <c r="GM535" s="60"/>
      <c r="GN535" s="60"/>
      <c r="GO535" s="37"/>
      <c r="HP535" s="37"/>
      <c r="IW535" s="37"/>
      <c r="IX535" s="37"/>
      <c r="IY535" s="37"/>
      <c r="JZ535" s="37"/>
      <c r="LA535" s="37"/>
      <c r="MC535" s="37"/>
      <c r="ND535" s="37"/>
      <c r="OG535" s="37"/>
      <c r="PH535" s="37"/>
      <c r="QI535" s="37"/>
      <c r="RY535" s="138"/>
    </row>
    <row r="536" spans="3:493" s="38" customFormat="1">
      <c r="C536" s="39"/>
      <c r="G536" s="40"/>
      <c r="H536" s="40"/>
      <c r="AI536" s="37"/>
      <c r="BJ536" s="37"/>
      <c r="DL536" s="37"/>
      <c r="FN536" s="37"/>
      <c r="FO536" s="60"/>
      <c r="FP536" s="60"/>
      <c r="FQ536" s="60"/>
      <c r="FR536" s="60"/>
      <c r="FS536" s="60"/>
      <c r="FT536" s="60"/>
      <c r="FU536" s="60"/>
      <c r="FV536" s="60"/>
      <c r="FW536" s="60"/>
      <c r="FX536" s="60"/>
      <c r="FY536" s="60"/>
      <c r="FZ536" s="60"/>
      <c r="GA536" s="60"/>
      <c r="GB536" s="60"/>
      <c r="GC536" s="60"/>
      <c r="GD536" s="60"/>
      <c r="GE536" s="60"/>
      <c r="GF536" s="60"/>
      <c r="GG536" s="60"/>
      <c r="GH536" s="60"/>
      <c r="GI536" s="60"/>
      <c r="GJ536" s="60"/>
      <c r="GK536" s="60"/>
      <c r="GL536" s="60"/>
      <c r="GM536" s="60"/>
      <c r="GN536" s="60"/>
      <c r="GO536" s="37"/>
      <c r="HP536" s="37"/>
      <c r="IW536" s="37"/>
      <c r="IX536" s="37"/>
      <c r="IY536" s="37"/>
      <c r="JZ536" s="37"/>
      <c r="LA536" s="37"/>
      <c r="MC536" s="37"/>
      <c r="ND536" s="37"/>
      <c r="OG536" s="37"/>
      <c r="PH536" s="37"/>
      <c r="QI536" s="37"/>
      <c r="RY536" s="138"/>
    </row>
    <row r="537" spans="3:493" s="38" customFormat="1">
      <c r="C537" s="39"/>
      <c r="G537" s="40"/>
      <c r="H537" s="40"/>
      <c r="AI537" s="37"/>
      <c r="BJ537" s="37"/>
      <c r="DL537" s="37"/>
      <c r="FN537" s="37"/>
      <c r="FO537" s="60"/>
      <c r="FP537" s="60"/>
      <c r="FQ537" s="60"/>
      <c r="FR537" s="60"/>
      <c r="FS537" s="60"/>
      <c r="FT537" s="60"/>
      <c r="FU537" s="60"/>
      <c r="FV537" s="60"/>
      <c r="FW537" s="60"/>
      <c r="FX537" s="60"/>
      <c r="FY537" s="60"/>
      <c r="FZ537" s="60"/>
      <c r="GA537" s="60"/>
      <c r="GB537" s="60"/>
      <c r="GC537" s="60"/>
      <c r="GD537" s="60"/>
      <c r="GE537" s="60"/>
      <c r="GF537" s="60"/>
      <c r="GG537" s="60"/>
      <c r="GH537" s="60"/>
      <c r="GI537" s="60"/>
      <c r="GJ537" s="60"/>
      <c r="GK537" s="60"/>
      <c r="GL537" s="60"/>
      <c r="GM537" s="60"/>
      <c r="GN537" s="60"/>
      <c r="GO537" s="37"/>
      <c r="HP537" s="37"/>
      <c r="IW537" s="37"/>
      <c r="IX537" s="37"/>
      <c r="IY537" s="37"/>
      <c r="JZ537" s="37"/>
      <c r="LA537" s="37"/>
      <c r="MC537" s="37"/>
      <c r="ND537" s="37"/>
      <c r="OG537" s="37"/>
      <c r="PH537" s="37"/>
      <c r="QI537" s="37"/>
      <c r="RY537" s="138"/>
    </row>
    <row r="538" spans="3:493" s="38" customFormat="1">
      <c r="C538" s="39"/>
      <c r="G538" s="40"/>
      <c r="H538" s="40"/>
      <c r="AI538" s="37"/>
      <c r="BJ538" s="37"/>
      <c r="DL538" s="37"/>
      <c r="FN538" s="37"/>
      <c r="FO538" s="60"/>
      <c r="FP538" s="60"/>
      <c r="FQ538" s="60"/>
      <c r="FR538" s="60"/>
      <c r="FS538" s="60"/>
      <c r="FT538" s="60"/>
      <c r="FU538" s="60"/>
      <c r="FV538" s="60"/>
      <c r="FW538" s="60"/>
      <c r="FX538" s="60"/>
      <c r="FY538" s="60"/>
      <c r="FZ538" s="60"/>
      <c r="GA538" s="60"/>
      <c r="GB538" s="60"/>
      <c r="GC538" s="60"/>
      <c r="GD538" s="60"/>
      <c r="GE538" s="60"/>
      <c r="GF538" s="60"/>
      <c r="GG538" s="60"/>
      <c r="GH538" s="60"/>
      <c r="GI538" s="60"/>
      <c r="GJ538" s="60"/>
      <c r="GK538" s="60"/>
      <c r="GL538" s="60"/>
      <c r="GM538" s="60"/>
      <c r="GN538" s="60"/>
      <c r="GO538" s="37"/>
      <c r="HP538" s="37"/>
      <c r="IW538" s="37"/>
      <c r="IX538" s="37"/>
      <c r="IY538" s="37"/>
      <c r="JZ538" s="37"/>
      <c r="LA538" s="37"/>
      <c r="MC538" s="37"/>
      <c r="ND538" s="37"/>
      <c r="OG538" s="37"/>
      <c r="PH538" s="37"/>
      <c r="QI538" s="37"/>
      <c r="RY538" s="138"/>
    </row>
    <row r="539" spans="3:493" s="38" customFormat="1">
      <c r="C539" s="39"/>
      <c r="G539" s="40"/>
      <c r="H539" s="40"/>
      <c r="AI539" s="37"/>
      <c r="BJ539" s="37"/>
      <c r="DL539" s="37"/>
      <c r="FN539" s="37"/>
      <c r="FO539" s="60"/>
      <c r="FP539" s="60"/>
      <c r="FQ539" s="60"/>
      <c r="FR539" s="60"/>
      <c r="FS539" s="60"/>
      <c r="FT539" s="60"/>
      <c r="FU539" s="60"/>
      <c r="FV539" s="60"/>
      <c r="FW539" s="60"/>
      <c r="FX539" s="60"/>
      <c r="FY539" s="60"/>
      <c r="FZ539" s="60"/>
      <c r="GA539" s="60"/>
      <c r="GB539" s="60"/>
      <c r="GC539" s="60"/>
      <c r="GD539" s="60"/>
      <c r="GE539" s="60"/>
      <c r="GF539" s="60"/>
      <c r="GG539" s="60"/>
      <c r="GH539" s="60"/>
      <c r="GI539" s="60"/>
      <c r="GJ539" s="60"/>
      <c r="GK539" s="60"/>
      <c r="GL539" s="60"/>
      <c r="GM539" s="60"/>
      <c r="GN539" s="60"/>
      <c r="GO539" s="37"/>
      <c r="HP539" s="37"/>
      <c r="IW539" s="37"/>
      <c r="IX539" s="37"/>
      <c r="IY539" s="37"/>
      <c r="JZ539" s="37"/>
      <c r="LA539" s="37"/>
      <c r="MC539" s="37"/>
      <c r="ND539" s="37"/>
      <c r="OG539" s="37"/>
      <c r="PH539" s="37"/>
      <c r="QI539" s="37"/>
      <c r="RY539" s="138"/>
    </row>
    <row r="540" spans="3:493" s="38" customFormat="1">
      <c r="C540" s="39"/>
      <c r="G540" s="40"/>
      <c r="H540" s="40"/>
      <c r="AI540" s="37"/>
      <c r="BJ540" s="37"/>
      <c r="DL540" s="37"/>
      <c r="FN540" s="37"/>
      <c r="FO540" s="60"/>
      <c r="FP540" s="60"/>
      <c r="FQ540" s="60"/>
      <c r="FR540" s="60"/>
      <c r="FS540" s="60"/>
      <c r="FT540" s="60"/>
      <c r="FU540" s="60"/>
      <c r="FV540" s="60"/>
      <c r="FW540" s="60"/>
      <c r="FX540" s="60"/>
      <c r="FY540" s="60"/>
      <c r="FZ540" s="60"/>
      <c r="GA540" s="60"/>
      <c r="GB540" s="60"/>
      <c r="GC540" s="60"/>
      <c r="GD540" s="60"/>
      <c r="GE540" s="60"/>
      <c r="GF540" s="60"/>
      <c r="GG540" s="60"/>
      <c r="GH540" s="60"/>
      <c r="GI540" s="60"/>
      <c r="GJ540" s="60"/>
      <c r="GK540" s="60"/>
      <c r="GL540" s="60"/>
      <c r="GM540" s="60"/>
      <c r="GN540" s="60"/>
      <c r="GO540" s="37"/>
      <c r="HP540" s="37"/>
      <c r="IW540" s="37"/>
      <c r="IX540" s="37"/>
      <c r="IY540" s="37"/>
      <c r="JZ540" s="37"/>
      <c r="LA540" s="37"/>
      <c r="MC540" s="37"/>
      <c r="ND540" s="37"/>
      <c r="OG540" s="37"/>
      <c r="PH540" s="37"/>
      <c r="QI540" s="37"/>
      <c r="RY540" s="138"/>
    </row>
    <row r="541" spans="3:493" s="38" customFormat="1">
      <c r="C541" s="39"/>
      <c r="G541" s="40"/>
      <c r="H541" s="40"/>
      <c r="AI541" s="37"/>
      <c r="BJ541" s="37"/>
      <c r="DL541" s="37"/>
      <c r="FN541" s="37"/>
      <c r="FO541" s="60"/>
      <c r="FP541" s="60"/>
      <c r="FQ541" s="60"/>
      <c r="FR541" s="60"/>
      <c r="FS541" s="60"/>
      <c r="FT541" s="60"/>
      <c r="FU541" s="60"/>
      <c r="FV541" s="60"/>
      <c r="FW541" s="60"/>
      <c r="FX541" s="60"/>
      <c r="FY541" s="60"/>
      <c r="FZ541" s="60"/>
      <c r="GA541" s="60"/>
      <c r="GB541" s="60"/>
      <c r="GC541" s="60"/>
      <c r="GD541" s="60"/>
      <c r="GE541" s="60"/>
      <c r="GF541" s="60"/>
      <c r="GG541" s="60"/>
      <c r="GH541" s="60"/>
      <c r="GI541" s="60"/>
      <c r="GJ541" s="60"/>
      <c r="GK541" s="60"/>
      <c r="GL541" s="60"/>
      <c r="GM541" s="60"/>
      <c r="GN541" s="60"/>
      <c r="GO541" s="37"/>
      <c r="HP541" s="37"/>
      <c r="IW541" s="37"/>
      <c r="IX541" s="37"/>
      <c r="IY541" s="37"/>
      <c r="JZ541" s="37"/>
      <c r="LA541" s="37"/>
      <c r="MC541" s="37"/>
      <c r="ND541" s="37"/>
      <c r="OG541" s="37"/>
      <c r="PH541" s="37"/>
      <c r="QI541" s="37"/>
      <c r="RY541" s="138"/>
    </row>
    <row r="542" spans="3:493" s="38" customFormat="1">
      <c r="C542" s="39"/>
      <c r="G542" s="40"/>
      <c r="H542" s="40"/>
      <c r="AI542" s="37"/>
      <c r="BJ542" s="37"/>
      <c r="DL542" s="37"/>
      <c r="FN542" s="37"/>
      <c r="FO542" s="60"/>
      <c r="FP542" s="60"/>
      <c r="FQ542" s="60"/>
      <c r="FR542" s="60"/>
      <c r="FS542" s="60"/>
      <c r="FT542" s="60"/>
      <c r="FU542" s="60"/>
      <c r="FV542" s="60"/>
      <c r="FW542" s="60"/>
      <c r="FX542" s="60"/>
      <c r="FY542" s="60"/>
      <c r="FZ542" s="60"/>
      <c r="GA542" s="60"/>
      <c r="GB542" s="60"/>
      <c r="GC542" s="60"/>
      <c r="GD542" s="60"/>
      <c r="GE542" s="60"/>
      <c r="GF542" s="60"/>
      <c r="GG542" s="60"/>
      <c r="GH542" s="60"/>
      <c r="GI542" s="60"/>
      <c r="GJ542" s="60"/>
      <c r="GK542" s="60"/>
      <c r="GL542" s="60"/>
      <c r="GM542" s="60"/>
      <c r="GN542" s="60"/>
      <c r="GO542" s="37"/>
      <c r="HP542" s="37"/>
      <c r="IW542" s="37"/>
      <c r="IX542" s="37"/>
      <c r="IY542" s="37"/>
      <c r="JZ542" s="37"/>
      <c r="LA542" s="37"/>
      <c r="MC542" s="37"/>
      <c r="ND542" s="37"/>
      <c r="OG542" s="37"/>
      <c r="PH542" s="37"/>
      <c r="QI542" s="37"/>
      <c r="RY542" s="138"/>
    </row>
    <row r="543" spans="3:493" s="38" customFormat="1">
      <c r="C543" s="39"/>
      <c r="G543" s="40"/>
      <c r="H543" s="40"/>
      <c r="AI543" s="37"/>
      <c r="BJ543" s="37"/>
      <c r="DL543" s="37"/>
      <c r="FN543" s="37"/>
      <c r="FO543" s="60"/>
      <c r="FP543" s="60"/>
      <c r="FQ543" s="60"/>
      <c r="FR543" s="60"/>
      <c r="FS543" s="60"/>
      <c r="FT543" s="60"/>
      <c r="FU543" s="60"/>
      <c r="FV543" s="60"/>
      <c r="FW543" s="60"/>
      <c r="FX543" s="60"/>
      <c r="FY543" s="60"/>
      <c r="FZ543" s="60"/>
      <c r="GA543" s="60"/>
      <c r="GB543" s="60"/>
      <c r="GC543" s="60"/>
      <c r="GD543" s="60"/>
      <c r="GE543" s="60"/>
      <c r="GF543" s="60"/>
      <c r="GG543" s="60"/>
      <c r="GH543" s="60"/>
      <c r="GI543" s="60"/>
      <c r="GJ543" s="60"/>
      <c r="GK543" s="60"/>
      <c r="GL543" s="60"/>
      <c r="GM543" s="60"/>
      <c r="GN543" s="60"/>
      <c r="GO543" s="37"/>
      <c r="HP543" s="37"/>
      <c r="IW543" s="37"/>
      <c r="IX543" s="37"/>
      <c r="IY543" s="37"/>
      <c r="JZ543" s="37"/>
      <c r="LA543" s="37"/>
      <c r="MC543" s="37"/>
      <c r="ND543" s="37"/>
      <c r="OG543" s="37"/>
      <c r="PH543" s="37"/>
      <c r="QI543" s="37"/>
      <c r="RY543" s="138"/>
    </row>
    <row r="544" spans="3:493" s="38" customFormat="1">
      <c r="C544" s="39"/>
      <c r="G544" s="40"/>
      <c r="H544" s="40"/>
      <c r="AI544" s="37"/>
      <c r="BJ544" s="37"/>
      <c r="DL544" s="37"/>
      <c r="FN544" s="37"/>
      <c r="FO544" s="60"/>
      <c r="FP544" s="60"/>
      <c r="FQ544" s="60"/>
      <c r="FR544" s="60"/>
      <c r="FS544" s="60"/>
      <c r="FT544" s="60"/>
      <c r="FU544" s="60"/>
      <c r="FV544" s="60"/>
      <c r="FW544" s="60"/>
      <c r="FX544" s="60"/>
      <c r="FY544" s="60"/>
      <c r="FZ544" s="60"/>
      <c r="GA544" s="60"/>
      <c r="GB544" s="60"/>
      <c r="GC544" s="60"/>
      <c r="GD544" s="60"/>
      <c r="GE544" s="60"/>
      <c r="GF544" s="60"/>
      <c r="GG544" s="60"/>
      <c r="GH544" s="60"/>
      <c r="GI544" s="60"/>
      <c r="GJ544" s="60"/>
      <c r="GK544" s="60"/>
      <c r="GL544" s="60"/>
      <c r="GM544" s="60"/>
      <c r="GN544" s="60"/>
      <c r="GO544" s="37"/>
      <c r="HP544" s="37"/>
      <c r="IW544" s="37"/>
      <c r="IX544" s="37"/>
      <c r="IY544" s="37"/>
      <c r="JZ544" s="37"/>
      <c r="LA544" s="37"/>
      <c r="MC544" s="37"/>
      <c r="ND544" s="37"/>
      <c r="OG544" s="37"/>
      <c r="PH544" s="37"/>
      <c r="QI544" s="37"/>
      <c r="RY544" s="138"/>
    </row>
    <row r="545" spans="3:493" s="38" customFormat="1">
      <c r="C545" s="39"/>
      <c r="G545" s="40"/>
      <c r="H545" s="40"/>
      <c r="AI545" s="37"/>
      <c r="BJ545" s="37"/>
      <c r="DL545" s="37"/>
      <c r="FN545" s="37"/>
      <c r="FO545" s="60"/>
      <c r="FP545" s="60"/>
      <c r="FQ545" s="60"/>
      <c r="FR545" s="60"/>
      <c r="FS545" s="60"/>
      <c r="FT545" s="60"/>
      <c r="FU545" s="60"/>
      <c r="FV545" s="60"/>
      <c r="FW545" s="60"/>
      <c r="FX545" s="60"/>
      <c r="FY545" s="60"/>
      <c r="FZ545" s="60"/>
      <c r="GA545" s="60"/>
      <c r="GB545" s="60"/>
      <c r="GC545" s="60"/>
      <c r="GD545" s="60"/>
      <c r="GE545" s="60"/>
      <c r="GF545" s="60"/>
      <c r="GG545" s="60"/>
      <c r="GH545" s="60"/>
      <c r="GI545" s="60"/>
      <c r="GJ545" s="60"/>
      <c r="GK545" s="60"/>
      <c r="GL545" s="60"/>
      <c r="GM545" s="60"/>
      <c r="GN545" s="60"/>
      <c r="GO545" s="37"/>
      <c r="HP545" s="37"/>
      <c r="IW545" s="37"/>
      <c r="IX545" s="37"/>
      <c r="IY545" s="37"/>
      <c r="JZ545" s="37"/>
      <c r="LA545" s="37"/>
      <c r="MC545" s="37"/>
      <c r="ND545" s="37"/>
      <c r="OG545" s="37"/>
      <c r="PH545" s="37"/>
      <c r="QI545" s="37"/>
      <c r="RY545" s="138"/>
    </row>
    <row r="546" spans="3:493" s="38" customFormat="1">
      <c r="C546" s="39"/>
      <c r="G546" s="40"/>
      <c r="H546" s="40"/>
      <c r="AI546" s="37"/>
      <c r="BJ546" s="37"/>
      <c r="DL546" s="37"/>
      <c r="FN546" s="37"/>
      <c r="FO546" s="60"/>
      <c r="FP546" s="60"/>
      <c r="FQ546" s="60"/>
      <c r="FR546" s="60"/>
      <c r="FS546" s="60"/>
      <c r="FT546" s="60"/>
      <c r="FU546" s="60"/>
      <c r="FV546" s="60"/>
      <c r="FW546" s="60"/>
      <c r="FX546" s="60"/>
      <c r="FY546" s="60"/>
      <c r="FZ546" s="60"/>
      <c r="GA546" s="60"/>
      <c r="GB546" s="60"/>
      <c r="GC546" s="60"/>
      <c r="GD546" s="60"/>
      <c r="GE546" s="60"/>
      <c r="GF546" s="60"/>
      <c r="GG546" s="60"/>
      <c r="GH546" s="60"/>
      <c r="GI546" s="60"/>
      <c r="GJ546" s="60"/>
      <c r="GK546" s="60"/>
      <c r="GL546" s="60"/>
      <c r="GM546" s="60"/>
      <c r="GN546" s="60"/>
      <c r="GO546" s="37"/>
      <c r="HP546" s="37"/>
      <c r="IW546" s="37"/>
      <c r="IX546" s="37"/>
      <c r="IY546" s="37"/>
      <c r="JZ546" s="37"/>
      <c r="LA546" s="37"/>
      <c r="MC546" s="37"/>
      <c r="ND546" s="37"/>
      <c r="OG546" s="37"/>
      <c r="PH546" s="37"/>
      <c r="QI546" s="37"/>
      <c r="RY546" s="138"/>
    </row>
    <row r="547" spans="3:493" s="38" customFormat="1">
      <c r="C547" s="39"/>
      <c r="G547" s="40"/>
      <c r="H547" s="40"/>
      <c r="AI547" s="37"/>
      <c r="BJ547" s="37"/>
      <c r="DL547" s="37"/>
      <c r="FN547" s="37"/>
      <c r="FO547" s="60"/>
      <c r="FP547" s="60"/>
      <c r="FQ547" s="60"/>
      <c r="FR547" s="60"/>
      <c r="FS547" s="60"/>
      <c r="FT547" s="60"/>
      <c r="FU547" s="60"/>
      <c r="FV547" s="60"/>
      <c r="FW547" s="60"/>
      <c r="FX547" s="60"/>
      <c r="FY547" s="60"/>
      <c r="FZ547" s="60"/>
      <c r="GA547" s="60"/>
      <c r="GB547" s="60"/>
      <c r="GC547" s="60"/>
      <c r="GD547" s="60"/>
      <c r="GE547" s="60"/>
      <c r="GF547" s="60"/>
      <c r="GG547" s="60"/>
      <c r="GH547" s="60"/>
      <c r="GI547" s="60"/>
      <c r="GJ547" s="60"/>
      <c r="GK547" s="60"/>
      <c r="GL547" s="60"/>
      <c r="GM547" s="60"/>
      <c r="GN547" s="60"/>
      <c r="GO547" s="37"/>
      <c r="HP547" s="37"/>
      <c r="IW547" s="37"/>
      <c r="IX547" s="37"/>
      <c r="IY547" s="37"/>
      <c r="JZ547" s="37"/>
      <c r="LA547" s="37"/>
      <c r="MC547" s="37"/>
      <c r="ND547" s="37"/>
      <c r="OG547" s="37"/>
      <c r="PH547" s="37"/>
      <c r="QI547" s="37"/>
      <c r="RY547" s="138"/>
    </row>
    <row r="548" spans="3:493" s="38" customFormat="1">
      <c r="C548" s="39"/>
      <c r="G548" s="40"/>
      <c r="H548" s="40"/>
      <c r="AI548" s="37"/>
      <c r="BJ548" s="37"/>
      <c r="DL548" s="37"/>
      <c r="FN548" s="37"/>
      <c r="FO548" s="60"/>
      <c r="FP548" s="60"/>
      <c r="FQ548" s="60"/>
      <c r="FR548" s="60"/>
      <c r="FS548" s="60"/>
      <c r="FT548" s="60"/>
      <c r="FU548" s="60"/>
      <c r="FV548" s="60"/>
      <c r="FW548" s="60"/>
      <c r="FX548" s="60"/>
      <c r="FY548" s="60"/>
      <c r="FZ548" s="60"/>
      <c r="GA548" s="60"/>
      <c r="GB548" s="60"/>
      <c r="GC548" s="60"/>
      <c r="GD548" s="60"/>
      <c r="GE548" s="60"/>
      <c r="GF548" s="60"/>
      <c r="GG548" s="60"/>
      <c r="GH548" s="60"/>
      <c r="GI548" s="60"/>
      <c r="GJ548" s="60"/>
      <c r="GK548" s="60"/>
      <c r="GL548" s="60"/>
      <c r="GM548" s="60"/>
      <c r="GN548" s="60"/>
      <c r="GO548" s="37"/>
      <c r="HP548" s="37"/>
      <c r="IW548" s="37"/>
      <c r="IX548" s="37"/>
      <c r="IY548" s="37"/>
      <c r="JZ548" s="37"/>
      <c r="LA548" s="37"/>
      <c r="MC548" s="37"/>
      <c r="ND548" s="37"/>
      <c r="OG548" s="37"/>
      <c r="PH548" s="37"/>
      <c r="QI548" s="37"/>
      <c r="RY548" s="138"/>
    </row>
    <row r="549" spans="3:493" s="38" customFormat="1">
      <c r="C549" s="39"/>
      <c r="G549" s="40"/>
      <c r="H549" s="40"/>
      <c r="AI549" s="37"/>
      <c r="BJ549" s="37"/>
      <c r="DL549" s="37"/>
      <c r="FN549" s="37"/>
      <c r="FO549" s="60"/>
      <c r="FP549" s="60"/>
      <c r="FQ549" s="60"/>
      <c r="FR549" s="60"/>
      <c r="FS549" s="60"/>
      <c r="FT549" s="60"/>
      <c r="FU549" s="60"/>
      <c r="FV549" s="60"/>
      <c r="FW549" s="60"/>
      <c r="FX549" s="60"/>
      <c r="FY549" s="60"/>
      <c r="FZ549" s="60"/>
      <c r="GA549" s="60"/>
      <c r="GB549" s="60"/>
      <c r="GC549" s="60"/>
      <c r="GD549" s="60"/>
      <c r="GE549" s="60"/>
      <c r="GF549" s="60"/>
      <c r="GG549" s="60"/>
      <c r="GH549" s="60"/>
      <c r="GI549" s="60"/>
      <c r="GJ549" s="60"/>
      <c r="GK549" s="60"/>
      <c r="GL549" s="60"/>
      <c r="GM549" s="60"/>
      <c r="GN549" s="60"/>
      <c r="GO549" s="37"/>
      <c r="HP549" s="37"/>
      <c r="IW549" s="37"/>
      <c r="IX549" s="37"/>
      <c r="IY549" s="37"/>
      <c r="JZ549" s="37"/>
      <c r="LA549" s="37"/>
      <c r="MC549" s="37"/>
      <c r="ND549" s="37"/>
      <c r="OG549" s="37"/>
      <c r="PH549" s="37"/>
      <c r="QI549" s="37"/>
      <c r="RY549" s="138"/>
    </row>
    <row r="550" spans="3:493" s="38" customFormat="1">
      <c r="C550" s="39"/>
      <c r="G550" s="40"/>
      <c r="H550" s="40"/>
      <c r="AI550" s="37"/>
      <c r="BJ550" s="37"/>
      <c r="DL550" s="37"/>
      <c r="FN550" s="37"/>
      <c r="FO550" s="60"/>
      <c r="FP550" s="60"/>
      <c r="FQ550" s="60"/>
      <c r="FR550" s="60"/>
      <c r="FS550" s="60"/>
      <c r="FT550" s="60"/>
      <c r="FU550" s="60"/>
      <c r="FV550" s="60"/>
      <c r="FW550" s="60"/>
      <c r="FX550" s="60"/>
      <c r="FY550" s="60"/>
      <c r="FZ550" s="60"/>
      <c r="GA550" s="60"/>
      <c r="GB550" s="60"/>
      <c r="GC550" s="60"/>
      <c r="GD550" s="60"/>
      <c r="GE550" s="60"/>
      <c r="GF550" s="60"/>
      <c r="GG550" s="60"/>
      <c r="GH550" s="60"/>
      <c r="GI550" s="60"/>
      <c r="GJ550" s="60"/>
      <c r="GK550" s="60"/>
      <c r="GL550" s="60"/>
      <c r="GM550" s="60"/>
      <c r="GN550" s="60"/>
      <c r="GO550" s="37"/>
      <c r="HP550" s="37"/>
      <c r="IW550" s="37"/>
      <c r="IX550" s="37"/>
      <c r="IY550" s="37"/>
      <c r="JZ550" s="37"/>
      <c r="LA550" s="37"/>
      <c r="MC550" s="37"/>
      <c r="ND550" s="37"/>
      <c r="OG550" s="37"/>
      <c r="PH550" s="37"/>
      <c r="QI550" s="37"/>
      <c r="RY550" s="138"/>
    </row>
    <row r="551" spans="3:493" s="38" customFormat="1">
      <c r="C551" s="39"/>
      <c r="G551" s="40"/>
      <c r="H551" s="40"/>
      <c r="AI551" s="37"/>
      <c r="BJ551" s="37"/>
      <c r="DL551" s="37"/>
      <c r="FN551" s="37"/>
      <c r="FO551" s="60"/>
      <c r="FP551" s="60"/>
      <c r="FQ551" s="60"/>
      <c r="FR551" s="60"/>
      <c r="FS551" s="60"/>
      <c r="FT551" s="60"/>
      <c r="FU551" s="60"/>
      <c r="FV551" s="60"/>
      <c r="FW551" s="60"/>
      <c r="FX551" s="60"/>
      <c r="FY551" s="60"/>
      <c r="FZ551" s="60"/>
      <c r="GA551" s="60"/>
      <c r="GB551" s="60"/>
      <c r="GC551" s="60"/>
      <c r="GD551" s="60"/>
      <c r="GE551" s="60"/>
      <c r="GF551" s="60"/>
      <c r="GG551" s="60"/>
      <c r="GH551" s="60"/>
      <c r="GI551" s="60"/>
      <c r="GJ551" s="60"/>
      <c r="GK551" s="60"/>
      <c r="GL551" s="60"/>
      <c r="GM551" s="60"/>
      <c r="GN551" s="60"/>
      <c r="GO551" s="37"/>
      <c r="HP551" s="37"/>
      <c r="IW551" s="37"/>
      <c r="IX551" s="37"/>
      <c r="IY551" s="37"/>
      <c r="JZ551" s="37"/>
      <c r="LA551" s="37"/>
      <c r="MC551" s="37"/>
      <c r="ND551" s="37"/>
      <c r="OG551" s="37"/>
      <c r="PH551" s="37"/>
      <c r="QI551" s="37"/>
      <c r="RY551" s="138"/>
    </row>
    <row r="552" spans="3:493" s="38" customFormat="1">
      <c r="C552" s="39"/>
      <c r="G552" s="40"/>
      <c r="H552" s="40"/>
      <c r="AI552" s="37"/>
      <c r="BJ552" s="37"/>
      <c r="DL552" s="37"/>
      <c r="FN552" s="37"/>
      <c r="FO552" s="60"/>
      <c r="FP552" s="60"/>
      <c r="FQ552" s="60"/>
      <c r="FR552" s="60"/>
      <c r="FS552" s="60"/>
      <c r="FT552" s="60"/>
      <c r="FU552" s="60"/>
      <c r="FV552" s="60"/>
      <c r="FW552" s="60"/>
      <c r="FX552" s="60"/>
      <c r="FY552" s="60"/>
      <c r="FZ552" s="60"/>
      <c r="GA552" s="60"/>
      <c r="GB552" s="60"/>
      <c r="GC552" s="60"/>
      <c r="GD552" s="60"/>
      <c r="GE552" s="60"/>
      <c r="GF552" s="60"/>
      <c r="GG552" s="60"/>
      <c r="GH552" s="60"/>
      <c r="GI552" s="60"/>
      <c r="GJ552" s="60"/>
      <c r="GK552" s="60"/>
      <c r="GL552" s="60"/>
      <c r="GM552" s="60"/>
      <c r="GN552" s="60"/>
      <c r="GO552" s="37"/>
      <c r="HP552" s="37"/>
      <c r="IW552" s="37"/>
      <c r="IX552" s="37"/>
      <c r="IY552" s="37"/>
      <c r="JZ552" s="37"/>
      <c r="LA552" s="37"/>
      <c r="MC552" s="37"/>
      <c r="ND552" s="37"/>
      <c r="OG552" s="37"/>
      <c r="PH552" s="37"/>
      <c r="QI552" s="37"/>
      <c r="RY552" s="138"/>
    </row>
    <row r="553" spans="3:493" s="38" customFormat="1">
      <c r="C553" s="39"/>
      <c r="G553" s="40"/>
      <c r="H553" s="40"/>
      <c r="AI553" s="37"/>
      <c r="BJ553" s="37"/>
      <c r="DL553" s="37"/>
      <c r="FN553" s="37"/>
      <c r="FO553" s="60"/>
      <c r="FP553" s="60"/>
      <c r="FQ553" s="60"/>
      <c r="FR553" s="60"/>
      <c r="FS553" s="60"/>
      <c r="FT553" s="60"/>
      <c r="FU553" s="60"/>
      <c r="FV553" s="60"/>
      <c r="FW553" s="60"/>
      <c r="FX553" s="60"/>
      <c r="FY553" s="60"/>
      <c r="FZ553" s="60"/>
      <c r="GA553" s="60"/>
      <c r="GB553" s="60"/>
      <c r="GC553" s="60"/>
      <c r="GD553" s="60"/>
      <c r="GE553" s="60"/>
      <c r="GF553" s="60"/>
      <c r="GG553" s="60"/>
      <c r="GH553" s="60"/>
      <c r="GI553" s="60"/>
      <c r="GJ553" s="60"/>
      <c r="GK553" s="60"/>
      <c r="GL553" s="60"/>
      <c r="GM553" s="60"/>
      <c r="GN553" s="60"/>
      <c r="GO553" s="37"/>
      <c r="HP553" s="37"/>
      <c r="IW553" s="37"/>
      <c r="IX553" s="37"/>
      <c r="IY553" s="37"/>
      <c r="JZ553" s="37"/>
      <c r="LA553" s="37"/>
      <c r="MC553" s="37"/>
      <c r="ND553" s="37"/>
      <c r="OG553" s="37"/>
      <c r="PH553" s="37"/>
      <c r="QI553" s="37"/>
      <c r="RY553" s="138"/>
    </row>
    <row r="554" spans="3:493" s="38" customFormat="1">
      <c r="C554" s="39"/>
      <c r="G554" s="40"/>
      <c r="H554" s="40"/>
      <c r="AI554" s="37"/>
      <c r="BJ554" s="37"/>
      <c r="DL554" s="37"/>
      <c r="FN554" s="37"/>
      <c r="FO554" s="60"/>
      <c r="FP554" s="60"/>
      <c r="FQ554" s="60"/>
      <c r="FR554" s="60"/>
      <c r="FS554" s="60"/>
      <c r="FT554" s="60"/>
      <c r="FU554" s="60"/>
      <c r="FV554" s="60"/>
      <c r="FW554" s="60"/>
      <c r="FX554" s="60"/>
      <c r="FY554" s="60"/>
      <c r="FZ554" s="60"/>
      <c r="GA554" s="60"/>
      <c r="GB554" s="60"/>
      <c r="GC554" s="60"/>
      <c r="GD554" s="60"/>
      <c r="GE554" s="60"/>
      <c r="GF554" s="60"/>
      <c r="GG554" s="60"/>
      <c r="GH554" s="60"/>
      <c r="GI554" s="60"/>
      <c r="GJ554" s="60"/>
      <c r="GK554" s="60"/>
      <c r="GL554" s="60"/>
      <c r="GM554" s="60"/>
      <c r="GN554" s="60"/>
      <c r="GO554" s="37"/>
      <c r="HP554" s="37"/>
      <c r="IW554" s="37"/>
      <c r="IX554" s="37"/>
      <c r="IY554" s="37"/>
      <c r="JZ554" s="37"/>
      <c r="LA554" s="37"/>
      <c r="MC554" s="37"/>
      <c r="ND554" s="37"/>
      <c r="OG554" s="37"/>
      <c r="PH554" s="37"/>
      <c r="QI554" s="37"/>
      <c r="RY554" s="138"/>
    </row>
    <row r="555" spans="3:493" s="38" customFormat="1">
      <c r="C555" s="39"/>
      <c r="G555" s="40"/>
      <c r="H555" s="40"/>
      <c r="AI555" s="37"/>
      <c r="BJ555" s="37"/>
      <c r="DL555" s="37"/>
      <c r="FN555" s="37"/>
      <c r="FO555" s="60"/>
      <c r="FP555" s="60"/>
      <c r="FQ555" s="60"/>
      <c r="FR555" s="60"/>
      <c r="FS555" s="60"/>
      <c r="FT555" s="60"/>
      <c r="FU555" s="60"/>
      <c r="FV555" s="60"/>
      <c r="FW555" s="60"/>
      <c r="FX555" s="60"/>
      <c r="FY555" s="60"/>
      <c r="FZ555" s="60"/>
      <c r="GA555" s="60"/>
      <c r="GB555" s="60"/>
      <c r="GC555" s="60"/>
      <c r="GD555" s="60"/>
      <c r="GE555" s="60"/>
      <c r="GF555" s="60"/>
      <c r="GG555" s="60"/>
      <c r="GH555" s="60"/>
      <c r="GI555" s="60"/>
      <c r="GJ555" s="60"/>
      <c r="GK555" s="60"/>
      <c r="GL555" s="60"/>
      <c r="GM555" s="60"/>
      <c r="GN555" s="60"/>
      <c r="GO555" s="37"/>
      <c r="HP555" s="37"/>
      <c r="IW555" s="37"/>
      <c r="IX555" s="37"/>
      <c r="IY555" s="37"/>
      <c r="JZ555" s="37"/>
      <c r="LA555" s="37"/>
      <c r="MC555" s="37"/>
      <c r="ND555" s="37"/>
      <c r="OG555" s="37"/>
      <c r="PH555" s="37"/>
      <c r="QI555" s="37"/>
      <c r="RY555" s="138"/>
    </row>
    <row r="556" spans="3:493" s="38" customFormat="1">
      <c r="C556" s="39"/>
      <c r="G556" s="40"/>
      <c r="H556" s="40"/>
      <c r="AI556" s="37"/>
      <c r="BJ556" s="37"/>
      <c r="DL556" s="37"/>
      <c r="FN556" s="37"/>
      <c r="FO556" s="60"/>
      <c r="FP556" s="60"/>
      <c r="FQ556" s="60"/>
      <c r="FR556" s="60"/>
      <c r="FS556" s="60"/>
      <c r="FT556" s="60"/>
      <c r="FU556" s="60"/>
      <c r="FV556" s="60"/>
      <c r="FW556" s="60"/>
      <c r="FX556" s="60"/>
      <c r="FY556" s="60"/>
      <c r="FZ556" s="60"/>
      <c r="GA556" s="60"/>
      <c r="GB556" s="60"/>
      <c r="GC556" s="60"/>
      <c r="GD556" s="60"/>
      <c r="GE556" s="60"/>
      <c r="GF556" s="60"/>
      <c r="GG556" s="60"/>
      <c r="GH556" s="60"/>
      <c r="GI556" s="60"/>
      <c r="GJ556" s="60"/>
      <c r="GK556" s="60"/>
      <c r="GL556" s="60"/>
      <c r="GM556" s="60"/>
      <c r="GN556" s="60"/>
      <c r="GO556" s="37"/>
      <c r="HP556" s="37"/>
      <c r="IW556" s="37"/>
      <c r="IX556" s="37"/>
      <c r="IY556" s="37"/>
      <c r="JZ556" s="37"/>
      <c r="LA556" s="37"/>
      <c r="MC556" s="37"/>
      <c r="ND556" s="37"/>
      <c r="OG556" s="37"/>
      <c r="PH556" s="37"/>
      <c r="QI556" s="37"/>
      <c r="RY556" s="138"/>
    </row>
    <row r="557" spans="3:493" s="38" customFormat="1">
      <c r="C557" s="39"/>
      <c r="G557" s="40"/>
      <c r="H557" s="40"/>
      <c r="AI557" s="37"/>
      <c r="BJ557" s="37"/>
      <c r="DL557" s="37"/>
      <c r="FN557" s="37"/>
      <c r="FO557" s="60"/>
      <c r="FP557" s="60"/>
      <c r="FQ557" s="60"/>
      <c r="FR557" s="60"/>
      <c r="FS557" s="60"/>
      <c r="FT557" s="60"/>
      <c r="FU557" s="60"/>
      <c r="FV557" s="60"/>
      <c r="FW557" s="60"/>
      <c r="FX557" s="60"/>
      <c r="FY557" s="60"/>
      <c r="FZ557" s="60"/>
      <c r="GA557" s="60"/>
      <c r="GB557" s="60"/>
      <c r="GC557" s="60"/>
      <c r="GD557" s="60"/>
      <c r="GE557" s="60"/>
      <c r="GF557" s="60"/>
      <c r="GG557" s="60"/>
      <c r="GH557" s="60"/>
      <c r="GI557" s="60"/>
      <c r="GJ557" s="60"/>
      <c r="GK557" s="60"/>
      <c r="GL557" s="60"/>
      <c r="GM557" s="60"/>
      <c r="GN557" s="60"/>
      <c r="GO557" s="37"/>
      <c r="HP557" s="37"/>
      <c r="IW557" s="37"/>
      <c r="IX557" s="37"/>
      <c r="IY557" s="37"/>
      <c r="JZ557" s="37"/>
      <c r="LA557" s="37"/>
      <c r="MC557" s="37"/>
      <c r="ND557" s="37"/>
      <c r="OG557" s="37"/>
      <c r="PH557" s="37"/>
      <c r="QI557" s="37"/>
      <c r="RY557" s="138"/>
    </row>
    <row r="558" spans="3:493" s="38" customFormat="1">
      <c r="C558" s="39"/>
      <c r="G558" s="40"/>
      <c r="H558" s="40"/>
      <c r="AI558" s="37"/>
      <c r="BJ558" s="37"/>
      <c r="DL558" s="37"/>
      <c r="FN558" s="37"/>
      <c r="FO558" s="60"/>
      <c r="FP558" s="60"/>
      <c r="FQ558" s="60"/>
      <c r="FR558" s="60"/>
      <c r="FS558" s="60"/>
      <c r="FT558" s="60"/>
      <c r="FU558" s="60"/>
      <c r="FV558" s="60"/>
      <c r="FW558" s="60"/>
      <c r="FX558" s="60"/>
      <c r="FY558" s="60"/>
      <c r="FZ558" s="60"/>
      <c r="GA558" s="60"/>
      <c r="GB558" s="60"/>
      <c r="GC558" s="60"/>
      <c r="GD558" s="60"/>
      <c r="GE558" s="60"/>
      <c r="GF558" s="60"/>
      <c r="GG558" s="60"/>
      <c r="GH558" s="60"/>
      <c r="GI558" s="60"/>
      <c r="GJ558" s="60"/>
      <c r="GK558" s="60"/>
      <c r="GL558" s="60"/>
      <c r="GM558" s="60"/>
      <c r="GN558" s="60"/>
      <c r="GO558" s="37"/>
      <c r="HP558" s="37"/>
      <c r="IW558" s="37"/>
      <c r="IX558" s="37"/>
      <c r="IY558" s="37"/>
      <c r="JZ558" s="37"/>
      <c r="LA558" s="37"/>
      <c r="MC558" s="37"/>
      <c r="ND558" s="37"/>
      <c r="OG558" s="37"/>
      <c r="PH558" s="37"/>
      <c r="QI558" s="37"/>
      <c r="RY558" s="138"/>
    </row>
    <row r="559" spans="3:493" s="38" customFormat="1">
      <c r="C559" s="39"/>
      <c r="G559" s="40"/>
      <c r="H559" s="40"/>
      <c r="AI559" s="37"/>
      <c r="BJ559" s="37"/>
      <c r="DL559" s="37"/>
      <c r="FN559" s="37"/>
      <c r="FO559" s="60"/>
      <c r="FP559" s="60"/>
      <c r="FQ559" s="60"/>
      <c r="FR559" s="60"/>
      <c r="FS559" s="60"/>
      <c r="FT559" s="60"/>
      <c r="FU559" s="60"/>
      <c r="FV559" s="60"/>
      <c r="FW559" s="60"/>
      <c r="FX559" s="60"/>
      <c r="FY559" s="60"/>
      <c r="FZ559" s="60"/>
      <c r="GA559" s="60"/>
      <c r="GB559" s="60"/>
      <c r="GC559" s="60"/>
      <c r="GD559" s="60"/>
      <c r="GE559" s="60"/>
      <c r="GF559" s="60"/>
      <c r="GG559" s="60"/>
      <c r="GH559" s="60"/>
      <c r="GI559" s="60"/>
      <c r="GJ559" s="60"/>
      <c r="GK559" s="60"/>
      <c r="GL559" s="60"/>
      <c r="GM559" s="60"/>
      <c r="GN559" s="60"/>
      <c r="GO559" s="37"/>
      <c r="HP559" s="37"/>
      <c r="IW559" s="37"/>
      <c r="IX559" s="37"/>
      <c r="IY559" s="37"/>
      <c r="JZ559" s="37"/>
      <c r="LA559" s="37"/>
      <c r="MC559" s="37"/>
      <c r="ND559" s="37"/>
      <c r="OG559" s="37"/>
      <c r="PH559" s="37"/>
      <c r="QI559" s="37"/>
      <c r="RY559" s="138"/>
    </row>
    <row r="560" spans="3:493" s="38" customFormat="1">
      <c r="C560" s="39"/>
      <c r="G560" s="40"/>
      <c r="H560" s="40"/>
      <c r="AI560" s="37"/>
      <c r="BJ560" s="37"/>
      <c r="DL560" s="37"/>
      <c r="FN560" s="37"/>
      <c r="FO560" s="60"/>
      <c r="FP560" s="60"/>
      <c r="FQ560" s="60"/>
      <c r="FR560" s="60"/>
      <c r="FS560" s="60"/>
      <c r="FT560" s="60"/>
      <c r="FU560" s="60"/>
      <c r="FV560" s="60"/>
      <c r="FW560" s="60"/>
      <c r="FX560" s="60"/>
      <c r="FY560" s="60"/>
      <c r="FZ560" s="60"/>
      <c r="GA560" s="60"/>
      <c r="GB560" s="60"/>
      <c r="GC560" s="60"/>
      <c r="GD560" s="60"/>
      <c r="GE560" s="60"/>
      <c r="GF560" s="60"/>
      <c r="GG560" s="60"/>
      <c r="GH560" s="60"/>
      <c r="GI560" s="60"/>
      <c r="GJ560" s="60"/>
      <c r="GK560" s="60"/>
      <c r="GL560" s="60"/>
      <c r="GM560" s="60"/>
      <c r="GN560" s="60"/>
      <c r="GO560" s="37"/>
      <c r="HP560" s="37"/>
      <c r="IW560" s="37"/>
      <c r="IX560" s="37"/>
      <c r="IY560" s="37"/>
      <c r="JZ560" s="37"/>
      <c r="LA560" s="37"/>
      <c r="MC560" s="37"/>
      <c r="ND560" s="37"/>
      <c r="OG560" s="37"/>
      <c r="PH560" s="37"/>
      <c r="QI560" s="37"/>
      <c r="RY560" s="138"/>
    </row>
    <row r="561" spans="3:493" s="38" customFormat="1">
      <c r="C561" s="39"/>
      <c r="G561" s="40"/>
      <c r="H561" s="40"/>
      <c r="AI561" s="37"/>
      <c r="BJ561" s="37"/>
      <c r="DL561" s="37"/>
      <c r="FN561" s="37"/>
      <c r="FO561" s="60"/>
      <c r="FP561" s="60"/>
      <c r="FQ561" s="60"/>
      <c r="FR561" s="60"/>
      <c r="FS561" s="60"/>
      <c r="FT561" s="60"/>
      <c r="FU561" s="60"/>
      <c r="FV561" s="60"/>
      <c r="FW561" s="60"/>
      <c r="FX561" s="60"/>
      <c r="FY561" s="60"/>
      <c r="FZ561" s="60"/>
      <c r="GA561" s="60"/>
      <c r="GB561" s="60"/>
      <c r="GC561" s="60"/>
      <c r="GD561" s="60"/>
      <c r="GE561" s="60"/>
      <c r="GF561" s="60"/>
      <c r="GG561" s="60"/>
      <c r="GH561" s="60"/>
      <c r="GI561" s="60"/>
      <c r="GJ561" s="60"/>
      <c r="GK561" s="60"/>
      <c r="GL561" s="60"/>
      <c r="GM561" s="60"/>
      <c r="GN561" s="60"/>
      <c r="GO561" s="37"/>
      <c r="HP561" s="37"/>
      <c r="IW561" s="37"/>
      <c r="IX561" s="37"/>
      <c r="IY561" s="37"/>
      <c r="JZ561" s="37"/>
      <c r="LA561" s="37"/>
      <c r="MC561" s="37"/>
      <c r="ND561" s="37"/>
      <c r="OG561" s="37"/>
      <c r="PH561" s="37"/>
      <c r="QI561" s="37"/>
      <c r="RY561" s="138"/>
    </row>
    <row r="562" spans="3:493" s="38" customFormat="1">
      <c r="C562" s="39"/>
      <c r="G562" s="40"/>
      <c r="H562" s="40"/>
      <c r="AI562" s="37"/>
      <c r="BJ562" s="37"/>
      <c r="DL562" s="37"/>
      <c r="FN562" s="37"/>
      <c r="FO562" s="60"/>
      <c r="FP562" s="60"/>
      <c r="FQ562" s="60"/>
      <c r="FR562" s="60"/>
      <c r="FS562" s="60"/>
      <c r="FT562" s="60"/>
      <c r="FU562" s="60"/>
      <c r="FV562" s="60"/>
      <c r="FW562" s="60"/>
      <c r="FX562" s="60"/>
      <c r="FY562" s="60"/>
      <c r="FZ562" s="60"/>
      <c r="GA562" s="60"/>
      <c r="GB562" s="60"/>
      <c r="GC562" s="60"/>
      <c r="GD562" s="60"/>
      <c r="GE562" s="60"/>
      <c r="GF562" s="60"/>
      <c r="GG562" s="60"/>
      <c r="GH562" s="60"/>
      <c r="GI562" s="60"/>
      <c r="GJ562" s="60"/>
      <c r="GK562" s="60"/>
      <c r="GL562" s="60"/>
      <c r="GM562" s="60"/>
      <c r="GN562" s="60"/>
      <c r="GO562" s="37"/>
      <c r="HP562" s="37"/>
      <c r="IW562" s="37"/>
      <c r="IX562" s="37"/>
      <c r="IY562" s="37"/>
      <c r="JZ562" s="37"/>
      <c r="LA562" s="37"/>
      <c r="MC562" s="37"/>
      <c r="ND562" s="37"/>
      <c r="OG562" s="37"/>
      <c r="PH562" s="37"/>
      <c r="QI562" s="37"/>
      <c r="RY562" s="138"/>
    </row>
    <row r="563" spans="3:493" s="38" customFormat="1">
      <c r="C563" s="39"/>
      <c r="G563" s="40"/>
      <c r="H563" s="40"/>
      <c r="AI563" s="37"/>
      <c r="BJ563" s="37"/>
      <c r="DL563" s="37"/>
      <c r="FN563" s="37"/>
      <c r="FO563" s="60"/>
      <c r="FP563" s="60"/>
      <c r="FQ563" s="60"/>
      <c r="FR563" s="60"/>
      <c r="FS563" s="60"/>
      <c r="FT563" s="60"/>
      <c r="FU563" s="60"/>
      <c r="FV563" s="60"/>
      <c r="FW563" s="60"/>
      <c r="FX563" s="60"/>
      <c r="FY563" s="60"/>
      <c r="FZ563" s="60"/>
      <c r="GA563" s="60"/>
      <c r="GB563" s="60"/>
      <c r="GC563" s="60"/>
      <c r="GD563" s="60"/>
      <c r="GE563" s="60"/>
      <c r="GF563" s="60"/>
      <c r="GG563" s="60"/>
      <c r="GH563" s="60"/>
      <c r="GI563" s="60"/>
      <c r="GJ563" s="60"/>
      <c r="GK563" s="60"/>
      <c r="GL563" s="60"/>
      <c r="GM563" s="60"/>
      <c r="GN563" s="60"/>
      <c r="GO563" s="37"/>
      <c r="HP563" s="37"/>
      <c r="IW563" s="37"/>
      <c r="IX563" s="37"/>
      <c r="IY563" s="37"/>
      <c r="JZ563" s="37"/>
      <c r="LA563" s="37"/>
      <c r="MC563" s="37"/>
      <c r="ND563" s="37"/>
      <c r="OG563" s="37"/>
      <c r="PH563" s="37"/>
      <c r="QI563" s="37"/>
      <c r="RY563" s="138"/>
    </row>
    <row r="564" spans="3:493" s="38" customFormat="1">
      <c r="C564" s="39"/>
      <c r="G564" s="40"/>
      <c r="H564" s="40"/>
      <c r="AI564" s="37"/>
      <c r="BJ564" s="37"/>
      <c r="DL564" s="37"/>
      <c r="FN564" s="37"/>
      <c r="FO564" s="60"/>
      <c r="FP564" s="60"/>
      <c r="FQ564" s="60"/>
      <c r="FR564" s="60"/>
      <c r="FS564" s="60"/>
      <c r="FT564" s="60"/>
      <c r="FU564" s="60"/>
      <c r="FV564" s="60"/>
      <c r="FW564" s="60"/>
      <c r="FX564" s="60"/>
      <c r="FY564" s="60"/>
      <c r="FZ564" s="60"/>
      <c r="GA564" s="60"/>
      <c r="GB564" s="60"/>
      <c r="GC564" s="60"/>
      <c r="GD564" s="60"/>
      <c r="GE564" s="60"/>
      <c r="GF564" s="60"/>
      <c r="GG564" s="60"/>
      <c r="GH564" s="60"/>
      <c r="GI564" s="60"/>
      <c r="GJ564" s="60"/>
      <c r="GK564" s="60"/>
      <c r="GL564" s="60"/>
      <c r="GM564" s="60"/>
      <c r="GN564" s="60"/>
      <c r="GO564" s="37"/>
      <c r="HP564" s="37"/>
      <c r="IW564" s="37"/>
      <c r="IX564" s="37"/>
      <c r="IY564" s="37"/>
      <c r="JZ564" s="37"/>
      <c r="LA564" s="37"/>
      <c r="MC564" s="37"/>
      <c r="ND564" s="37"/>
      <c r="OG564" s="37"/>
      <c r="PH564" s="37"/>
      <c r="QI564" s="37"/>
      <c r="RY564" s="138"/>
    </row>
    <row r="565" spans="3:493" s="38" customFormat="1">
      <c r="C565" s="39"/>
      <c r="G565" s="40"/>
      <c r="H565" s="40"/>
      <c r="AI565" s="37"/>
      <c r="BJ565" s="37"/>
      <c r="DL565" s="37"/>
      <c r="FN565" s="37"/>
      <c r="FO565" s="60"/>
      <c r="FP565" s="60"/>
      <c r="FQ565" s="60"/>
      <c r="FR565" s="60"/>
      <c r="FS565" s="60"/>
      <c r="FT565" s="60"/>
      <c r="FU565" s="60"/>
      <c r="FV565" s="60"/>
      <c r="FW565" s="60"/>
      <c r="FX565" s="60"/>
      <c r="FY565" s="60"/>
      <c r="FZ565" s="60"/>
      <c r="GA565" s="60"/>
      <c r="GB565" s="60"/>
      <c r="GC565" s="60"/>
      <c r="GD565" s="60"/>
      <c r="GE565" s="60"/>
      <c r="GF565" s="60"/>
      <c r="GG565" s="60"/>
      <c r="GH565" s="60"/>
      <c r="GI565" s="60"/>
      <c r="GJ565" s="60"/>
      <c r="GK565" s="60"/>
      <c r="GL565" s="60"/>
      <c r="GM565" s="60"/>
      <c r="GN565" s="60"/>
      <c r="GO565" s="37"/>
      <c r="HP565" s="37"/>
      <c r="IW565" s="37"/>
      <c r="IX565" s="37"/>
      <c r="IY565" s="37"/>
      <c r="JZ565" s="37"/>
      <c r="LA565" s="37"/>
      <c r="MC565" s="37"/>
      <c r="ND565" s="37"/>
      <c r="OG565" s="37"/>
      <c r="PH565" s="37"/>
      <c r="QI565" s="37"/>
      <c r="RY565" s="138"/>
    </row>
    <row r="566" spans="3:493" s="38" customFormat="1">
      <c r="C566" s="39"/>
      <c r="G566" s="40"/>
      <c r="H566" s="40"/>
      <c r="AI566" s="37"/>
      <c r="BJ566" s="37"/>
      <c r="DL566" s="37"/>
      <c r="FN566" s="37"/>
      <c r="FO566" s="60"/>
      <c r="FP566" s="60"/>
      <c r="FQ566" s="60"/>
      <c r="FR566" s="60"/>
      <c r="FS566" s="60"/>
      <c r="FT566" s="60"/>
      <c r="FU566" s="60"/>
      <c r="FV566" s="60"/>
      <c r="FW566" s="60"/>
      <c r="FX566" s="60"/>
      <c r="FY566" s="60"/>
      <c r="FZ566" s="60"/>
      <c r="GA566" s="60"/>
      <c r="GB566" s="60"/>
      <c r="GC566" s="60"/>
      <c r="GD566" s="60"/>
      <c r="GE566" s="60"/>
      <c r="GF566" s="60"/>
      <c r="GG566" s="60"/>
      <c r="GH566" s="60"/>
      <c r="GI566" s="60"/>
      <c r="GJ566" s="60"/>
      <c r="GK566" s="60"/>
      <c r="GL566" s="60"/>
      <c r="GM566" s="60"/>
      <c r="GN566" s="60"/>
      <c r="GO566" s="37"/>
      <c r="HP566" s="37"/>
      <c r="IW566" s="37"/>
      <c r="IX566" s="37"/>
      <c r="IY566" s="37"/>
      <c r="JZ566" s="37"/>
      <c r="LA566" s="37"/>
      <c r="MC566" s="37"/>
      <c r="ND566" s="37"/>
      <c r="OG566" s="37"/>
      <c r="PH566" s="37"/>
      <c r="QI566" s="37"/>
      <c r="RY566" s="138"/>
    </row>
    <row r="567" spans="3:493" s="38" customFormat="1">
      <c r="C567" s="39"/>
      <c r="G567" s="40"/>
      <c r="H567" s="40"/>
      <c r="AI567" s="37"/>
      <c r="BJ567" s="37"/>
      <c r="DL567" s="37"/>
      <c r="FN567" s="37"/>
      <c r="FO567" s="60"/>
      <c r="FP567" s="60"/>
      <c r="FQ567" s="60"/>
      <c r="FR567" s="60"/>
      <c r="FS567" s="60"/>
      <c r="FT567" s="60"/>
      <c r="FU567" s="60"/>
      <c r="FV567" s="60"/>
      <c r="FW567" s="60"/>
      <c r="FX567" s="60"/>
      <c r="FY567" s="60"/>
      <c r="FZ567" s="60"/>
      <c r="GA567" s="60"/>
      <c r="GB567" s="60"/>
      <c r="GC567" s="60"/>
      <c r="GD567" s="60"/>
      <c r="GE567" s="60"/>
      <c r="GF567" s="60"/>
      <c r="GG567" s="60"/>
      <c r="GH567" s="60"/>
      <c r="GI567" s="60"/>
      <c r="GJ567" s="60"/>
      <c r="GK567" s="60"/>
      <c r="GL567" s="60"/>
      <c r="GM567" s="60"/>
      <c r="GN567" s="60"/>
      <c r="GO567" s="37"/>
      <c r="HP567" s="37"/>
      <c r="IW567" s="37"/>
      <c r="IX567" s="37"/>
      <c r="IY567" s="37"/>
      <c r="JZ567" s="37"/>
      <c r="LA567" s="37"/>
      <c r="MC567" s="37"/>
      <c r="ND567" s="37"/>
      <c r="OG567" s="37"/>
      <c r="PH567" s="37"/>
      <c r="QI567" s="37"/>
      <c r="RY567" s="138"/>
    </row>
    <row r="568" spans="3:493" s="38" customFormat="1">
      <c r="C568" s="39"/>
      <c r="G568" s="40"/>
      <c r="H568" s="40"/>
      <c r="AI568" s="37"/>
      <c r="BJ568" s="37"/>
      <c r="DL568" s="37"/>
      <c r="FN568" s="37"/>
      <c r="FO568" s="60"/>
      <c r="FP568" s="60"/>
      <c r="FQ568" s="60"/>
      <c r="FR568" s="60"/>
      <c r="FS568" s="60"/>
      <c r="FT568" s="60"/>
      <c r="FU568" s="60"/>
      <c r="FV568" s="60"/>
      <c r="FW568" s="60"/>
      <c r="FX568" s="60"/>
      <c r="FY568" s="60"/>
      <c r="FZ568" s="60"/>
      <c r="GA568" s="60"/>
      <c r="GB568" s="60"/>
      <c r="GC568" s="60"/>
      <c r="GD568" s="60"/>
      <c r="GE568" s="60"/>
      <c r="GF568" s="60"/>
      <c r="GG568" s="60"/>
      <c r="GH568" s="60"/>
      <c r="GI568" s="60"/>
      <c r="GJ568" s="60"/>
      <c r="GK568" s="60"/>
      <c r="GL568" s="60"/>
      <c r="GM568" s="60"/>
      <c r="GN568" s="60"/>
      <c r="GO568" s="37"/>
      <c r="HP568" s="37"/>
      <c r="IW568" s="37"/>
      <c r="IX568" s="37"/>
      <c r="IY568" s="37"/>
      <c r="JZ568" s="37"/>
      <c r="LA568" s="37"/>
      <c r="MC568" s="37"/>
      <c r="ND568" s="37"/>
      <c r="OG568" s="37"/>
      <c r="PH568" s="37"/>
      <c r="QI568" s="37"/>
      <c r="RY568" s="138"/>
    </row>
    <row r="569" spans="3:493" s="38" customFormat="1">
      <c r="C569" s="39"/>
      <c r="G569" s="40"/>
      <c r="H569" s="40"/>
      <c r="AI569" s="37"/>
      <c r="BJ569" s="37"/>
      <c r="DL569" s="37"/>
      <c r="FN569" s="37"/>
      <c r="FO569" s="60"/>
      <c r="FP569" s="60"/>
      <c r="FQ569" s="60"/>
      <c r="FR569" s="60"/>
      <c r="FS569" s="60"/>
      <c r="FT569" s="60"/>
      <c r="FU569" s="60"/>
      <c r="FV569" s="60"/>
      <c r="FW569" s="60"/>
      <c r="FX569" s="60"/>
      <c r="FY569" s="60"/>
      <c r="FZ569" s="60"/>
      <c r="GA569" s="60"/>
      <c r="GB569" s="60"/>
      <c r="GC569" s="60"/>
      <c r="GD569" s="60"/>
      <c r="GE569" s="60"/>
      <c r="GF569" s="60"/>
      <c r="GG569" s="60"/>
      <c r="GH569" s="60"/>
      <c r="GI569" s="60"/>
      <c r="GJ569" s="60"/>
      <c r="GK569" s="60"/>
      <c r="GL569" s="60"/>
      <c r="GM569" s="60"/>
      <c r="GN569" s="60"/>
      <c r="GO569" s="37"/>
      <c r="HP569" s="37"/>
      <c r="IW569" s="37"/>
      <c r="IX569" s="37"/>
      <c r="IY569" s="37"/>
      <c r="JZ569" s="37"/>
      <c r="LA569" s="37"/>
      <c r="MC569" s="37"/>
      <c r="ND569" s="37"/>
      <c r="OG569" s="37"/>
      <c r="PH569" s="37"/>
      <c r="QI569" s="37"/>
      <c r="RY569" s="138"/>
    </row>
    <row r="570" spans="3:493" s="38" customFormat="1">
      <c r="C570" s="39"/>
      <c r="G570" s="40"/>
      <c r="H570" s="40"/>
      <c r="AI570" s="37"/>
      <c r="BJ570" s="37"/>
      <c r="DL570" s="37"/>
      <c r="FN570" s="37"/>
      <c r="FO570" s="60"/>
      <c r="FP570" s="60"/>
      <c r="FQ570" s="60"/>
      <c r="FR570" s="60"/>
      <c r="FS570" s="60"/>
      <c r="FT570" s="60"/>
      <c r="FU570" s="60"/>
      <c r="FV570" s="60"/>
      <c r="FW570" s="60"/>
      <c r="FX570" s="60"/>
      <c r="FY570" s="60"/>
      <c r="FZ570" s="60"/>
      <c r="GA570" s="60"/>
      <c r="GB570" s="60"/>
      <c r="GC570" s="60"/>
      <c r="GD570" s="60"/>
      <c r="GE570" s="60"/>
      <c r="GF570" s="60"/>
      <c r="GG570" s="60"/>
      <c r="GH570" s="60"/>
      <c r="GI570" s="60"/>
      <c r="GJ570" s="60"/>
      <c r="GK570" s="60"/>
      <c r="GL570" s="60"/>
      <c r="GM570" s="60"/>
      <c r="GN570" s="60"/>
      <c r="GO570" s="37"/>
      <c r="HP570" s="37"/>
      <c r="IW570" s="37"/>
      <c r="IX570" s="37"/>
      <c r="IY570" s="37"/>
      <c r="JZ570" s="37"/>
      <c r="LA570" s="37"/>
      <c r="MC570" s="37"/>
      <c r="ND570" s="37"/>
      <c r="OG570" s="37"/>
      <c r="PH570" s="37"/>
      <c r="QI570" s="37"/>
      <c r="RY570" s="138"/>
    </row>
    <row r="571" spans="3:493" s="38" customFormat="1">
      <c r="C571" s="39"/>
      <c r="G571" s="40"/>
      <c r="H571" s="40"/>
      <c r="AI571" s="37"/>
      <c r="BJ571" s="37"/>
      <c r="DL571" s="37"/>
      <c r="FN571" s="37"/>
      <c r="FO571" s="60"/>
      <c r="FP571" s="60"/>
      <c r="FQ571" s="60"/>
      <c r="FR571" s="60"/>
      <c r="FS571" s="60"/>
      <c r="FT571" s="60"/>
      <c r="FU571" s="60"/>
      <c r="FV571" s="60"/>
      <c r="FW571" s="60"/>
      <c r="FX571" s="60"/>
      <c r="FY571" s="60"/>
      <c r="FZ571" s="60"/>
      <c r="GA571" s="60"/>
      <c r="GB571" s="60"/>
      <c r="GC571" s="60"/>
      <c r="GD571" s="60"/>
      <c r="GE571" s="60"/>
      <c r="GF571" s="60"/>
      <c r="GG571" s="60"/>
      <c r="GH571" s="60"/>
      <c r="GI571" s="60"/>
      <c r="GJ571" s="60"/>
      <c r="GK571" s="60"/>
      <c r="GL571" s="60"/>
      <c r="GM571" s="60"/>
      <c r="GN571" s="60"/>
      <c r="GO571" s="37"/>
      <c r="HP571" s="37"/>
      <c r="IW571" s="37"/>
      <c r="IX571" s="37"/>
      <c r="IY571" s="37"/>
      <c r="JZ571" s="37"/>
      <c r="LA571" s="37"/>
      <c r="MC571" s="37"/>
      <c r="ND571" s="37"/>
      <c r="OG571" s="37"/>
      <c r="PH571" s="37"/>
      <c r="QI571" s="37"/>
      <c r="RY571" s="138"/>
    </row>
    <row r="572" spans="3:493" s="38" customFormat="1">
      <c r="C572" s="39"/>
      <c r="G572" s="40"/>
      <c r="H572" s="40"/>
      <c r="AI572" s="37"/>
      <c r="BJ572" s="37"/>
      <c r="DL572" s="37"/>
      <c r="FN572" s="37"/>
      <c r="FO572" s="60"/>
      <c r="FP572" s="60"/>
      <c r="FQ572" s="60"/>
      <c r="FR572" s="60"/>
      <c r="FS572" s="60"/>
      <c r="FT572" s="60"/>
      <c r="FU572" s="60"/>
      <c r="FV572" s="60"/>
      <c r="FW572" s="60"/>
      <c r="FX572" s="60"/>
      <c r="FY572" s="60"/>
      <c r="FZ572" s="60"/>
      <c r="GA572" s="60"/>
      <c r="GB572" s="60"/>
      <c r="GC572" s="60"/>
      <c r="GD572" s="60"/>
      <c r="GE572" s="60"/>
      <c r="GF572" s="60"/>
      <c r="GG572" s="60"/>
      <c r="GH572" s="60"/>
      <c r="GI572" s="60"/>
      <c r="GJ572" s="60"/>
      <c r="GK572" s="60"/>
      <c r="GL572" s="60"/>
      <c r="GM572" s="60"/>
      <c r="GN572" s="60"/>
      <c r="GO572" s="37"/>
      <c r="HP572" s="37"/>
      <c r="IW572" s="37"/>
      <c r="IX572" s="37"/>
      <c r="IY572" s="37"/>
      <c r="JZ572" s="37"/>
      <c r="LA572" s="37"/>
      <c r="MC572" s="37"/>
      <c r="ND572" s="37"/>
      <c r="OG572" s="37"/>
      <c r="PH572" s="37"/>
      <c r="QI572" s="37"/>
      <c r="RY572" s="138"/>
    </row>
    <row r="573" spans="3:493" s="38" customFormat="1">
      <c r="C573" s="39"/>
      <c r="G573" s="40"/>
      <c r="H573" s="40"/>
      <c r="AI573" s="37"/>
      <c r="BJ573" s="37"/>
      <c r="DL573" s="37"/>
      <c r="FN573" s="37"/>
      <c r="FO573" s="60"/>
      <c r="FP573" s="60"/>
      <c r="FQ573" s="60"/>
      <c r="FR573" s="60"/>
      <c r="FS573" s="60"/>
      <c r="FT573" s="60"/>
      <c r="FU573" s="60"/>
      <c r="FV573" s="60"/>
      <c r="FW573" s="60"/>
      <c r="FX573" s="60"/>
      <c r="FY573" s="60"/>
      <c r="FZ573" s="60"/>
      <c r="GA573" s="60"/>
      <c r="GB573" s="60"/>
      <c r="GC573" s="60"/>
      <c r="GD573" s="60"/>
      <c r="GE573" s="60"/>
      <c r="GF573" s="60"/>
      <c r="GG573" s="60"/>
      <c r="GH573" s="60"/>
      <c r="GI573" s="60"/>
      <c r="GJ573" s="60"/>
      <c r="GK573" s="60"/>
      <c r="GL573" s="60"/>
      <c r="GM573" s="60"/>
      <c r="GN573" s="60"/>
      <c r="GO573" s="37"/>
      <c r="HP573" s="37"/>
      <c r="IW573" s="37"/>
      <c r="IX573" s="37"/>
      <c r="IY573" s="37"/>
      <c r="JZ573" s="37"/>
      <c r="LA573" s="37"/>
      <c r="MC573" s="37"/>
      <c r="ND573" s="37"/>
      <c r="OG573" s="37"/>
      <c r="PH573" s="37"/>
      <c r="QI573" s="37"/>
      <c r="RY573" s="138"/>
    </row>
    <row r="574" spans="3:493" s="38" customFormat="1">
      <c r="C574" s="39"/>
      <c r="G574" s="40"/>
      <c r="H574" s="40"/>
      <c r="AI574" s="37"/>
      <c r="BJ574" s="37"/>
      <c r="DL574" s="37"/>
      <c r="FN574" s="37"/>
      <c r="FO574" s="60"/>
      <c r="FP574" s="60"/>
      <c r="FQ574" s="60"/>
      <c r="FR574" s="60"/>
      <c r="FS574" s="60"/>
      <c r="FT574" s="60"/>
      <c r="FU574" s="60"/>
      <c r="FV574" s="60"/>
      <c r="FW574" s="60"/>
      <c r="FX574" s="60"/>
      <c r="FY574" s="60"/>
      <c r="FZ574" s="60"/>
      <c r="GA574" s="60"/>
      <c r="GB574" s="60"/>
      <c r="GC574" s="60"/>
      <c r="GD574" s="60"/>
      <c r="GE574" s="60"/>
      <c r="GF574" s="60"/>
      <c r="GG574" s="60"/>
      <c r="GH574" s="60"/>
      <c r="GI574" s="60"/>
      <c r="GJ574" s="60"/>
      <c r="GK574" s="60"/>
      <c r="GL574" s="60"/>
      <c r="GM574" s="60"/>
      <c r="GN574" s="60"/>
      <c r="GO574" s="37"/>
      <c r="HP574" s="37"/>
      <c r="IW574" s="37"/>
      <c r="IX574" s="37"/>
      <c r="IY574" s="37"/>
      <c r="JZ574" s="37"/>
      <c r="LA574" s="37"/>
      <c r="MC574" s="37"/>
      <c r="ND574" s="37"/>
      <c r="OG574" s="37"/>
      <c r="PH574" s="37"/>
      <c r="QI574" s="37"/>
      <c r="RY574" s="138"/>
    </row>
    <row r="575" spans="3:493" s="38" customFormat="1">
      <c r="C575" s="39"/>
      <c r="G575" s="40"/>
      <c r="H575" s="40"/>
      <c r="AI575" s="37"/>
      <c r="BJ575" s="37"/>
      <c r="DL575" s="37"/>
      <c r="FN575" s="37"/>
      <c r="FO575" s="60"/>
      <c r="FP575" s="60"/>
      <c r="FQ575" s="60"/>
      <c r="FR575" s="60"/>
      <c r="FS575" s="60"/>
      <c r="FT575" s="60"/>
      <c r="FU575" s="60"/>
      <c r="FV575" s="60"/>
      <c r="FW575" s="60"/>
      <c r="FX575" s="60"/>
      <c r="FY575" s="60"/>
      <c r="FZ575" s="60"/>
      <c r="GA575" s="60"/>
      <c r="GB575" s="60"/>
      <c r="GC575" s="60"/>
      <c r="GD575" s="60"/>
      <c r="GE575" s="60"/>
      <c r="GF575" s="60"/>
      <c r="GG575" s="60"/>
      <c r="GH575" s="60"/>
      <c r="GI575" s="60"/>
      <c r="GJ575" s="60"/>
      <c r="GK575" s="60"/>
      <c r="GL575" s="60"/>
      <c r="GM575" s="60"/>
      <c r="GN575" s="60"/>
      <c r="GO575" s="37"/>
      <c r="HP575" s="37"/>
      <c r="IW575" s="37"/>
      <c r="IX575" s="37"/>
      <c r="IY575" s="37"/>
      <c r="JZ575" s="37"/>
      <c r="LA575" s="37"/>
      <c r="MC575" s="37"/>
      <c r="ND575" s="37"/>
      <c r="OG575" s="37"/>
      <c r="PH575" s="37"/>
      <c r="QI575" s="37"/>
      <c r="RY575" s="138"/>
    </row>
    <row r="576" spans="3:493" s="38" customFormat="1">
      <c r="C576" s="39"/>
      <c r="G576" s="40"/>
      <c r="H576" s="40"/>
      <c r="AI576" s="37"/>
      <c r="BJ576" s="37"/>
      <c r="DL576" s="37"/>
      <c r="FN576" s="37"/>
      <c r="FO576" s="60"/>
      <c r="FP576" s="60"/>
      <c r="FQ576" s="60"/>
      <c r="FR576" s="60"/>
      <c r="FS576" s="60"/>
      <c r="FT576" s="60"/>
      <c r="FU576" s="60"/>
      <c r="FV576" s="60"/>
      <c r="FW576" s="60"/>
      <c r="FX576" s="60"/>
      <c r="FY576" s="60"/>
      <c r="FZ576" s="60"/>
      <c r="GA576" s="60"/>
      <c r="GB576" s="60"/>
      <c r="GC576" s="60"/>
      <c r="GD576" s="60"/>
      <c r="GE576" s="60"/>
      <c r="GF576" s="60"/>
      <c r="GG576" s="60"/>
      <c r="GH576" s="60"/>
      <c r="GI576" s="60"/>
      <c r="GJ576" s="60"/>
      <c r="GK576" s="60"/>
      <c r="GL576" s="60"/>
      <c r="GM576" s="60"/>
      <c r="GN576" s="60"/>
      <c r="GO576" s="37"/>
      <c r="HP576" s="37"/>
      <c r="IW576" s="37"/>
      <c r="IX576" s="37"/>
      <c r="IY576" s="37"/>
      <c r="JZ576" s="37"/>
      <c r="LA576" s="37"/>
      <c r="MC576" s="37"/>
      <c r="ND576" s="37"/>
      <c r="OG576" s="37"/>
      <c r="PH576" s="37"/>
      <c r="QI576" s="37"/>
      <c r="RY576" s="138"/>
    </row>
    <row r="577" spans="3:493" s="38" customFormat="1">
      <c r="C577" s="39"/>
      <c r="G577" s="40"/>
      <c r="H577" s="40"/>
      <c r="AI577" s="37"/>
      <c r="BJ577" s="37"/>
      <c r="DL577" s="37"/>
      <c r="FN577" s="37"/>
      <c r="FO577" s="60"/>
      <c r="FP577" s="60"/>
      <c r="FQ577" s="60"/>
      <c r="FR577" s="60"/>
      <c r="FS577" s="60"/>
      <c r="FT577" s="60"/>
      <c r="FU577" s="60"/>
      <c r="FV577" s="60"/>
      <c r="FW577" s="60"/>
      <c r="FX577" s="60"/>
      <c r="FY577" s="60"/>
      <c r="FZ577" s="60"/>
      <c r="GA577" s="60"/>
      <c r="GB577" s="60"/>
      <c r="GC577" s="60"/>
      <c r="GD577" s="60"/>
      <c r="GE577" s="60"/>
      <c r="GF577" s="60"/>
      <c r="GG577" s="60"/>
      <c r="GH577" s="60"/>
      <c r="GI577" s="60"/>
      <c r="GJ577" s="60"/>
      <c r="GK577" s="60"/>
      <c r="GL577" s="60"/>
      <c r="GM577" s="60"/>
      <c r="GN577" s="60"/>
      <c r="GO577" s="37"/>
      <c r="HP577" s="37"/>
      <c r="IW577" s="37"/>
      <c r="IX577" s="37"/>
      <c r="IY577" s="37"/>
      <c r="JZ577" s="37"/>
      <c r="LA577" s="37"/>
      <c r="MC577" s="37"/>
      <c r="ND577" s="37"/>
      <c r="OG577" s="37"/>
      <c r="PH577" s="37"/>
      <c r="QI577" s="37"/>
      <c r="RY577" s="138"/>
    </row>
    <row r="578" spans="3:493" s="38" customFormat="1">
      <c r="C578" s="39"/>
      <c r="G578" s="40"/>
      <c r="H578" s="40"/>
      <c r="AI578" s="37"/>
      <c r="BJ578" s="37"/>
      <c r="DL578" s="37"/>
      <c r="FN578" s="37"/>
      <c r="FO578" s="60"/>
      <c r="FP578" s="60"/>
      <c r="FQ578" s="60"/>
      <c r="FR578" s="60"/>
      <c r="FS578" s="60"/>
      <c r="FT578" s="60"/>
      <c r="FU578" s="60"/>
      <c r="FV578" s="60"/>
      <c r="FW578" s="60"/>
      <c r="FX578" s="60"/>
      <c r="FY578" s="60"/>
      <c r="FZ578" s="60"/>
      <c r="GA578" s="60"/>
      <c r="GB578" s="60"/>
      <c r="GC578" s="60"/>
      <c r="GD578" s="60"/>
      <c r="GE578" s="60"/>
      <c r="GF578" s="60"/>
      <c r="GG578" s="60"/>
      <c r="GH578" s="60"/>
      <c r="GI578" s="60"/>
      <c r="GJ578" s="60"/>
      <c r="GK578" s="60"/>
      <c r="GL578" s="60"/>
      <c r="GM578" s="60"/>
      <c r="GN578" s="60"/>
      <c r="GO578" s="37"/>
      <c r="HP578" s="37"/>
      <c r="IW578" s="37"/>
      <c r="IX578" s="37"/>
      <c r="IY578" s="37"/>
      <c r="JZ578" s="37"/>
      <c r="LA578" s="37"/>
      <c r="MC578" s="37"/>
      <c r="ND578" s="37"/>
      <c r="OG578" s="37"/>
      <c r="PH578" s="37"/>
      <c r="QI578" s="37"/>
      <c r="RY578" s="138"/>
    </row>
    <row r="579" spans="3:493" s="38" customFormat="1">
      <c r="C579" s="39"/>
      <c r="G579" s="40"/>
      <c r="H579" s="40"/>
      <c r="AI579" s="37"/>
      <c r="BJ579" s="37"/>
      <c r="DL579" s="37"/>
      <c r="FN579" s="37"/>
      <c r="FO579" s="60"/>
      <c r="FP579" s="60"/>
      <c r="FQ579" s="60"/>
      <c r="FR579" s="60"/>
      <c r="FS579" s="60"/>
      <c r="FT579" s="60"/>
      <c r="FU579" s="60"/>
      <c r="FV579" s="60"/>
      <c r="FW579" s="60"/>
      <c r="FX579" s="60"/>
      <c r="FY579" s="60"/>
      <c r="FZ579" s="60"/>
      <c r="GA579" s="60"/>
      <c r="GB579" s="60"/>
      <c r="GC579" s="60"/>
      <c r="GD579" s="60"/>
      <c r="GE579" s="60"/>
      <c r="GF579" s="60"/>
      <c r="GG579" s="60"/>
      <c r="GH579" s="60"/>
      <c r="GI579" s="60"/>
      <c r="GJ579" s="60"/>
      <c r="GK579" s="60"/>
      <c r="GL579" s="60"/>
      <c r="GM579" s="60"/>
      <c r="GN579" s="60"/>
      <c r="GO579" s="37"/>
      <c r="HP579" s="37"/>
      <c r="IW579" s="37"/>
      <c r="IX579" s="37"/>
      <c r="IY579" s="37"/>
      <c r="JZ579" s="37"/>
      <c r="LA579" s="37"/>
      <c r="MC579" s="37"/>
      <c r="ND579" s="37"/>
      <c r="OG579" s="37"/>
      <c r="PH579" s="37"/>
      <c r="QI579" s="37"/>
      <c r="RY579" s="138"/>
    </row>
    <row r="580" spans="3:493" s="38" customFormat="1">
      <c r="C580" s="39"/>
      <c r="G580" s="40"/>
      <c r="H580" s="40"/>
      <c r="AI580" s="37"/>
      <c r="BJ580" s="37"/>
      <c r="DL580" s="37"/>
      <c r="FN580" s="37"/>
      <c r="FO580" s="60"/>
      <c r="FP580" s="60"/>
      <c r="FQ580" s="60"/>
      <c r="FR580" s="60"/>
      <c r="FS580" s="60"/>
      <c r="FT580" s="60"/>
      <c r="FU580" s="60"/>
      <c r="FV580" s="60"/>
      <c r="FW580" s="60"/>
      <c r="FX580" s="60"/>
      <c r="FY580" s="60"/>
      <c r="FZ580" s="60"/>
      <c r="GA580" s="60"/>
      <c r="GB580" s="60"/>
      <c r="GC580" s="60"/>
      <c r="GD580" s="60"/>
      <c r="GE580" s="60"/>
      <c r="GF580" s="60"/>
      <c r="GG580" s="60"/>
      <c r="GH580" s="60"/>
      <c r="GI580" s="60"/>
      <c r="GJ580" s="60"/>
      <c r="GK580" s="60"/>
      <c r="GL580" s="60"/>
      <c r="GM580" s="60"/>
      <c r="GN580" s="60"/>
      <c r="GO580" s="37"/>
      <c r="HP580" s="37"/>
      <c r="IW580" s="37"/>
      <c r="IX580" s="37"/>
      <c r="IY580" s="37"/>
      <c r="JZ580" s="37"/>
      <c r="LA580" s="37"/>
      <c r="MC580" s="37"/>
      <c r="ND580" s="37"/>
      <c r="OG580" s="37"/>
      <c r="PH580" s="37"/>
      <c r="QI580" s="37"/>
      <c r="RY580" s="138"/>
    </row>
    <row r="581" spans="3:493" s="38" customFormat="1">
      <c r="C581" s="39"/>
      <c r="G581" s="40"/>
      <c r="H581" s="40"/>
      <c r="AI581" s="37"/>
      <c r="BJ581" s="37"/>
      <c r="DL581" s="37"/>
      <c r="FN581" s="37"/>
      <c r="FO581" s="60"/>
      <c r="FP581" s="60"/>
      <c r="FQ581" s="60"/>
      <c r="FR581" s="60"/>
      <c r="FS581" s="60"/>
      <c r="FT581" s="60"/>
      <c r="FU581" s="60"/>
      <c r="FV581" s="60"/>
      <c r="FW581" s="60"/>
      <c r="FX581" s="60"/>
      <c r="FY581" s="60"/>
      <c r="FZ581" s="60"/>
      <c r="GA581" s="60"/>
      <c r="GB581" s="60"/>
      <c r="GC581" s="60"/>
      <c r="GD581" s="60"/>
      <c r="GE581" s="60"/>
      <c r="GF581" s="60"/>
      <c r="GG581" s="60"/>
      <c r="GH581" s="60"/>
      <c r="GI581" s="60"/>
      <c r="GJ581" s="60"/>
      <c r="GK581" s="60"/>
      <c r="GL581" s="60"/>
      <c r="GM581" s="60"/>
      <c r="GN581" s="60"/>
      <c r="GO581" s="37"/>
      <c r="HP581" s="37"/>
      <c r="IW581" s="37"/>
      <c r="IX581" s="37"/>
      <c r="IY581" s="37"/>
      <c r="JZ581" s="37"/>
      <c r="LA581" s="37"/>
      <c r="MC581" s="37"/>
      <c r="ND581" s="37"/>
      <c r="OG581" s="37"/>
      <c r="PH581" s="37"/>
      <c r="QI581" s="37"/>
      <c r="RY581" s="138"/>
    </row>
    <row r="582" spans="3:493" s="38" customFormat="1">
      <c r="C582" s="39"/>
      <c r="G582" s="40"/>
      <c r="H582" s="40"/>
      <c r="AI582" s="37"/>
      <c r="BJ582" s="37"/>
      <c r="DL582" s="37"/>
      <c r="FN582" s="37"/>
      <c r="FO582" s="60"/>
      <c r="FP582" s="60"/>
      <c r="FQ582" s="60"/>
      <c r="FR582" s="60"/>
      <c r="FS582" s="60"/>
      <c r="FT582" s="60"/>
      <c r="FU582" s="60"/>
      <c r="FV582" s="60"/>
      <c r="FW582" s="60"/>
      <c r="FX582" s="60"/>
      <c r="FY582" s="60"/>
      <c r="FZ582" s="60"/>
      <c r="GA582" s="60"/>
      <c r="GB582" s="60"/>
      <c r="GC582" s="60"/>
      <c r="GD582" s="60"/>
      <c r="GE582" s="60"/>
      <c r="GF582" s="60"/>
      <c r="GG582" s="60"/>
      <c r="GH582" s="60"/>
      <c r="GI582" s="60"/>
      <c r="GJ582" s="60"/>
      <c r="GK582" s="60"/>
      <c r="GL582" s="60"/>
      <c r="GM582" s="60"/>
      <c r="GN582" s="60"/>
      <c r="GO582" s="37"/>
      <c r="HP582" s="37"/>
      <c r="IW582" s="37"/>
      <c r="IX582" s="37"/>
      <c r="IY582" s="37"/>
      <c r="JZ582" s="37"/>
      <c r="LA582" s="37"/>
      <c r="MC582" s="37"/>
      <c r="ND582" s="37"/>
      <c r="OG582" s="37"/>
      <c r="PH582" s="37"/>
      <c r="QI582" s="37"/>
      <c r="RY582" s="138"/>
    </row>
    <row r="583" spans="3:493" s="38" customFormat="1">
      <c r="C583" s="39"/>
      <c r="G583" s="40"/>
      <c r="H583" s="40"/>
      <c r="AI583" s="37"/>
      <c r="BJ583" s="37"/>
      <c r="DL583" s="37"/>
      <c r="FN583" s="37"/>
      <c r="FO583" s="60"/>
      <c r="FP583" s="60"/>
      <c r="FQ583" s="60"/>
      <c r="FR583" s="60"/>
      <c r="FS583" s="60"/>
      <c r="FT583" s="60"/>
      <c r="FU583" s="60"/>
      <c r="FV583" s="60"/>
      <c r="FW583" s="60"/>
      <c r="FX583" s="60"/>
      <c r="FY583" s="60"/>
      <c r="FZ583" s="60"/>
      <c r="GA583" s="60"/>
      <c r="GB583" s="60"/>
      <c r="GC583" s="60"/>
      <c r="GD583" s="60"/>
      <c r="GE583" s="60"/>
      <c r="GF583" s="60"/>
      <c r="GG583" s="60"/>
      <c r="GH583" s="60"/>
      <c r="GI583" s="60"/>
      <c r="GJ583" s="60"/>
      <c r="GK583" s="60"/>
      <c r="GL583" s="60"/>
      <c r="GM583" s="60"/>
      <c r="GN583" s="60"/>
      <c r="GO583" s="37"/>
      <c r="HP583" s="37"/>
      <c r="IW583" s="37"/>
      <c r="IX583" s="37"/>
      <c r="IY583" s="37"/>
      <c r="JZ583" s="37"/>
      <c r="LA583" s="37"/>
      <c r="MC583" s="37"/>
      <c r="ND583" s="37"/>
      <c r="OG583" s="37"/>
      <c r="PH583" s="37"/>
      <c r="QI583" s="37"/>
      <c r="RY583" s="138"/>
    </row>
    <row r="584" spans="3:493" s="38" customFormat="1">
      <c r="C584" s="39"/>
      <c r="G584" s="40"/>
      <c r="H584" s="40"/>
      <c r="AI584" s="37"/>
      <c r="BJ584" s="37"/>
      <c r="DL584" s="37"/>
      <c r="FN584" s="37"/>
      <c r="FO584" s="60"/>
      <c r="FP584" s="60"/>
      <c r="FQ584" s="60"/>
      <c r="FR584" s="60"/>
      <c r="FS584" s="60"/>
      <c r="FT584" s="60"/>
      <c r="FU584" s="60"/>
      <c r="FV584" s="60"/>
      <c r="FW584" s="60"/>
      <c r="FX584" s="60"/>
      <c r="FY584" s="60"/>
      <c r="FZ584" s="60"/>
      <c r="GA584" s="60"/>
      <c r="GB584" s="60"/>
      <c r="GC584" s="60"/>
      <c r="GD584" s="60"/>
      <c r="GE584" s="60"/>
      <c r="GF584" s="60"/>
      <c r="GG584" s="60"/>
      <c r="GH584" s="60"/>
      <c r="GI584" s="60"/>
      <c r="GJ584" s="60"/>
      <c r="GK584" s="60"/>
      <c r="GL584" s="60"/>
      <c r="GM584" s="60"/>
      <c r="GN584" s="60"/>
      <c r="GO584" s="37"/>
      <c r="HP584" s="37"/>
      <c r="IW584" s="37"/>
      <c r="IX584" s="37"/>
      <c r="IY584" s="37"/>
      <c r="JZ584" s="37"/>
      <c r="LA584" s="37"/>
      <c r="MC584" s="37"/>
      <c r="ND584" s="37"/>
      <c r="OG584" s="37"/>
      <c r="PH584" s="37"/>
      <c r="QI584" s="37"/>
      <c r="RY584" s="138"/>
    </row>
    <row r="585" spans="3:493" s="38" customFormat="1">
      <c r="C585" s="39"/>
      <c r="G585" s="40"/>
      <c r="H585" s="40"/>
      <c r="AI585" s="37"/>
      <c r="BJ585" s="37"/>
      <c r="DL585" s="37"/>
      <c r="FN585" s="37"/>
      <c r="FO585" s="60"/>
      <c r="FP585" s="60"/>
      <c r="FQ585" s="60"/>
      <c r="FR585" s="60"/>
      <c r="FS585" s="60"/>
      <c r="FT585" s="60"/>
      <c r="FU585" s="60"/>
      <c r="FV585" s="60"/>
      <c r="FW585" s="60"/>
      <c r="FX585" s="60"/>
      <c r="FY585" s="60"/>
      <c r="FZ585" s="60"/>
      <c r="GA585" s="60"/>
      <c r="GB585" s="60"/>
      <c r="GC585" s="60"/>
      <c r="GD585" s="60"/>
      <c r="GE585" s="60"/>
      <c r="GF585" s="60"/>
      <c r="GG585" s="60"/>
      <c r="GH585" s="60"/>
      <c r="GI585" s="60"/>
      <c r="GJ585" s="60"/>
      <c r="GK585" s="60"/>
      <c r="GL585" s="60"/>
      <c r="GM585" s="60"/>
      <c r="GN585" s="60"/>
      <c r="GO585" s="37"/>
      <c r="HP585" s="37"/>
      <c r="IW585" s="37"/>
      <c r="IX585" s="37"/>
      <c r="IY585" s="37"/>
      <c r="JZ585" s="37"/>
      <c r="LA585" s="37"/>
      <c r="MC585" s="37"/>
      <c r="ND585" s="37"/>
      <c r="OG585" s="37"/>
      <c r="PH585" s="37"/>
      <c r="QI585" s="37"/>
      <c r="RY585" s="138"/>
    </row>
    <row r="586" spans="3:493" s="38" customFormat="1">
      <c r="C586" s="39"/>
      <c r="G586" s="40"/>
      <c r="H586" s="40"/>
      <c r="AI586" s="37"/>
      <c r="BJ586" s="37"/>
      <c r="DL586" s="37"/>
      <c r="FN586" s="37"/>
      <c r="FO586" s="60"/>
      <c r="FP586" s="60"/>
      <c r="FQ586" s="60"/>
      <c r="FR586" s="60"/>
      <c r="FS586" s="60"/>
      <c r="FT586" s="60"/>
      <c r="FU586" s="60"/>
      <c r="FV586" s="60"/>
      <c r="FW586" s="60"/>
      <c r="FX586" s="60"/>
      <c r="FY586" s="60"/>
      <c r="FZ586" s="60"/>
      <c r="GA586" s="60"/>
      <c r="GB586" s="60"/>
      <c r="GC586" s="60"/>
      <c r="GD586" s="60"/>
      <c r="GE586" s="60"/>
      <c r="GF586" s="60"/>
      <c r="GG586" s="60"/>
      <c r="GH586" s="60"/>
      <c r="GI586" s="60"/>
      <c r="GJ586" s="60"/>
      <c r="GK586" s="60"/>
      <c r="GL586" s="60"/>
      <c r="GM586" s="60"/>
      <c r="GN586" s="60"/>
      <c r="GO586" s="37"/>
      <c r="HP586" s="37"/>
      <c r="IW586" s="37"/>
      <c r="IX586" s="37"/>
      <c r="IY586" s="37"/>
      <c r="JZ586" s="37"/>
      <c r="LA586" s="37"/>
      <c r="MC586" s="37"/>
      <c r="ND586" s="37"/>
      <c r="OG586" s="37"/>
      <c r="PH586" s="37"/>
      <c r="QI586" s="37"/>
      <c r="RY586" s="138"/>
    </row>
    <row r="587" spans="3:493" s="38" customFormat="1">
      <c r="C587" s="39"/>
      <c r="G587" s="40"/>
      <c r="H587" s="40"/>
      <c r="AI587" s="37"/>
      <c r="BJ587" s="37"/>
      <c r="DL587" s="37"/>
      <c r="FN587" s="37"/>
      <c r="FO587" s="60"/>
      <c r="FP587" s="60"/>
      <c r="FQ587" s="60"/>
      <c r="FR587" s="60"/>
      <c r="FS587" s="60"/>
      <c r="FT587" s="60"/>
      <c r="FU587" s="60"/>
      <c r="FV587" s="60"/>
      <c r="FW587" s="60"/>
      <c r="FX587" s="60"/>
      <c r="FY587" s="60"/>
      <c r="FZ587" s="60"/>
      <c r="GA587" s="60"/>
      <c r="GB587" s="60"/>
      <c r="GC587" s="60"/>
      <c r="GD587" s="60"/>
      <c r="GE587" s="60"/>
      <c r="GF587" s="60"/>
      <c r="GG587" s="60"/>
      <c r="GH587" s="60"/>
      <c r="GI587" s="60"/>
      <c r="GJ587" s="60"/>
      <c r="GK587" s="60"/>
      <c r="GL587" s="60"/>
      <c r="GM587" s="60"/>
      <c r="GN587" s="60"/>
      <c r="GO587" s="37"/>
      <c r="HP587" s="37"/>
      <c r="IW587" s="37"/>
      <c r="IX587" s="37"/>
      <c r="IY587" s="37"/>
      <c r="JZ587" s="37"/>
      <c r="LA587" s="37"/>
      <c r="MC587" s="37"/>
      <c r="ND587" s="37"/>
      <c r="OG587" s="37"/>
      <c r="PH587" s="37"/>
      <c r="QI587" s="37"/>
      <c r="RY587" s="138"/>
    </row>
    <row r="588" spans="3:493" s="38" customFormat="1">
      <c r="C588" s="39"/>
      <c r="G588" s="40"/>
      <c r="H588" s="40"/>
      <c r="AI588" s="37"/>
      <c r="BJ588" s="37"/>
      <c r="DL588" s="37"/>
      <c r="FN588" s="37"/>
      <c r="FO588" s="60"/>
      <c r="FP588" s="60"/>
      <c r="FQ588" s="60"/>
      <c r="FR588" s="60"/>
      <c r="FS588" s="60"/>
      <c r="FT588" s="60"/>
      <c r="FU588" s="60"/>
      <c r="FV588" s="60"/>
      <c r="FW588" s="60"/>
      <c r="FX588" s="60"/>
      <c r="FY588" s="60"/>
      <c r="FZ588" s="60"/>
      <c r="GA588" s="60"/>
      <c r="GB588" s="60"/>
      <c r="GC588" s="60"/>
      <c r="GD588" s="60"/>
      <c r="GE588" s="60"/>
      <c r="GF588" s="60"/>
      <c r="GG588" s="60"/>
      <c r="GH588" s="60"/>
      <c r="GI588" s="60"/>
      <c r="GJ588" s="60"/>
      <c r="GK588" s="60"/>
      <c r="GL588" s="60"/>
      <c r="GM588" s="60"/>
      <c r="GN588" s="60"/>
      <c r="GO588" s="37"/>
      <c r="HP588" s="37"/>
      <c r="IW588" s="37"/>
      <c r="IX588" s="37"/>
      <c r="IY588" s="37"/>
      <c r="JZ588" s="37"/>
      <c r="LA588" s="37"/>
      <c r="MC588" s="37"/>
      <c r="ND588" s="37"/>
      <c r="OG588" s="37"/>
      <c r="PH588" s="37"/>
      <c r="QI588" s="37"/>
      <c r="RY588" s="138"/>
    </row>
    <row r="589" spans="3:493" s="38" customFormat="1">
      <c r="C589" s="39"/>
      <c r="G589" s="40"/>
      <c r="H589" s="40"/>
      <c r="AI589" s="37"/>
      <c r="BJ589" s="37"/>
      <c r="DL589" s="37"/>
      <c r="FN589" s="37"/>
      <c r="FO589" s="60"/>
      <c r="FP589" s="60"/>
      <c r="FQ589" s="60"/>
      <c r="FR589" s="60"/>
      <c r="FS589" s="60"/>
      <c r="FT589" s="60"/>
      <c r="FU589" s="60"/>
      <c r="FV589" s="60"/>
      <c r="FW589" s="60"/>
      <c r="FX589" s="60"/>
      <c r="FY589" s="60"/>
      <c r="FZ589" s="60"/>
      <c r="GA589" s="60"/>
      <c r="GB589" s="60"/>
      <c r="GC589" s="60"/>
      <c r="GD589" s="60"/>
      <c r="GE589" s="60"/>
      <c r="GF589" s="60"/>
      <c r="GG589" s="60"/>
      <c r="GH589" s="60"/>
      <c r="GI589" s="60"/>
      <c r="GJ589" s="60"/>
      <c r="GK589" s="60"/>
      <c r="GL589" s="60"/>
      <c r="GM589" s="60"/>
      <c r="GN589" s="60"/>
      <c r="GO589" s="37"/>
      <c r="HP589" s="37"/>
      <c r="IW589" s="37"/>
      <c r="IX589" s="37"/>
      <c r="IY589" s="37"/>
      <c r="JZ589" s="37"/>
      <c r="LA589" s="37"/>
      <c r="MC589" s="37"/>
      <c r="ND589" s="37"/>
      <c r="OG589" s="37"/>
      <c r="PH589" s="37"/>
      <c r="QI589" s="37"/>
      <c r="RY589" s="138"/>
    </row>
    <row r="590" spans="3:493" s="38" customFormat="1">
      <c r="C590" s="39"/>
      <c r="G590" s="40"/>
      <c r="H590" s="40"/>
      <c r="AI590" s="37"/>
      <c r="BJ590" s="37"/>
      <c r="DL590" s="37"/>
      <c r="FN590" s="37"/>
      <c r="FO590" s="60"/>
      <c r="FP590" s="60"/>
      <c r="FQ590" s="60"/>
      <c r="FR590" s="60"/>
      <c r="FS590" s="60"/>
      <c r="FT590" s="60"/>
      <c r="FU590" s="60"/>
      <c r="FV590" s="60"/>
      <c r="FW590" s="60"/>
      <c r="FX590" s="60"/>
      <c r="FY590" s="60"/>
      <c r="FZ590" s="60"/>
      <c r="GA590" s="60"/>
      <c r="GB590" s="60"/>
      <c r="GC590" s="60"/>
      <c r="GD590" s="60"/>
      <c r="GE590" s="60"/>
      <c r="GF590" s="60"/>
      <c r="GG590" s="60"/>
      <c r="GH590" s="60"/>
      <c r="GI590" s="60"/>
      <c r="GJ590" s="60"/>
      <c r="GK590" s="60"/>
      <c r="GL590" s="60"/>
      <c r="GM590" s="60"/>
      <c r="GN590" s="60"/>
      <c r="GO590" s="37"/>
      <c r="HP590" s="37"/>
      <c r="IW590" s="37"/>
      <c r="IX590" s="37"/>
      <c r="IY590" s="37"/>
      <c r="JZ590" s="37"/>
      <c r="LA590" s="37"/>
      <c r="MC590" s="37"/>
      <c r="ND590" s="37"/>
      <c r="OG590" s="37"/>
      <c r="PH590" s="37"/>
      <c r="QI590" s="37"/>
      <c r="RY590" s="138"/>
    </row>
    <row r="591" spans="3:493" s="38" customFormat="1">
      <c r="C591" s="39"/>
      <c r="G591" s="40"/>
      <c r="H591" s="40"/>
      <c r="AI591" s="37"/>
      <c r="BJ591" s="37"/>
      <c r="DL591" s="37"/>
      <c r="FN591" s="37"/>
      <c r="FO591" s="60"/>
      <c r="FP591" s="60"/>
      <c r="FQ591" s="60"/>
      <c r="FR591" s="60"/>
      <c r="FS591" s="60"/>
      <c r="FT591" s="60"/>
      <c r="FU591" s="60"/>
      <c r="FV591" s="60"/>
      <c r="FW591" s="60"/>
      <c r="FX591" s="60"/>
      <c r="FY591" s="60"/>
      <c r="FZ591" s="60"/>
      <c r="GA591" s="60"/>
      <c r="GB591" s="60"/>
      <c r="GC591" s="60"/>
      <c r="GD591" s="60"/>
      <c r="GE591" s="60"/>
      <c r="GF591" s="60"/>
      <c r="GG591" s="60"/>
      <c r="GH591" s="60"/>
      <c r="GI591" s="60"/>
      <c r="GJ591" s="60"/>
      <c r="GK591" s="60"/>
      <c r="GL591" s="60"/>
      <c r="GM591" s="60"/>
      <c r="GN591" s="60"/>
      <c r="GO591" s="37"/>
      <c r="HP591" s="37"/>
      <c r="IW591" s="37"/>
      <c r="IX591" s="37"/>
      <c r="IY591" s="37"/>
      <c r="JZ591" s="37"/>
      <c r="LA591" s="37"/>
      <c r="MC591" s="37"/>
      <c r="ND591" s="37"/>
      <c r="OG591" s="37"/>
      <c r="PH591" s="37"/>
      <c r="QI591" s="37"/>
      <c r="RY591" s="138"/>
    </row>
    <row r="592" spans="3:493" s="38" customFormat="1">
      <c r="C592" s="39"/>
      <c r="G592" s="40"/>
      <c r="H592" s="40"/>
      <c r="AI592" s="37"/>
      <c r="BJ592" s="37"/>
      <c r="DL592" s="37"/>
      <c r="FN592" s="37"/>
      <c r="FO592" s="60"/>
      <c r="FP592" s="60"/>
      <c r="FQ592" s="60"/>
      <c r="FR592" s="60"/>
      <c r="FS592" s="60"/>
      <c r="FT592" s="60"/>
      <c r="FU592" s="60"/>
      <c r="FV592" s="60"/>
      <c r="FW592" s="60"/>
      <c r="FX592" s="60"/>
      <c r="FY592" s="60"/>
      <c r="FZ592" s="60"/>
      <c r="GA592" s="60"/>
      <c r="GB592" s="60"/>
      <c r="GC592" s="60"/>
      <c r="GD592" s="60"/>
      <c r="GE592" s="60"/>
      <c r="GF592" s="60"/>
      <c r="GG592" s="60"/>
      <c r="GH592" s="60"/>
      <c r="GI592" s="60"/>
      <c r="GJ592" s="60"/>
      <c r="GK592" s="60"/>
      <c r="GL592" s="60"/>
      <c r="GM592" s="60"/>
      <c r="GN592" s="60"/>
      <c r="GO592" s="37"/>
      <c r="HP592" s="37"/>
      <c r="IW592" s="37"/>
      <c r="IX592" s="37"/>
      <c r="IY592" s="37"/>
      <c r="JZ592" s="37"/>
      <c r="LA592" s="37"/>
      <c r="MC592" s="37"/>
      <c r="ND592" s="37"/>
      <c r="OG592" s="37"/>
      <c r="PH592" s="37"/>
      <c r="QI592" s="37"/>
      <c r="RY592" s="138"/>
    </row>
    <row r="593" spans="3:493" s="38" customFormat="1">
      <c r="C593" s="39"/>
      <c r="G593" s="40"/>
      <c r="H593" s="40"/>
      <c r="AI593" s="37"/>
      <c r="BJ593" s="37"/>
      <c r="DL593" s="37"/>
      <c r="FN593" s="37"/>
      <c r="FO593" s="60"/>
      <c r="FP593" s="60"/>
      <c r="FQ593" s="60"/>
      <c r="FR593" s="60"/>
      <c r="FS593" s="60"/>
      <c r="FT593" s="60"/>
      <c r="FU593" s="60"/>
      <c r="FV593" s="60"/>
      <c r="FW593" s="60"/>
      <c r="FX593" s="60"/>
      <c r="FY593" s="60"/>
      <c r="FZ593" s="60"/>
      <c r="GA593" s="60"/>
      <c r="GB593" s="60"/>
      <c r="GC593" s="60"/>
      <c r="GD593" s="60"/>
      <c r="GE593" s="60"/>
      <c r="GF593" s="60"/>
      <c r="GG593" s="60"/>
      <c r="GH593" s="60"/>
      <c r="GI593" s="60"/>
      <c r="GJ593" s="60"/>
      <c r="GK593" s="60"/>
      <c r="GL593" s="60"/>
      <c r="GM593" s="60"/>
      <c r="GN593" s="60"/>
      <c r="GO593" s="37"/>
      <c r="HP593" s="37"/>
      <c r="IW593" s="37"/>
      <c r="IX593" s="37"/>
      <c r="IY593" s="37"/>
      <c r="JZ593" s="37"/>
      <c r="LA593" s="37"/>
      <c r="MC593" s="37"/>
      <c r="ND593" s="37"/>
      <c r="OG593" s="37"/>
      <c r="PH593" s="37"/>
      <c r="QI593" s="37"/>
      <c r="RY593" s="138"/>
    </row>
    <row r="594" spans="3:493" s="38" customFormat="1">
      <c r="C594" s="39"/>
      <c r="G594" s="40"/>
      <c r="H594" s="40"/>
      <c r="AI594" s="37"/>
      <c r="BJ594" s="37"/>
      <c r="DL594" s="37"/>
      <c r="FN594" s="37"/>
      <c r="FO594" s="60"/>
      <c r="FP594" s="60"/>
      <c r="FQ594" s="60"/>
      <c r="FR594" s="60"/>
      <c r="FS594" s="60"/>
      <c r="FT594" s="60"/>
      <c r="FU594" s="60"/>
      <c r="FV594" s="60"/>
      <c r="FW594" s="60"/>
      <c r="FX594" s="60"/>
      <c r="FY594" s="60"/>
      <c r="FZ594" s="60"/>
      <c r="GA594" s="60"/>
      <c r="GB594" s="60"/>
      <c r="GC594" s="60"/>
      <c r="GD594" s="60"/>
      <c r="GE594" s="60"/>
      <c r="GF594" s="60"/>
      <c r="GG594" s="60"/>
      <c r="GH594" s="60"/>
      <c r="GI594" s="60"/>
      <c r="GJ594" s="60"/>
      <c r="GK594" s="60"/>
      <c r="GL594" s="60"/>
      <c r="GM594" s="60"/>
      <c r="GN594" s="60"/>
      <c r="GO594" s="37"/>
      <c r="HP594" s="37"/>
      <c r="IW594" s="37"/>
      <c r="IX594" s="37"/>
      <c r="IY594" s="37"/>
      <c r="JZ594" s="37"/>
      <c r="LA594" s="37"/>
      <c r="MC594" s="37"/>
      <c r="ND594" s="37"/>
      <c r="OG594" s="37"/>
      <c r="PH594" s="37"/>
      <c r="QI594" s="37"/>
      <c r="RY594" s="138"/>
    </row>
    <row r="595" spans="3:493" s="38" customFormat="1">
      <c r="C595" s="39"/>
      <c r="G595" s="40"/>
      <c r="H595" s="40"/>
      <c r="AI595" s="37"/>
      <c r="BJ595" s="37"/>
      <c r="DL595" s="37"/>
      <c r="FN595" s="37"/>
      <c r="FO595" s="60"/>
      <c r="FP595" s="60"/>
      <c r="FQ595" s="60"/>
      <c r="FR595" s="60"/>
      <c r="FS595" s="60"/>
      <c r="FT595" s="60"/>
      <c r="FU595" s="60"/>
      <c r="FV595" s="60"/>
      <c r="FW595" s="60"/>
      <c r="FX595" s="60"/>
      <c r="FY595" s="60"/>
      <c r="FZ595" s="60"/>
      <c r="GA595" s="60"/>
      <c r="GB595" s="60"/>
      <c r="GC595" s="60"/>
      <c r="GD595" s="60"/>
      <c r="GE595" s="60"/>
      <c r="GF595" s="60"/>
      <c r="GG595" s="60"/>
      <c r="GH595" s="60"/>
      <c r="GI595" s="60"/>
      <c r="GJ595" s="60"/>
      <c r="GK595" s="60"/>
      <c r="GL595" s="60"/>
      <c r="GM595" s="60"/>
      <c r="GN595" s="60"/>
      <c r="GO595" s="37"/>
      <c r="HP595" s="37"/>
      <c r="IW595" s="37"/>
      <c r="IX595" s="37"/>
      <c r="IY595" s="37"/>
      <c r="JZ595" s="37"/>
      <c r="LA595" s="37"/>
      <c r="MC595" s="37"/>
      <c r="ND595" s="37"/>
      <c r="OG595" s="37"/>
      <c r="PH595" s="37"/>
      <c r="QI595" s="37"/>
      <c r="RY595" s="138"/>
    </row>
    <row r="596" spans="3:493" s="38" customFormat="1">
      <c r="C596" s="39"/>
      <c r="G596" s="40"/>
      <c r="H596" s="40"/>
      <c r="AI596" s="37"/>
      <c r="BJ596" s="37"/>
      <c r="DL596" s="37"/>
      <c r="FN596" s="37"/>
      <c r="FO596" s="60"/>
      <c r="FP596" s="60"/>
      <c r="FQ596" s="60"/>
      <c r="FR596" s="60"/>
      <c r="FS596" s="60"/>
      <c r="FT596" s="60"/>
      <c r="FU596" s="60"/>
      <c r="FV596" s="60"/>
      <c r="FW596" s="60"/>
      <c r="FX596" s="60"/>
      <c r="FY596" s="60"/>
      <c r="FZ596" s="60"/>
      <c r="GA596" s="60"/>
      <c r="GB596" s="60"/>
      <c r="GC596" s="60"/>
      <c r="GD596" s="60"/>
      <c r="GE596" s="60"/>
      <c r="GF596" s="60"/>
      <c r="GG596" s="60"/>
      <c r="GH596" s="60"/>
      <c r="GI596" s="60"/>
      <c r="GJ596" s="60"/>
      <c r="GK596" s="60"/>
      <c r="GL596" s="60"/>
      <c r="GM596" s="60"/>
      <c r="GN596" s="60"/>
      <c r="GO596" s="37"/>
      <c r="HP596" s="37"/>
      <c r="IW596" s="37"/>
      <c r="IX596" s="37"/>
      <c r="IY596" s="37"/>
      <c r="JZ596" s="37"/>
      <c r="LA596" s="37"/>
      <c r="MC596" s="37"/>
      <c r="ND596" s="37"/>
      <c r="OG596" s="37"/>
      <c r="PH596" s="37"/>
      <c r="QI596" s="37"/>
      <c r="RY596" s="138"/>
    </row>
    <row r="597" spans="3:493" s="38" customFormat="1">
      <c r="C597" s="39"/>
      <c r="G597" s="40"/>
      <c r="H597" s="40"/>
      <c r="AI597" s="37"/>
      <c r="BJ597" s="37"/>
      <c r="DL597" s="37"/>
      <c r="FN597" s="37"/>
      <c r="FO597" s="60"/>
      <c r="FP597" s="60"/>
      <c r="FQ597" s="60"/>
      <c r="FR597" s="60"/>
      <c r="FS597" s="60"/>
      <c r="FT597" s="60"/>
      <c r="FU597" s="60"/>
      <c r="FV597" s="60"/>
      <c r="FW597" s="60"/>
      <c r="FX597" s="60"/>
      <c r="FY597" s="60"/>
      <c r="FZ597" s="60"/>
      <c r="GA597" s="60"/>
      <c r="GB597" s="60"/>
      <c r="GC597" s="60"/>
      <c r="GD597" s="60"/>
      <c r="GE597" s="60"/>
      <c r="GF597" s="60"/>
      <c r="GG597" s="60"/>
      <c r="GH597" s="60"/>
      <c r="GI597" s="60"/>
      <c r="GJ597" s="60"/>
      <c r="GK597" s="60"/>
      <c r="GL597" s="60"/>
      <c r="GM597" s="60"/>
      <c r="GN597" s="60"/>
      <c r="GO597" s="37"/>
      <c r="HP597" s="37"/>
      <c r="IW597" s="37"/>
      <c r="IX597" s="37"/>
      <c r="IY597" s="37"/>
      <c r="JZ597" s="37"/>
      <c r="LA597" s="37"/>
      <c r="MC597" s="37"/>
      <c r="ND597" s="37"/>
      <c r="OG597" s="37"/>
      <c r="PH597" s="37"/>
      <c r="QI597" s="37"/>
      <c r="RY597" s="138"/>
    </row>
    <row r="598" spans="3:493" s="38" customFormat="1">
      <c r="C598" s="39"/>
      <c r="G598" s="40"/>
      <c r="H598" s="40"/>
      <c r="AI598" s="37"/>
      <c r="BJ598" s="37"/>
      <c r="DL598" s="37"/>
      <c r="FN598" s="37"/>
      <c r="FO598" s="60"/>
      <c r="FP598" s="60"/>
      <c r="FQ598" s="60"/>
      <c r="FR598" s="60"/>
      <c r="FS598" s="60"/>
      <c r="FT598" s="60"/>
      <c r="FU598" s="60"/>
      <c r="FV598" s="60"/>
      <c r="FW598" s="60"/>
      <c r="FX598" s="60"/>
      <c r="FY598" s="60"/>
      <c r="FZ598" s="60"/>
      <c r="GA598" s="60"/>
      <c r="GB598" s="60"/>
      <c r="GC598" s="60"/>
      <c r="GD598" s="60"/>
      <c r="GE598" s="60"/>
      <c r="GF598" s="60"/>
      <c r="GG598" s="60"/>
      <c r="GH598" s="60"/>
      <c r="GI598" s="60"/>
      <c r="GJ598" s="60"/>
      <c r="GK598" s="60"/>
      <c r="GL598" s="60"/>
      <c r="GM598" s="60"/>
      <c r="GN598" s="60"/>
      <c r="GO598" s="37"/>
      <c r="HP598" s="37"/>
      <c r="IW598" s="37"/>
      <c r="IX598" s="37"/>
      <c r="IY598" s="37"/>
      <c r="JZ598" s="37"/>
      <c r="LA598" s="37"/>
      <c r="MC598" s="37"/>
      <c r="ND598" s="37"/>
      <c r="OG598" s="37"/>
      <c r="PH598" s="37"/>
      <c r="QI598" s="37"/>
      <c r="RY598" s="138"/>
    </row>
    <row r="599" spans="3:493" s="38" customFormat="1">
      <c r="C599" s="39"/>
      <c r="G599" s="40"/>
      <c r="H599" s="40"/>
      <c r="AI599" s="37"/>
      <c r="BJ599" s="37"/>
      <c r="DL599" s="37"/>
      <c r="FN599" s="37"/>
      <c r="FO599" s="60"/>
      <c r="FP599" s="60"/>
      <c r="FQ599" s="60"/>
      <c r="FR599" s="60"/>
      <c r="FS599" s="60"/>
      <c r="FT599" s="60"/>
      <c r="FU599" s="60"/>
      <c r="FV599" s="60"/>
      <c r="FW599" s="60"/>
      <c r="FX599" s="60"/>
      <c r="FY599" s="60"/>
      <c r="FZ599" s="60"/>
      <c r="GA599" s="60"/>
      <c r="GB599" s="60"/>
      <c r="GC599" s="60"/>
      <c r="GD599" s="60"/>
      <c r="GE599" s="60"/>
      <c r="GF599" s="60"/>
      <c r="GG599" s="60"/>
      <c r="GH599" s="60"/>
      <c r="GI599" s="60"/>
      <c r="GJ599" s="60"/>
      <c r="GK599" s="60"/>
      <c r="GL599" s="60"/>
      <c r="GM599" s="60"/>
      <c r="GN599" s="60"/>
      <c r="GO599" s="37"/>
      <c r="HP599" s="37"/>
      <c r="IW599" s="37"/>
      <c r="IX599" s="37"/>
      <c r="IY599" s="37"/>
      <c r="JZ599" s="37"/>
      <c r="LA599" s="37"/>
      <c r="MC599" s="37"/>
      <c r="ND599" s="37"/>
      <c r="OG599" s="37"/>
      <c r="PH599" s="37"/>
      <c r="QI599" s="37"/>
      <c r="RY599" s="138"/>
    </row>
    <row r="600" spans="3:493" s="38" customFormat="1">
      <c r="C600" s="39"/>
      <c r="G600" s="40"/>
      <c r="H600" s="40"/>
      <c r="AI600" s="37"/>
      <c r="BJ600" s="37"/>
      <c r="DL600" s="37"/>
      <c r="FN600" s="37"/>
      <c r="FO600" s="60"/>
      <c r="FP600" s="60"/>
      <c r="FQ600" s="60"/>
      <c r="FR600" s="60"/>
      <c r="FS600" s="60"/>
      <c r="FT600" s="60"/>
      <c r="FU600" s="60"/>
      <c r="FV600" s="60"/>
      <c r="FW600" s="60"/>
      <c r="FX600" s="60"/>
      <c r="FY600" s="60"/>
      <c r="FZ600" s="60"/>
      <c r="GA600" s="60"/>
      <c r="GB600" s="60"/>
      <c r="GC600" s="60"/>
      <c r="GD600" s="60"/>
      <c r="GE600" s="60"/>
      <c r="GF600" s="60"/>
      <c r="GG600" s="60"/>
      <c r="GH600" s="60"/>
      <c r="GI600" s="60"/>
      <c r="GJ600" s="60"/>
      <c r="GK600" s="60"/>
      <c r="GL600" s="60"/>
      <c r="GM600" s="60"/>
      <c r="GN600" s="60"/>
      <c r="GO600" s="37"/>
      <c r="HP600" s="37"/>
      <c r="IW600" s="37"/>
      <c r="IX600" s="37"/>
      <c r="IY600" s="37"/>
      <c r="JZ600" s="37"/>
      <c r="LA600" s="37"/>
      <c r="MC600" s="37"/>
      <c r="ND600" s="37"/>
      <c r="OG600" s="37"/>
      <c r="PH600" s="37"/>
      <c r="QI600" s="37"/>
      <c r="RY600" s="138"/>
    </row>
    <row r="601" spans="3:493" s="38" customFormat="1">
      <c r="C601" s="39"/>
      <c r="G601" s="40"/>
      <c r="H601" s="40"/>
      <c r="AI601" s="37"/>
      <c r="BJ601" s="37"/>
      <c r="DL601" s="37"/>
      <c r="FN601" s="37"/>
      <c r="FO601" s="60"/>
      <c r="FP601" s="60"/>
      <c r="FQ601" s="60"/>
      <c r="FR601" s="60"/>
      <c r="FS601" s="60"/>
      <c r="FT601" s="60"/>
      <c r="FU601" s="60"/>
      <c r="FV601" s="60"/>
      <c r="FW601" s="60"/>
      <c r="FX601" s="60"/>
      <c r="FY601" s="60"/>
      <c r="FZ601" s="60"/>
      <c r="GA601" s="60"/>
      <c r="GB601" s="60"/>
      <c r="GC601" s="60"/>
      <c r="GD601" s="60"/>
      <c r="GE601" s="60"/>
      <c r="GF601" s="60"/>
      <c r="GG601" s="60"/>
      <c r="GH601" s="60"/>
      <c r="GI601" s="60"/>
      <c r="GJ601" s="60"/>
      <c r="GK601" s="60"/>
      <c r="GL601" s="60"/>
      <c r="GM601" s="60"/>
      <c r="GN601" s="60"/>
      <c r="GO601" s="37"/>
      <c r="HP601" s="37"/>
      <c r="IW601" s="37"/>
      <c r="IX601" s="37"/>
      <c r="IY601" s="37"/>
      <c r="JZ601" s="37"/>
      <c r="LA601" s="37"/>
      <c r="MC601" s="37"/>
      <c r="ND601" s="37"/>
      <c r="OG601" s="37"/>
      <c r="PH601" s="37"/>
      <c r="QI601" s="37"/>
      <c r="RY601" s="138"/>
    </row>
    <row r="602" spans="3:493" s="38" customFormat="1">
      <c r="C602" s="39"/>
      <c r="G602" s="40"/>
      <c r="H602" s="40"/>
      <c r="AI602" s="37"/>
      <c r="BJ602" s="37"/>
      <c r="DL602" s="37"/>
      <c r="FN602" s="37"/>
      <c r="FO602" s="60"/>
      <c r="FP602" s="60"/>
      <c r="FQ602" s="60"/>
      <c r="FR602" s="60"/>
      <c r="FS602" s="60"/>
      <c r="FT602" s="60"/>
      <c r="FU602" s="60"/>
      <c r="FV602" s="60"/>
      <c r="FW602" s="60"/>
      <c r="FX602" s="60"/>
      <c r="FY602" s="60"/>
      <c r="FZ602" s="60"/>
      <c r="GA602" s="60"/>
      <c r="GB602" s="60"/>
      <c r="GC602" s="60"/>
      <c r="GD602" s="60"/>
      <c r="GE602" s="60"/>
      <c r="GF602" s="60"/>
      <c r="GG602" s="60"/>
      <c r="GH602" s="60"/>
      <c r="GI602" s="60"/>
      <c r="GJ602" s="60"/>
      <c r="GK602" s="60"/>
      <c r="GL602" s="60"/>
      <c r="GM602" s="60"/>
      <c r="GN602" s="60"/>
      <c r="GO602" s="37"/>
      <c r="HP602" s="37"/>
      <c r="IW602" s="37"/>
      <c r="IX602" s="37"/>
      <c r="IY602" s="37"/>
      <c r="JZ602" s="37"/>
      <c r="LA602" s="37"/>
      <c r="MC602" s="37"/>
      <c r="ND602" s="37"/>
      <c r="OG602" s="37"/>
      <c r="PH602" s="37"/>
      <c r="QI602" s="37"/>
      <c r="RY602" s="138"/>
    </row>
    <row r="603" spans="3:493" s="38" customFormat="1">
      <c r="C603" s="39"/>
      <c r="G603" s="40"/>
      <c r="H603" s="40"/>
      <c r="AI603" s="37"/>
      <c r="BJ603" s="37"/>
      <c r="DL603" s="37"/>
      <c r="FN603" s="37"/>
      <c r="FO603" s="60"/>
      <c r="FP603" s="60"/>
      <c r="FQ603" s="60"/>
      <c r="FR603" s="60"/>
      <c r="FS603" s="60"/>
      <c r="FT603" s="60"/>
      <c r="FU603" s="60"/>
      <c r="FV603" s="60"/>
      <c r="FW603" s="60"/>
      <c r="FX603" s="60"/>
      <c r="FY603" s="60"/>
      <c r="FZ603" s="60"/>
      <c r="GA603" s="60"/>
      <c r="GB603" s="60"/>
      <c r="GC603" s="60"/>
      <c r="GD603" s="60"/>
      <c r="GE603" s="60"/>
      <c r="GF603" s="60"/>
      <c r="GG603" s="60"/>
      <c r="GH603" s="60"/>
      <c r="GI603" s="60"/>
      <c r="GJ603" s="60"/>
      <c r="GK603" s="60"/>
      <c r="GL603" s="60"/>
      <c r="GM603" s="60"/>
      <c r="GN603" s="60"/>
      <c r="GO603" s="37"/>
      <c r="HP603" s="37"/>
      <c r="IW603" s="37"/>
      <c r="IX603" s="37"/>
      <c r="IY603" s="37"/>
      <c r="JZ603" s="37"/>
      <c r="LA603" s="37"/>
      <c r="MC603" s="37"/>
      <c r="ND603" s="37"/>
      <c r="OG603" s="37"/>
      <c r="PH603" s="37"/>
      <c r="QI603" s="37"/>
      <c r="RY603" s="138"/>
    </row>
    <row r="604" spans="3:493" s="38" customFormat="1">
      <c r="C604" s="39"/>
      <c r="G604" s="40"/>
      <c r="H604" s="40"/>
      <c r="AI604" s="37"/>
      <c r="BJ604" s="37"/>
      <c r="DL604" s="37"/>
      <c r="FN604" s="37"/>
      <c r="FO604" s="60"/>
      <c r="FP604" s="60"/>
      <c r="FQ604" s="60"/>
      <c r="FR604" s="60"/>
      <c r="FS604" s="60"/>
      <c r="FT604" s="60"/>
      <c r="FU604" s="60"/>
      <c r="FV604" s="60"/>
      <c r="FW604" s="60"/>
      <c r="FX604" s="60"/>
      <c r="FY604" s="60"/>
      <c r="FZ604" s="60"/>
      <c r="GA604" s="60"/>
      <c r="GB604" s="60"/>
      <c r="GC604" s="60"/>
      <c r="GD604" s="60"/>
      <c r="GE604" s="60"/>
      <c r="GF604" s="60"/>
      <c r="GG604" s="60"/>
      <c r="GH604" s="60"/>
      <c r="GI604" s="60"/>
      <c r="GJ604" s="60"/>
      <c r="GK604" s="60"/>
      <c r="GL604" s="60"/>
      <c r="GM604" s="60"/>
      <c r="GN604" s="60"/>
      <c r="GO604" s="37"/>
      <c r="HP604" s="37"/>
      <c r="IW604" s="37"/>
      <c r="IX604" s="37"/>
      <c r="IY604" s="37"/>
      <c r="JZ604" s="37"/>
      <c r="LA604" s="37"/>
      <c r="MC604" s="37"/>
      <c r="ND604" s="37"/>
      <c r="OG604" s="37"/>
      <c r="PH604" s="37"/>
      <c r="QI604" s="37"/>
      <c r="RY604" s="138"/>
    </row>
    <row r="605" spans="3:493" s="38" customFormat="1">
      <c r="C605" s="39"/>
      <c r="G605" s="40"/>
      <c r="H605" s="40"/>
      <c r="AI605" s="37"/>
      <c r="BJ605" s="37"/>
      <c r="DL605" s="37"/>
      <c r="FN605" s="37"/>
      <c r="FO605" s="60"/>
      <c r="FP605" s="60"/>
      <c r="FQ605" s="60"/>
      <c r="FR605" s="60"/>
      <c r="FS605" s="60"/>
      <c r="FT605" s="60"/>
      <c r="FU605" s="60"/>
      <c r="FV605" s="60"/>
      <c r="FW605" s="60"/>
      <c r="FX605" s="60"/>
      <c r="FY605" s="60"/>
      <c r="FZ605" s="60"/>
      <c r="GA605" s="60"/>
      <c r="GB605" s="60"/>
      <c r="GC605" s="60"/>
      <c r="GD605" s="60"/>
      <c r="GE605" s="60"/>
      <c r="GF605" s="60"/>
      <c r="GG605" s="60"/>
      <c r="GH605" s="60"/>
      <c r="GI605" s="60"/>
      <c r="GJ605" s="60"/>
      <c r="GK605" s="60"/>
      <c r="GL605" s="60"/>
      <c r="GM605" s="60"/>
      <c r="GN605" s="60"/>
      <c r="GO605" s="37"/>
      <c r="HP605" s="37"/>
      <c r="IW605" s="37"/>
      <c r="IX605" s="37"/>
      <c r="IY605" s="37"/>
      <c r="JZ605" s="37"/>
      <c r="LA605" s="37"/>
      <c r="MC605" s="37"/>
      <c r="ND605" s="37"/>
      <c r="OG605" s="37"/>
      <c r="PH605" s="37"/>
      <c r="QI605" s="37"/>
      <c r="RY605" s="138"/>
    </row>
    <row r="606" spans="3:493" s="38" customFormat="1">
      <c r="C606" s="39"/>
      <c r="G606" s="40"/>
      <c r="H606" s="40"/>
      <c r="AI606" s="37"/>
      <c r="BJ606" s="37"/>
      <c r="DL606" s="37"/>
      <c r="FN606" s="37"/>
      <c r="FO606" s="60"/>
      <c r="FP606" s="60"/>
      <c r="FQ606" s="60"/>
      <c r="FR606" s="60"/>
      <c r="FS606" s="60"/>
      <c r="FT606" s="60"/>
      <c r="FU606" s="60"/>
      <c r="FV606" s="60"/>
      <c r="FW606" s="60"/>
      <c r="FX606" s="60"/>
      <c r="FY606" s="60"/>
      <c r="FZ606" s="60"/>
      <c r="GA606" s="60"/>
      <c r="GB606" s="60"/>
      <c r="GC606" s="60"/>
      <c r="GD606" s="60"/>
      <c r="GE606" s="60"/>
      <c r="GF606" s="60"/>
      <c r="GG606" s="60"/>
      <c r="GH606" s="60"/>
      <c r="GI606" s="60"/>
      <c r="GJ606" s="60"/>
      <c r="GK606" s="60"/>
      <c r="GL606" s="60"/>
      <c r="GM606" s="60"/>
      <c r="GN606" s="60"/>
      <c r="GO606" s="37"/>
      <c r="HP606" s="37"/>
      <c r="IW606" s="37"/>
      <c r="IX606" s="37"/>
      <c r="IY606" s="37"/>
      <c r="JZ606" s="37"/>
      <c r="LA606" s="37"/>
      <c r="MC606" s="37"/>
      <c r="ND606" s="37"/>
      <c r="OG606" s="37"/>
      <c r="PH606" s="37"/>
      <c r="QI606" s="37"/>
      <c r="RY606" s="138"/>
    </row>
    <row r="607" spans="3:493" s="38" customFormat="1">
      <c r="C607" s="39"/>
      <c r="G607" s="40"/>
      <c r="H607" s="40"/>
      <c r="AI607" s="37"/>
      <c r="BJ607" s="37"/>
      <c r="DL607" s="37"/>
      <c r="FN607" s="37"/>
      <c r="FO607" s="60"/>
      <c r="FP607" s="60"/>
      <c r="FQ607" s="60"/>
      <c r="FR607" s="60"/>
      <c r="FS607" s="60"/>
      <c r="FT607" s="60"/>
      <c r="FU607" s="60"/>
      <c r="FV607" s="60"/>
      <c r="FW607" s="60"/>
      <c r="FX607" s="60"/>
      <c r="FY607" s="60"/>
      <c r="FZ607" s="60"/>
      <c r="GA607" s="60"/>
      <c r="GB607" s="60"/>
      <c r="GC607" s="60"/>
      <c r="GD607" s="60"/>
      <c r="GE607" s="60"/>
      <c r="GF607" s="60"/>
      <c r="GG607" s="60"/>
      <c r="GH607" s="60"/>
      <c r="GI607" s="60"/>
      <c r="GJ607" s="60"/>
      <c r="GK607" s="60"/>
      <c r="GL607" s="60"/>
      <c r="GM607" s="60"/>
      <c r="GN607" s="60"/>
      <c r="GO607" s="37"/>
      <c r="HP607" s="37"/>
      <c r="IW607" s="37"/>
      <c r="IX607" s="37"/>
      <c r="IY607" s="37"/>
      <c r="JZ607" s="37"/>
      <c r="LA607" s="37"/>
      <c r="MC607" s="37"/>
      <c r="ND607" s="37"/>
      <c r="OG607" s="37"/>
      <c r="PH607" s="37"/>
      <c r="QI607" s="37"/>
      <c r="RY607" s="138"/>
    </row>
    <row r="608" spans="3:493" s="38" customFormat="1">
      <c r="C608" s="39"/>
      <c r="G608" s="40"/>
      <c r="H608" s="40"/>
      <c r="AI608" s="37"/>
      <c r="BJ608" s="37"/>
      <c r="DL608" s="37"/>
      <c r="FN608" s="37"/>
      <c r="FO608" s="60"/>
      <c r="FP608" s="60"/>
      <c r="FQ608" s="60"/>
      <c r="FR608" s="60"/>
      <c r="FS608" s="60"/>
      <c r="FT608" s="60"/>
      <c r="FU608" s="60"/>
      <c r="FV608" s="60"/>
      <c r="FW608" s="60"/>
      <c r="FX608" s="60"/>
      <c r="FY608" s="60"/>
      <c r="FZ608" s="60"/>
      <c r="GA608" s="60"/>
      <c r="GB608" s="60"/>
      <c r="GC608" s="60"/>
      <c r="GD608" s="60"/>
      <c r="GE608" s="60"/>
      <c r="GF608" s="60"/>
      <c r="GG608" s="60"/>
      <c r="GH608" s="60"/>
      <c r="GI608" s="60"/>
      <c r="GJ608" s="60"/>
      <c r="GK608" s="60"/>
      <c r="GL608" s="60"/>
      <c r="GM608" s="60"/>
      <c r="GN608" s="60"/>
      <c r="GO608" s="37"/>
      <c r="HP608" s="37"/>
      <c r="IW608" s="37"/>
      <c r="IX608" s="37"/>
      <c r="IY608" s="37"/>
      <c r="JZ608" s="37"/>
      <c r="LA608" s="37"/>
      <c r="MC608" s="37"/>
      <c r="ND608" s="37"/>
      <c r="OG608" s="37"/>
      <c r="PH608" s="37"/>
      <c r="QI608" s="37"/>
      <c r="RY608" s="138"/>
    </row>
    <row r="609" spans="3:493" s="38" customFormat="1">
      <c r="C609" s="39"/>
      <c r="G609" s="40"/>
      <c r="H609" s="40"/>
      <c r="AI609" s="37"/>
      <c r="BJ609" s="37"/>
      <c r="DL609" s="37"/>
      <c r="FN609" s="37"/>
      <c r="FO609" s="60"/>
      <c r="FP609" s="60"/>
      <c r="FQ609" s="60"/>
      <c r="FR609" s="60"/>
      <c r="FS609" s="60"/>
      <c r="FT609" s="60"/>
      <c r="FU609" s="60"/>
      <c r="FV609" s="60"/>
      <c r="FW609" s="60"/>
      <c r="FX609" s="60"/>
      <c r="FY609" s="60"/>
      <c r="FZ609" s="60"/>
      <c r="GA609" s="60"/>
      <c r="GB609" s="60"/>
      <c r="GC609" s="60"/>
      <c r="GD609" s="60"/>
      <c r="GE609" s="60"/>
      <c r="GF609" s="60"/>
      <c r="GG609" s="60"/>
      <c r="GH609" s="60"/>
      <c r="GI609" s="60"/>
      <c r="GJ609" s="60"/>
      <c r="GK609" s="60"/>
      <c r="GL609" s="60"/>
      <c r="GM609" s="60"/>
      <c r="GN609" s="60"/>
      <c r="GO609" s="37"/>
      <c r="HP609" s="37"/>
      <c r="IW609" s="37"/>
      <c r="IX609" s="37"/>
      <c r="IY609" s="37"/>
      <c r="JZ609" s="37"/>
      <c r="LA609" s="37"/>
      <c r="MC609" s="37"/>
      <c r="ND609" s="37"/>
      <c r="OG609" s="37"/>
      <c r="PH609" s="37"/>
      <c r="QI609" s="37"/>
      <c r="RY609" s="138"/>
    </row>
    <row r="610" spans="3:493" s="38" customFormat="1">
      <c r="C610" s="39"/>
      <c r="G610" s="40"/>
      <c r="H610" s="40"/>
      <c r="AI610" s="37"/>
      <c r="BJ610" s="37"/>
      <c r="DL610" s="37"/>
      <c r="FN610" s="37"/>
      <c r="FO610" s="60"/>
      <c r="FP610" s="60"/>
      <c r="FQ610" s="60"/>
      <c r="FR610" s="60"/>
      <c r="FS610" s="60"/>
      <c r="FT610" s="60"/>
      <c r="FU610" s="60"/>
      <c r="FV610" s="60"/>
      <c r="FW610" s="60"/>
      <c r="FX610" s="60"/>
      <c r="FY610" s="60"/>
      <c r="FZ610" s="60"/>
      <c r="GA610" s="60"/>
      <c r="GB610" s="60"/>
      <c r="GC610" s="60"/>
      <c r="GD610" s="60"/>
      <c r="GE610" s="60"/>
      <c r="GF610" s="60"/>
      <c r="GG610" s="60"/>
      <c r="GH610" s="60"/>
      <c r="GI610" s="60"/>
      <c r="GJ610" s="60"/>
      <c r="GK610" s="60"/>
      <c r="GL610" s="60"/>
      <c r="GM610" s="60"/>
      <c r="GN610" s="60"/>
      <c r="GO610" s="37"/>
      <c r="HP610" s="37"/>
      <c r="IW610" s="37"/>
      <c r="IX610" s="37"/>
      <c r="IY610" s="37"/>
      <c r="JZ610" s="37"/>
      <c r="LA610" s="37"/>
      <c r="MC610" s="37"/>
      <c r="ND610" s="37"/>
      <c r="OG610" s="37"/>
      <c r="PH610" s="37"/>
      <c r="QI610" s="37"/>
      <c r="RY610" s="138"/>
    </row>
    <row r="611" spans="3:493" s="38" customFormat="1">
      <c r="C611" s="39"/>
      <c r="G611" s="40"/>
      <c r="H611" s="40"/>
      <c r="AI611" s="37"/>
      <c r="BJ611" s="37"/>
      <c r="DL611" s="37"/>
      <c r="FN611" s="37"/>
      <c r="FO611" s="60"/>
      <c r="FP611" s="60"/>
      <c r="FQ611" s="60"/>
      <c r="FR611" s="60"/>
      <c r="FS611" s="60"/>
      <c r="FT611" s="60"/>
      <c r="FU611" s="60"/>
      <c r="FV611" s="60"/>
      <c r="FW611" s="60"/>
      <c r="FX611" s="60"/>
      <c r="FY611" s="60"/>
      <c r="FZ611" s="60"/>
      <c r="GA611" s="60"/>
      <c r="GB611" s="60"/>
      <c r="GC611" s="60"/>
      <c r="GD611" s="60"/>
      <c r="GE611" s="60"/>
      <c r="GF611" s="60"/>
      <c r="GG611" s="60"/>
      <c r="GH611" s="60"/>
      <c r="GI611" s="60"/>
      <c r="GJ611" s="60"/>
      <c r="GK611" s="60"/>
      <c r="GL611" s="60"/>
      <c r="GM611" s="60"/>
      <c r="GN611" s="60"/>
      <c r="GO611" s="37"/>
      <c r="HP611" s="37"/>
      <c r="IW611" s="37"/>
      <c r="IX611" s="37"/>
      <c r="IY611" s="37"/>
      <c r="JZ611" s="37"/>
      <c r="LA611" s="37"/>
      <c r="MC611" s="37"/>
      <c r="ND611" s="37"/>
      <c r="OG611" s="37"/>
      <c r="PH611" s="37"/>
      <c r="QI611" s="37"/>
      <c r="RY611" s="138"/>
    </row>
    <row r="612" spans="3:493" s="38" customFormat="1">
      <c r="C612" s="39"/>
      <c r="G612" s="40"/>
      <c r="H612" s="40"/>
      <c r="AI612" s="37"/>
      <c r="BJ612" s="37"/>
      <c r="DL612" s="37"/>
      <c r="FN612" s="37"/>
      <c r="FO612" s="60"/>
      <c r="FP612" s="60"/>
      <c r="FQ612" s="60"/>
      <c r="FR612" s="60"/>
      <c r="FS612" s="60"/>
      <c r="FT612" s="60"/>
      <c r="FU612" s="60"/>
      <c r="FV612" s="60"/>
      <c r="FW612" s="60"/>
      <c r="FX612" s="60"/>
      <c r="FY612" s="60"/>
      <c r="FZ612" s="60"/>
      <c r="GA612" s="60"/>
      <c r="GB612" s="60"/>
      <c r="GC612" s="60"/>
      <c r="GD612" s="60"/>
      <c r="GE612" s="60"/>
      <c r="GF612" s="60"/>
      <c r="GG612" s="60"/>
      <c r="GH612" s="60"/>
      <c r="GI612" s="60"/>
      <c r="GJ612" s="60"/>
      <c r="GK612" s="60"/>
      <c r="GL612" s="60"/>
      <c r="GM612" s="60"/>
      <c r="GN612" s="60"/>
      <c r="GO612" s="37"/>
      <c r="HP612" s="37"/>
      <c r="IW612" s="37"/>
      <c r="IX612" s="37"/>
      <c r="IY612" s="37"/>
      <c r="JZ612" s="37"/>
      <c r="LA612" s="37"/>
      <c r="MC612" s="37"/>
      <c r="ND612" s="37"/>
      <c r="OG612" s="37"/>
      <c r="PH612" s="37"/>
      <c r="QI612" s="37"/>
      <c r="RY612" s="138"/>
    </row>
    <row r="613" spans="3:493" s="38" customFormat="1">
      <c r="C613" s="39"/>
      <c r="G613" s="40"/>
      <c r="H613" s="40"/>
      <c r="AI613" s="37"/>
      <c r="BJ613" s="37"/>
      <c r="DL613" s="37"/>
      <c r="FN613" s="37"/>
      <c r="FO613" s="60"/>
      <c r="FP613" s="60"/>
      <c r="FQ613" s="60"/>
      <c r="FR613" s="60"/>
      <c r="FS613" s="60"/>
      <c r="FT613" s="60"/>
      <c r="FU613" s="60"/>
      <c r="FV613" s="60"/>
      <c r="FW613" s="60"/>
      <c r="FX613" s="60"/>
      <c r="FY613" s="60"/>
      <c r="FZ613" s="60"/>
      <c r="GA613" s="60"/>
      <c r="GB613" s="60"/>
      <c r="GC613" s="60"/>
      <c r="GD613" s="60"/>
      <c r="GE613" s="60"/>
      <c r="GF613" s="60"/>
      <c r="GG613" s="60"/>
      <c r="GH613" s="60"/>
      <c r="GI613" s="60"/>
      <c r="GJ613" s="60"/>
      <c r="GK613" s="60"/>
      <c r="GL613" s="60"/>
      <c r="GM613" s="60"/>
      <c r="GN613" s="60"/>
      <c r="GO613" s="37"/>
      <c r="HP613" s="37"/>
      <c r="IW613" s="37"/>
      <c r="IX613" s="37"/>
      <c r="IY613" s="37"/>
      <c r="JZ613" s="37"/>
      <c r="LA613" s="37"/>
      <c r="MC613" s="37"/>
      <c r="ND613" s="37"/>
      <c r="OG613" s="37"/>
      <c r="PH613" s="37"/>
      <c r="QI613" s="37"/>
      <c r="RY613" s="138"/>
    </row>
    <row r="614" spans="3:493" s="38" customFormat="1">
      <c r="C614" s="39"/>
      <c r="G614" s="40"/>
      <c r="H614" s="40"/>
      <c r="AI614" s="37"/>
      <c r="BJ614" s="37"/>
      <c r="DL614" s="37"/>
      <c r="FN614" s="37"/>
      <c r="FO614" s="60"/>
      <c r="FP614" s="60"/>
      <c r="FQ614" s="60"/>
      <c r="FR614" s="60"/>
      <c r="FS614" s="60"/>
      <c r="FT614" s="60"/>
      <c r="FU614" s="60"/>
      <c r="FV614" s="60"/>
      <c r="FW614" s="60"/>
      <c r="FX614" s="60"/>
      <c r="FY614" s="60"/>
      <c r="FZ614" s="60"/>
      <c r="GA614" s="60"/>
      <c r="GB614" s="60"/>
      <c r="GC614" s="60"/>
      <c r="GD614" s="60"/>
      <c r="GE614" s="60"/>
      <c r="GF614" s="60"/>
      <c r="GG614" s="60"/>
      <c r="GH614" s="60"/>
      <c r="GI614" s="60"/>
      <c r="GJ614" s="60"/>
      <c r="GK614" s="60"/>
      <c r="GL614" s="60"/>
      <c r="GM614" s="60"/>
      <c r="GN614" s="60"/>
      <c r="GO614" s="37"/>
      <c r="HP614" s="37"/>
      <c r="IW614" s="37"/>
      <c r="IX614" s="37"/>
      <c r="IY614" s="37"/>
      <c r="JZ614" s="37"/>
      <c r="LA614" s="37"/>
      <c r="MC614" s="37"/>
      <c r="ND614" s="37"/>
      <c r="OG614" s="37"/>
      <c r="PH614" s="37"/>
      <c r="QI614" s="37"/>
      <c r="RY614" s="138"/>
    </row>
    <row r="615" spans="3:493" s="38" customFormat="1">
      <c r="C615" s="39"/>
      <c r="G615" s="40"/>
      <c r="H615" s="40"/>
      <c r="AI615" s="37"/>
      <c r="BJ615" s="37"/>
      <c r="DL615" s="37"/>
      <c r="FN615" s="37"/>
      <c r="FO615" s="60"/>
      <c r="FP615" s="60"/>
      <c r="FQ615" s="60"/>
      <c r="FR615" s="60"/>
      <c r="FS615" s="60"/>
      <c r="FT615" s="60"/>
      <c r="FU615" s="60"/>
      <c r="FV615" s="60"/>
      <c r="FW615" s="60"/>
      <c r="FX615" s="60"/>
      <c r="FY615" s="60"/>
      <c r="FZ615" s="60"/>
      <c r="GA615" s="60"/>
      <c r="GB615" s="60"/>
      <c r="GC615" s="60"/>
      <c r="GD615" s="60"/>
      <c r="GE615" s="60"/>
      <c r="GF615" s="60"/>
      <c r="GG615" s="60"/>
      <c r="GH615" s="60"/>
      <c r="GI615" s="60"/>
      <c r="GJ615" s="60"/>
      <c r="GK615" s="60"/>
      <c r="GL615" s="60"/>
      <c r="GM615" s="60"/>
      <c r="GN615" s="60"/>
      <c r="GO615" s="37"/>
      <c r="HP615" s="37"/>
      <c r="IW615" s="37"/>
      <c r="IX615" s="37"/>
      <c r="IY615" s="37"/>
      <c r="JZ615" s="37"/>
      <c r="LA615" s="37"/>
      <c r="MC615" s="37"/>
      <c r="ND615" s="37"/>
      <c r="OG615" s="37"/>
      <c r="PH615" s="37"/>
      <c r="QI615" s="37"/>
      <c r="RY615" s="138"/>
    </row>
    <row r="616" spans="3:493" s="38" customFormat="1">
      <c r="C616" s="39"/>
      <c r="G616" s="40"/>
      <c r="H616" s="40"/>
      <c r="AI616" s="37"/>
      <c r="BJ616" s="37"/>
      <c r="DL616" s="37"/>
      <c r="FN616" s="37"/>
      <c r="FO616" s="60"/>
      <c r="FP616" s="60"/>
      <c r="FQ616" s="60"/>
      <c r="FR616" s="60"/>
      <c r="FS616" s="60"/>
      <c r="FT616" s="60"/>
      <c r="FU616" s="60"/>
      <c r="FV616" s="60"/>
      <c r="FW616" s="60"/>
      <c r="FX616" s="60"/>
      <c r="FY616" s="60"/>
      <c r="FZ616" s="60"/>
      <c r="GA616" s="60"/>
      <c r="GB616" s="60"/>
      <c r="GC616" s="60"/>
      <c r="GD616" s="60"/>
      <c r="GE616" s="60"/>
      <c r="GF616" s="60"/>
      <c r="GG616" s="60"/>
      <c r="GH616" s="60"/>
      <c r="GI616" s="60"/>
      <c r="GJ616" s="60"/>
      <c r="GK616" s="60"/>
      <c r="GL616" s="60"/>
      <c r="GM616" s="60"/>
      <c r="GN616" s="60"/>
      <c r="GO616" s="37"/>
      <c r="HP616" s="37"/>
      <c r="IW616" s="37"/>
      <c r="IX616" s="37"/>
      <c r="IY616" s="37"/>
      <c r="JZ616" s="37"/>
      <c r="LA616" s="37"/>
      <c r="MC616" s="37"/>
      <c r="ND616" s="37"/>
      <c r="OG616" s="37"/>
      <c r="PH616" s="37"/>
      <c r="QI616" s="37"/>
      <c r="RY616" s="138"/>
    </row>
    <row r="617" spans="3:493" s="38" customFormat="1">
      <c r="C617" s="39"/>
      <c r="G617" s="40"/>
      <c r="H617" s="40"/>
      <c r="AI617" s="37"/>
      <c r="BJ617" s="37"/>
      <c r="DL617" s="37"/>
      <c r="FN617" s="37"/>
      <c r="FO617" s="60"/>
      <c r="FP617" s="60"/>
      <c r="FQ617" s="60"/>
      <c r="FR617" s="60"/>
      <c r="FS617" s="60"/>
      <c r="FT617" s="60"/>
      <c r="FU617" s="60"/>
      <c r="FV617" s="60"/>
      <c r="FW617" s="60"/>
      <c r="FX617" s="60"/>
      <c r="FY617" s="60"/>
      <c r="FZ617" s="60"/>
      <c r="GA617" s="60"/>
      <c r="GB617" s="60"/>
      <c r="GC617" s="60"/>
      <c r="GD617" s="60"/>
      <c r="GE617" s="60"/>
      <c r="GF617" s="60"/>
      <c r="GG617" s="60"/>
      <c r="GH617" s="60"/>
      <c r="GI617" s="60"/>
      <c r="GJ617" s="60"/>
      <c r="GK617" s="60"/>
      <c r="GL617" s="60"/>
      <c r="GM617" s="60"/>
      <c r="GN617" s="60"/>
      <c r="GO617" s="37"/>
      <c r="HP617" s="37"/>
      <c r="IW617" s="37"/>
      <c r="IX617" s="37"/>
      <c r="IY617" s="37"/>
      <c r="JZ617" s="37"/>
      <c r="LA617" s="37"/>
      <c r="MC617" s="37"/>
      <c r="ND617" s="37"/>
      <c r="OG617" s="37"/>
      <c r="PH617" s="37"/>
      <c r="QI617" s="37"/>
      <c r="RY617" s="138"/>
    </row>
    <row r="618" spans="3:493" s="38" customFormat="1">
      <c r="C618" s="39"/>
      <c r="G618" s="40"/>
      <c r="H618" s="40"/>
      <c r="AI618" s="37"/>
      <c r="BJ618" s="37"/>
      <c r="DL618" s="37"/>
      <c r="FN618" s="37"/>
      <c r="FO618" s="60"/>
      <c r="FP618" s="60"/>
      <c r="FQ618" s="60"/>
      <c r="FR618" s="60"/>
      <c r="FS618" s="60"/>
      <c r="FT618" s="60"/>
      <c r="FU618" s="60"/>
      <c r="FV618" s="60"/>
      <c r="FW618" s="60"/>
      <c r="FX618" s="60"/>
      <c r="FY618" s="60"/>
      <c r="FZ618" s="60"/>
      <c r="GA618" s="60"/>
      <c r="GB618" s="60"/>
      <c r="GC618" s="60"/>
      <c r="GD618" s="60"/>
      <c r="GE618" s="60"/>
      <c r="GF618" s="60"/>
      <c r="GG618" s="60"/>
      <c r="GH618" s="60"/>
      <c r="GI618" s="60"/>
      <c r="GJ618" s="60"/>
      <c r="GK618" s="60"/>
      <c r="GL618" s="60"/>
      <c r="GM618" s="60"/>
      <c r="GN618" s="60"/>
      <c r="GO618" s="37"/>
      <c r="HP618" s="37"/>
      <c r="IW618" s="37"/>
      <c r="IX618" s="37"/>
      <c r="IY618" s="37"/>
      <c r="JZ618" s="37"/>
      <c r="LA618" s="37"/>
      <c r="MC618" s="37"/>
      <c r="ND618" s="37"/>
      <c r="OG618" s="37"/>
      <c r="PH618" s="37"/>
      <c r="QI618" s="37"/>
      <c r="RY618" s="138"/>
    </row>
    <row r="619" spans="3:493" s="38" customFormat="1">
      <c r="C619" s="39"/>
      <c r="G619" s="40"/>
      <c r="H619" s="40"/>
      <c r="AI619" s="37"/>
      <c r="BJ619" s="37"/>
      <c r="DL619" s="37"/>
      <c r="FN619" s="37"/>
      <c r="FO619" s="60"/>
      <c r="FP619" s="60"/>
      <c r="FQ619" s="60"/>
      <c r="FR619" s="60"/>
      <c r="FS619" s="60"/>
      <c r="FT619" s="60"/>
      <c r="FU619" s="60"/>
      <c r="FV619" s="60"/>
      <c r="FW619" s="60"/>
      <c r="FX619" s="60"/>
      <c r="FY619" s="60"/>
      <c r="FZ619" s="60"/>
      <c r="GA619" s="60"/>
      <c r="GB619" s="60"/>
      <c r="GC619" s="60"/>
      <c r="GD619" s="60"/>
      <c r="GE619" s="60"/>
      <c r="GF619" s="60"/>
      <c r="GG619" s="60"/>
      <c r="GH619" s="60"/>
      <c r="GI619" s="60"/>
      <c r="GJ619" s="60"/>
      <c r="GK619" s="60"/>
      <c r="GL619" s="60"/>
      <c r="GM619" s="60"/>
      <c r="GN619" s="60"/>
      <c r="GO619" s="37"/>
      <c r="HP619" s="37"/>
      <c r="IW619" s="37"/>
      <c r="IX619" s="37"/>
      <c r="IY619" s="37"/>
      <c r="JZ619" s="37"/>
      <c r="LA619" s="37"/>
      <c r="MC619" s="37"/>
      <c r="ND619" s="37"/>
      <c r="OG619" s="37"/>
      <c r="PH619" s="37"/>
      <c r="QI619" s="37"/>
      <c r="RY619" s="138"/>
    </row>
    <row r="620" spans="3:493" s="38" customFormat="1">
      <c r="C620" s="39"/>
      <c r="G620" s="40"/>
      <c r="H620" s="40"/>
      <c r="AI620" s="37"/>
      <c r="BJ620" s="37"/>
      <c r="DL620" s="37"/>
      <c r="FN620" s="37"/>
      <c r="FO620" s="60"/>
      <c r="FP620" s="60"/>
      <c r="FQ620" s="60"/>
      <c r="FR620" s="60"/>
      <c r="FS620" s="60"/>
      <c r="FT620" s="60"/>
      <c r="FU620" s="60"/>
      <c r="FV620" s="60"/>
      <c r="FW620" s="60"/>
      <c r="FX620" s="60"/>
      <c r="FY620" s="60"/>
      <c r="FZ620" s="60"/>
      <c r="GA620" s="60"/>
      <c r="GB620" s="60"/>
      <c r="GC620" s="60"/>
      <c r="GD620" s="60"/>
      <c r="GE620" s="60"/>
      <c r="GF620" s="60"/>
      <c r="GG620" s="60"/>
      <c r="GH620" s="60"/>
      <c r="GI620" s="60"/>
      <c r="GJ620" s="60"/>
      <c r="GK620" s="60"/>
      <c r="GL620" s="60"/>
      <c r="GM620" s="60"/>
      <c r="GN620" s="60"/>
      <c r="GO620" s="37"/>
      <c r="HP620" s="37"/>
      <c r="IW620" s="37"/>
      <c r="IX620" s="37"/>
      <c r="IY620" s="37"/>
      <c r="JZ620" s="37"/>
      <c r="LA620" s="37"/>
      <c r="MC620" s="37"/>
      <c r="ND620" s="37"/>
      <c r="OG620" s="37"/>
      <c r="PH620" s="37"/>
      <c r="QI620" s="37"/>
      <c r="RY620" s="138"/>
    </row>
    <row r="621" spans="3:493" s="38" customFormat="1">
      <c r="C621" s="39"/>
      <c r="G621" s="40"/>
      <c r="H621" s="40"/>
      <c r="AI621" s="37"/>
      <c r="BJ621" s="37"/>
      <c r="DL621" s="37"/>
      <c r="FN621" s="37"/>
      <c r="FO621" s="60"/>
      <c r="FP621" s="60"/>
      <c r="FQ621" s="60"/>
      <c r="FR621" s="60"/>
      <c r="FS621" s="60"/>
      <c r="FT621" s="60"/>
      <c r="FU621" s="60"/>
      <c r="FV621" s="60"/>
      <c r="FW621" s="60"/>
      <c r="FX621" s="60"/>
      <c r="FY621" s="60"/>
      <c r="FZ621" s="60"/>
      <c r="GA621" s="60"/>
      <c r="GB621" s="60"/>
      <c r="GC621" s="60"/>
      <c r="GD621" s="60"/>
      <c r="GE621" s="60"/>
      <c r="GF621" s="60"/>
      <c r="GG621" s="60"/>
      <c r="GH621" s="60"/>
      <c r="GI621" s="60"/>
      <c r="GJ621" s="60"/>
      <c r="GK621" s="60"/>
      <c r="GL621" s="60"/>
      <c r="GM621" s="60"/>
      <c r="GN621" s="60"/>
      <c r="GO621" s="37"/>
      <c r="HP621" s="37"/>
      <c r="IW621" s="37"/>
      <c r="IX621" s="37"/>
      <c r="IY621" s="37"/>
      <c r="JZ621" s="37"/>
      <c r="LA621" s="37"/>
      <c r="MC621" s="37"/>
      <c r="ND621" s="37"/>
      <c r="OG621" s="37"/>
      <c r="PH621" s="37"/>
      <c r="QI621" s="37"/>
      <c r="RY621" s="138"/>
    </row>
    <row r="622" spans="3:493" s="38" customFormat="1">
      <c r="C622" s="39"/>
      <c r="G622" s="40"/>
      <c r="H622" s="40"/>
      <c r="AI622" s="37"/>
      <c r="BJ622" s="37"/>
      <c r="DL622" s="37"/>
      <c r="FN622" s="37"/>
      <c r="FO622" s="60"/>
      <c r="FP622" s="60"/>
      <c r="FQ622" s="60"/>
      <c r="FR622" s="60"/>
      <c r="FS622" s="60"/>
      <c r="FT622" s="60"/>
      <c r="FU622" s="60"/>
      <c r="FV622" s="60"/>
      <c r="FW622" s="60"/>
      <c r="FX622" s="60"/>
      <c r="FY622" s="60"/>
      <c r="FZ622" s="60"/>
      <c r="GA622" s="60"/>
      <c r="GB622" s="60"/>
      <c r="GC622" s="60"/>
      <c r="GD622" s="60"/>
      <c r="GE622" s="60"/>
      <c r="GF622" s="60"/>
      <c r="GG622" s="60"/>
      <c r="GH622" s="60"/>
      <c r="GI622" s="60"/>
      <c r="GJ622" s="60"/>
      <c r="GK622" s="60"/>
      <c r="GL622" s="60"/>
      <c r="GM622" s="60"/>
      <c r="GN622" s="60"/>
      <c r="GO622" s="37"/>
      <c r="HP622" s="37"/>
      <c r="IW622" s="37"/>
      <c r="IX622" s="37"/>
      <c r="IY622" s="37"/>
      <c r="JZ622" s="37"/>
      <c r="LA622" s="37"/>
      <c r="MC622" s="37"/>
      <c r="ND622" s="37"/>
      <c r="OG622" s="37"/>
      <c r="PH622" s="37"/>
      <c r="QI622" s="37"/>
      <c r="RY622" s="138"/>
    </row>
    <row r="623" spans="3:493" s="38" customFormat="1">
      <c r="C623" s="39"/>
      <c r="G623" s="40"/>
      <c r="H623" s="40"/>
      <c r="AI623" s="37"/>
      <c r="BJ623" s="37"/>
      <c r="DL623" s="37"/>
      <c r="FN623" s="37"/>
      <c r="FO623" s="60"/>
      <c r="FP623" s="60"/>
      <c r="FQ623" s="60"/>
      <c r="FR623" s="60"/>
      <c r="FS623" s="60"/>
      <c r="FT623" s="60"/>
      <c r="FU623" s="60"/>
      <c r="FV623" s="60"/>
      <c r="FW623" s="60"/>
      <c r="FX623" s="60"/>
      <c r="FY623" s="60"/>
      <c r="FZ623" s="60"/>
      <c r="GA623" s="60"/>
      <c r="GB623" s="60"/>
      <c r="GC623" s="60"/>
      <c r="GD623" s="60"/>
      <c r="GE623" s="60"/>
      <c r="GF623" s="60"/>
      <c r="GG623" s="60"/>
      <c r="GH623" s="60"/>
      <c r="GI623" s="60"/>
      <c r="GJ623" s="60"/>
      <c r="GK623" s="60"/>
      <c r="GL623" s="60"/>
      <c r="GM623" s="60"/>
      <c r="GN623" s="60"/>
      <c r="GO623" s="37"/>
      <c r="HP623" s="37"/>
      <c r="IW623" s="37"/>
      <c r="IX623" s="37"/>
      <c r="IY623" s="37"/>
      <c r="JZ623" s="37"/>
      <c r="LA623" s="37"/>
      <c r="MC623" s="37"/>
      <c r="ND623" s="37"/>
      <c r="OG623" s="37"/>
      <c r="PH623" s="37"/>
      <c r="QI623" s="37"/>
      <c r="RY623" s="138"/>
    </row>
    <row r="624" spans="3:493" s="38" customFormat="1">
      <c r="C624" s="39"/>
      <c r="G624" s="40"/>
      <c r="H624" s="40"/>
      <c r="AI624" s="37"/>
      <c r="BJ624" s="37"/>
      <c r="DL624" s="37"/>
      <c r="FN624" s="37"/>
      <c r="FO624" s="60"/>
      <c r="FP624" s="60"/>
      <c r="FQ624" s="60"/>
      <c r="FR624" s="60"/>
      <c r="FS624" s="60"/>
      <c r="FT624" s="60"/>
      <c r="FU624" s="60"/>
      <c r="FV624" s="60"/>
      <c r="FW624" s="60"/>
      <c r="FX624" s="60"/>
      <c r="FY624" s="60"/>
      <c r="FZ624" s="60"/>
      <c r="GA624" s="60"/>
      <c r="GB624" s="60"/>
      <c r="GC624" s="60"/>
      <c r="GD624" s="60"/>
      <c r="GE624" s="60"/>
      <c r="GF624" s="60"/>
      <c r="GG624" s="60"/>
      <c r="GH624" s="60"/>
      <c r="GI624" s="60"/>
      <c r="GJ624" s="60"/>
      <c r="GK624" s="60"/>
      <c r="GL624" s="60"/>
      <c r="GM624" s="60"/>
      <c r="GN624" s="60"/>
      <c r="GO624" s="37"/>
      <c r="HP624" s="37"/>
      <c r="IW624" s="37"/>
      <c r="IX624" s="37"/>
      <c r="IY624" s="37"/>
      <c r="JZ624" s="37"/>
      <c r="LA624" s="37"/>
      <c r="MC624" s="37"/>
      <c r="ND624" s="37"/>
      <c r="OG624" s="37"/>
      <c r="PH624" s="37"/>
      <c r="QI624" s="37"/>
      <c r="RY624" s="138"/>
    </row>
    <row r="625" spans="3:493" s="38" customFormat="1">
      <c r="C625" s="39"/>
      <c r="G625" s="40"/>
      <c r="H625" s="40"/>
      <c r="AI625" s="37"/>
      <c r="BJ625" s="37"/>
      <c r="DL625" s="37"/>
      <c r="FN625" s="37"/>
      <c r="FO625" s="60"/>
      <c r="FP625" s="60"/>
      <c r="FQ625" s="60"/>
      <c r="FR625" s="60"/>
      <c r="FS625" s="60"/>
      <c r="FT625" s="60"/>
      <c r="FU625" s="60"/>
      <c r="FV625" s="60"/>
      <c r="FW625" s="60"/>
      <c r="FX625" s="60"/>
      <c r="FY625" s="60"/>
      <c r="FZ625" s="60"/>
      <c r="GA625" s="60"/>
      <c r="GB625" s="60"/>
      <c r="GC625" s="60"/>
      <c r="GD625" s="60"/>
      <c r="GE625" s="60"/>
      <c r="GF625" s="60"/>
      <c r="GG625" s="60"/>
      <c r="GH625" s="60"/>
      <c r="GI625" s="60"/>
      <c r="GJ625" s="60"/>
      <c r="GK625" s="60"/>
      <c r="GL625" s="60"/>
      <c r="GM625" s="60"/>
      <c r="GN625" s="60"/>
      <c r="GO625" s="37"/>
      <c r="HP625" s="37"/>
      <c r="IW625" s="37"/>
      <c r="IX625" s="37"/>
      <c r="IY625" s="37"/>
      <c r="JZ625" s="37"/>
      <c r="LA625" s="37"/>
      <c r="MC625" s="37"/>
      <c r="ND625" s="37"/>
      <c r="OG625" s="37"/>
      <c r="PH625" s="37"/>
      <c r="QI625" s="37"/>
      <c r="RY625" s="138"/>
    </row>
    <row r="626" spans="3:493" s="38" customFormat="1">
      <c r="C626" s="39"/>
      <c r="G626" s="40"/>
      <c r="H626" s="40"/>
      <c r="AI626" s="37"/>
      <c r="BJ626" s="37"/>
      <c r="DL626" s="37"/>
      <c r="FN626" s="37"/>
      <c r="FO626" s="60"/>
      <c r="FP626" s="60"/>
      <c r="FQ626" s="60"/>
      <c r="FR626" s="60"/>
      <c r="FS626" s="60"/>
      <c r="FT626" s="60"/>
      <c r="FU626" s="60"/>
      <c r="FV626" s="60"/>
      <c r="FW626" s="60"/>
      <c r="FX626" s="60"/>
      <c r="FY626" s="60"/>
      <c r="FZ626" s="60"/>
      <c r="GA626" s="60"/>
      <c r="GB626" s="60"/>
      <c r="GC626" s="60"/>
      <c r="GD626" s="60"/>
      <c r="GE626" s="60"/>
      <c r="GF626" s="60"/>
      <c r="GG626" s="60"/>
      <c r="GH626" s="60"/>
      <c r="GI626" s="60"/>
      <c r="GJ626" s="60"/>
      <c r="GK626" s="60"/>
      <c r="GL626" s="60"/>
      <c r="GM626" s="60"/>
      <c r="GN626" s="60"/>
      <c r="GO626" s="37"/>
      <c r="HP626" s="37"/>
      <c r="IW626" s="37"/>
      <c r="IX626" s="37"/>
      <c r="IY626" s="37"/>
      <c r="JZ626" s="37"/>
      <c r="LA626" s="37"/>
      <c r="MC626" s="37"/>
      <c r="ND626" s="37"/>
      <c r="OG626" s="37"/>
      <c r="PH626" s="37"/>
      <c r="QI626" s="37"/>
      <c r="RY626" s="138"/>
    </row>
    <row r="627" spans="3:493" s="38" customFormat="1">
      <c r="C627" s="39"/>
      <c r="G627" s="40"/>
      <c r="H627" s="40"/>
      <c r="AI627" s="37"/>
      <c r="BJ627" s="37"/>
      <c r="DL627" s="37"/>
      <c r="FN627" s="37"/>
      <c r="FO627" s="60"/>
      <c r="FP627" s="60"/>
      <c r="FQ627" s="60"/>
      <c r="FR627" s="60"/>
      <c r="FS627" s="60"/>
      <c r="FT627" s="60"/>
      <c r="FU627" s="60"/>
      <c r="FV627" s="60"/>
      <c r="FW627" s="60"/>
      <c r="FX627" s="60"/>
      <c r="FY627" s="60"/>
      <c r="FZ627" s="60"/>
      <c r="GA627" s="60"/>
      <c r="GB627" s="60"/>
      <c r="GC627" s="60"/>
      <c r="GD627" s="60"/>
      <c r="GE627" s="60"/>
      <c r="GF627" s="60"/>
      <c r="GG627" s="60"/>
      <c r="GH627" s="60"/>
      <c r="GI627" s="60"/>
      <c r="GJ627" s="60"/>
      <c r="GK627" s="60"/>
      <c r="GL627" s="60"/>
      <c r="GM627" s="60"/>
      <c r="GN627" s="60"/>
      <c r="GO627" s="37"/>
      <c r="HP627" s="37"/>
      <c r="IW627" s="37"/>
      <c r="IX627" s="37"/>
      <c r="IY627" s="37"/>
      <c r="JZ627" s="37"/>
      <c r="LA627" s="37"/>
      <c r="MC627" s="37"/>
      <c r="ND627" s="37"/>
      <c r="OG627" s="37"/>
      <c r="PH627" s="37"/>
      <c r="QI627" s="37"/>
      <c r="RY627" s="138"/>
    </row>
    <row r="628" spans="3:493" s="38" customFormat="1">
      <c r="C628" s="39"/>
      <c r="G628" s="40"/>
      <c r="H628" s="40"/>
      <c r="AI628" s="37"/>
      <c r="BJ628" s="37"/>
      <c r="DL628" s="37"/>
      <c r="FN628" s="37"/>
      <c r="FO628" s="60"/>
      <c r="FP628" s="60"/>
      <c r="FQ628" s="60"/>
      <c r="FR628" s="60"/>
      <c r="FS628" s="60"/>
      <c r="FT628" s="60"/>
      <c r="FU628" s="60"/>
      <c r="FV628" s="60"/>
      <c r="FW628" s="60"/>
      <c r="FX628" s="60"/>
      <c r="FY628" s="60"/>
      <c r="FZ628" s="60"/>
      <c r="GA628" s="60"/>
      <c r="GB628" s="60"/>
      <c r="GC628" s="60"/>
      <c r="GD628" s="60"/>
      <c r="GE628" s="60"/>
      <c r="GF628" s="60"/>
      <c r="GG628" s="60"/>
      <c r="GH628" s="60"/>
      <c r="GI628" s="60"/>
      <c r="GJ628" s="60"/>
      <c r="GK628" s="60"/>
      <c r="GL628" s="60"/>
      <c r="GM628" s="60"/>
      <c r="GN628" s="60"/>
      <c r="GO628" s="37"/>
      <c r="HP628" s="37"/>
      <c r="IW628" s="37"/>
      <c r="IX628" s="37"/>
      <c r="IY628" s="37"/>
      <c r="JZ628" s="37"/>
      <c r="LA628" s="37"/>
      <c r="MC628" s="37"/>
      <c r="ND628" s="37"/>
      <c r="OG628" s="37"/>
      <c r="PH628" s="37"/>
      <c r="QI628" s="37"/>
      <c r="RY628" s="138"/>
    </row>
    <row r="629" spans="3:493" s="38" customFormat="1">
      <c r="C629" s="39"/>
      <c r="G629" s="40"/>
      <c r="H629" s="40"/>
      <c r="AI629" s="37"/>
      <c r="BJ629" s="37"/>
      <c r="DL629" s="37"/>
      <c r="FN629" s="37"/>
      <c r="FO629" s="60"/>
      <c r="FP629" s="60"/>
      <c r="FQ629" s="60"/>
      <c r="FR629" s="60"/>
      <c r="FS629" s="60"/>
      <c r="FT629" s="60"/>
      <c r="FU629" s="60"/>
      <c r="FV629" s="60"/>
      <c r="FW629" s="60"/>
      <c r="FX629" s="60"/>
      <c r="FY629" s="60"/>
      <c r="FZ629" s="60"/>
      <c r="GA629" s="60"/>
      <c r="GB629" s="60"/>
      <c r="GC629" s="60"/>
      <c r="GD629" s="60"/>
      <c r="GE629" s="60"/>
      <c r="GF629" s="60"/>
      <c r="GG629" s="60"/>
      <c r="GH629" s="60"/>
      <c r="GI629" s="60"/>
      <c r="GJ629" s="60"/>
      <c r="GK629" s="60"/>
      <c r="GL629" s="60"/>
      <c r="GM629" s="60"/>
      <c r="GN629" s="60"/>
      <c r="GO629" s="37"/>
      <c r="HP629" s="37"/>
      <c r="IW629" s="37"/>
      <c r="IX629" s="37"/>
      <c r="IY629" s="37"/>
      <c r="JZ629" s="37"/>
      <c r="LA629" s="37"/>
      <c r="MC629" s="37"/>
      <c r="ND629" s="37"/>
      <c r="OG629" s="37"/>
      <c r="PH629" s="37"/>
      <c r="QI629" s="37"/>
      <c r="RY629" s="138"/>
    </row>
    <row r="630" spans="3:493" s="38" customFormat="1">
      <c r="C630" s="39"/>
      <c r="G630" s="40"/>
      <c r="H630" s="40"/>
      <c r="AI630" s="37"/>
      <c r="BJ630" s="37"/>
      <c r="DL630" s="37"/>
      <c r="FN630" s="37"/>
      <c r="FO630" s="60"/>
      <c r="FP630" s="60"/>
      <c r="FQ630" s="60"/>
      <c r="FR630" s="60"/>
      <c r="FS630" s="60"/>
      <c r="FT630" s="60"/>
      <c r="FU630" s="60"/>
      <c r="FV630" s="60"/>
      <c r="FW630" s="60"/>
      <c r="FX630" s="60"/>
      <c r="FY630" s="60"/>
      <c r="FZ630" s="60"/>
      <c r="GA630" s="60"/>
      <c r="GB630" s="60"/>
      <c r="GC630" s="60"/>
      <c r="GD630" s="60"/>
      <c r="GE630" s="60"/>
      <c r="GF630" s="60"/>
      <c r="GG630" s="60"/>
      <c r="GH630" s="60"/>
      <c r="GI630" s="60"/>
      <c r="GJ630" s="60"/>
      <c r="GK630" s="60"/>
      <c r="GL630" s="60"/>
      <c r="GM630" s="60"/>
      <c r="GN630" s="60"/>
      <c r="GO630" s="37"/>
      <c r="HP630" s="37"/>
      <c r="IW630" s="37"/>
      <c r="IX630" s="37"/>
      <c r="IY630" s="37"/>
      <c r="JZ630" s="37"/>
      <c r="LA630" s="37"/>
      <c r="MC630" s="37"/>
      <c r="ND630" s="37"/>
      <c r="OG630" s="37"/>
      <c r="PH630" s="37"/>
      <c r="QI630" s="37"/>
      <c r="RY630" s="138"/>
    </row>
    <row r="631" spans="3:493" s="38" customFormat="1">
      <c r="C631" s="39"/>
      <c r="G631" s="40"/>
      <c r="H631" s="40"/>
      <c r="AI631" s="37"/>
      <c r="BJ631" s="37"/>
      <c r="DL631" s="37"/>
      <c r="FN631" s="37"/>
      <c r="FO631" s="60"/>
      <c r="FP631" s="60"/>
      <c r="FQ631" s="60"/>
      <c r="FR631" s="60"/>
      <c r="FS631" s="60"/>
      <c r="FT631" s="60"/>
      <c r="FU631" s="60"/>
      <c r="FV631" s="60"/>
      <c r="FW631" s="60"/>
      <c r="FX631" s="60"/>
      <c r="FY631" s="60"/>
      <c r="FZ631" s="60"/>
      <c r="GA631" s="60"/>
      <c r="GB631" s="60"/>
      <c r="GC631" s="60"/>
      <c r="GD631" s="60"/>
      <c r="GE631" s="60"/>
      <c r="GF631" s="60"/>
      <c r="GG631" s="60"/>
      <c r="GH631" s="60"/>
      <c r="GI631" s="60"/>
      <c r="GJ631" s="60"/>
      <c r="GK631" s="60"/>
      <c r="GL631" s="60"/>
      <c r="GM631" s="60"/>
      <c r="GN631" s="60"/>
      <c r="GO631" s="37"/>
      <c r="HP631" s="37"/>
      <c r="IW631" s="37"/>
      <c r="IX631" s="37"/>
      <c r="IY631" s="37"/>
      <c r="JZ631" s="37"/>
      <c r="LA631" s="37"/>
      <c r="MC631" s="37"/>
      <c r="ND631" s="37"/>
      <c r="OG631" s="37"/>
      <c r="PH631" s="37"/>
      <c r="QI631" s="37"/>
      <c r="RY631" s="138"/>
    </row>
    <row r="632" spans="3:493" s="38" customFormat="1">
      <c r="C632" s="39"/>
      <c r="G632" s="40"/>
      <c r="H632" s="40"/>
      <c r="AI632" s="37"/>
      <c r="BJ632" s="37"/>
      <c r="DL632" s="37"/>
      <c r="FN632" s="37"/>
      <c r="FO632" s="60"/>
      <c r="FP632" s="60"/>
      <c r="FQ632" s="60"/>
      <c r="FR632" s="60"/>
      <c r="FS632" s="60"/>
      <c r="FT632" s="60"/>
      <c r="FU632" s="60"/>
      <c r="FV632" s="60"/>
      <c r="FW632" s="60"/>
      <c r="FX632" s="60"/>
      <c r="FY632" s="60"/>
      <c r="FZ632" s="60"/>
      <c r="GA632" s="60"/>
      <c r="GB632" s="60"/>
      <c r="GC632" s="60"/>
      <c r="GD632" s="60"/>
      <c r="GE632" s="60"/>
      <c r="GF632" s="60"/>
      <c r="GG632" s="60"/>
      <c r="GH632" s="60"/>
      <c r="GI632" s="60"/>
      <c r="GJ632" s="60"/>
      <c r="GK632" s="60"/>
      <c r="GL632" s="60"/>
      <c r="GM632" s="60"/>
      <c r="GN632" s="60"/>
      <c r="GO632" s="37"/>
      <c r="HP632" s="37"/>
      <c r="IW632" s="37"/>
      <c r="IX632" s="37"/>
      <c r="IY632" s="37"/>
      <c r="JZ632" s="37"/>
      <c r="LA632" s="37"/>
      <c r="MC632" s="37"/>
      <c r="ND632" s="37"/>
      <c r="OG632" s="37"/>
      <c r="PH632" s="37"/>
      <c r="QI632" s="37"/>
      <c r="RY632" s="138"/>
    </row>
    <row r="633" spans="3:493" s="38" customFormat="1">
      <c r="C633" s="39"/>
      <c r="G633" s="40"/>
      <c r="H633" s="40"/>
      <c r="AI633" s="37"/>
      <c r="BJ633" s="37"/>
      <c r="DL633" s="37"/>
      <c r="FN633" s="37"/>
      <c r="FO633" s="60"/>
      <c r="FP633" s="60"/>
      <c r="FQ633" s="60"/>
      <c r="FR633" s="60"/>
      <c r="FS633" s="60"/>
      <c r="FT633" s="60"/>
      <c r="FU633" s="60"/>
      <c r="FV633" s="60"/>
      <c r="FW633" s="60"/>
      <c r="FX633" s="60"/>
      <c r="FY633" s="60"/>
      <c r="FZ633" s="60"/>
      <c r="GA633" s="60"/>
      <c r="GB633" s="60"/>
      <c r="GC633" s="60"/>
      <c r="GD633" s="60"/>
      <c r="GE633" s="60"/>
      <c r="GF633" s="60"/>
      <c r="GG633" s="60"/>
      <c r="GH633" s="60"/>
      <c r="GI633" s="60"/>
      <c r="GJ633" s="60"/>
      <c r="GK633" s="60"/>
      <c r="GL633" s="60"/>
      <c r="GM633" s="60"/>
      <c r="GN633" s="60"/>
      <c r="GO633" s="37"/>
      <c r="HP633" s="37"/>
      <c r="IW633" s="37"/>
      <c r="IX633" s="37"/>
      <c r="IY633" s="37"/>
      <c r="JZ633" s="37"/>
      <c r="LA633" s="37"/>
      <c r="MC633" s="37"/>
      <c r="ND633" s="37"/>
      <c r="OG633" s="37"/>
      <c r="PH633" s="37"/>
      <c r="QI633" s="37"/>
      <c r="RY633" s="138"/>
    </row>
    <row r="634" spans="3:493" s="38" customFormat="1">
      <c r="C634" s="39"/>
      <c r="G634" s="40"/>
      <c r="H634" s="40"/>
      <c r="AI634" s="37"/>
      <c r="BJ634" s="37"/>
      <c r="DL634" s="37"/>
      <c r="FN634" s="37"/>
      <c r="FO634" s="60"/>
      <c r="FP634" s="60"/>
      <c r="FQ634" s="60"/>
      <c r="FR634" s="60"/>
      <c r="FS634" s="60"/>
      <c r="FT634" s="60"/>
      <c r="FU634" s="60"/>
      <c r="FV634" s="60"/>
      <c r="FW634" s="60"/>
      <c r="FX634" s="60"/>
      <c r="FY634" s="60"/>
      <c r="FZ634" s="60"/>
      <c r="GA634" s="60"/>
      <c r="GB634" s="60"/>
      <c r="GC634" s="60"/>
      <c r="GD634" s="60"/>
      <c r="GE634" s="60"/>
      <c r="GF634" s="60"/>
      <c r="GG634" s="60"/>
      <c r="GH634" s="60"/>
      <c r="GI634" s="60"/>
      <c r="GJ634" s="60"/>
      <c r="GK634" s="60"/>
      <c r="GL634" s="60"/>
      <c r="GM634" s="60"/>
      <c r="GN634" s="60"/>
      <c r="GO634" s="37"/>
      <c r="HP634" s="37"/>
      <c r="IW634" s="37"/>
      <c r="IX634" s="37"/>
      <c r="IY634" s="37"/>
      <c r="JZ634" s="37"/>
      <c r="LA634" s="37"/>
      <c r="MC634" s="37"/>
      <c r="ND634" s="37"/>
      <c r="OG634" s="37"/>
      <c r="PH634" s="37"/>
      <c r="QI634" s="37"/>
      <c r="RY634" s="138"/>
    </row>
    <row r="635" spans="3:493" s="38" customFormat="1">
      <c r="C635" s="39"/>
      <c r="G635" s="40"/>
      <c r="H635" s="40"/>
      <c r="AI635" s="37"/>
      <c r="BJ635" s="37"/>
      <c r="DL635" s="37"/>
      <c r="FN635" s="37"/>
      <c r="FO635" s="60"/>
      <c r="FP635" s="60"/>
      <c r="FQ635" s="60"/>
      <c r="FR635" s="60"/>
      <c r="FS635" s="60"/>
      <c r="FT635" s="60"/>
      <c r="FU635" s="60"/>
      <c r="FV635" s="60"/>
      <c r="FW635" s="60"/>
      <c r="FX635" s="60"/>
      <c r="FY635" s="60"/>
      <c r="FZ635" s="60"/>
      <c r="GA635" s="60"/>
      <c r="GB635" s="60"/>
      <c r="GC635" s="60"/>
      <c r="GD635" s="60"/>
      <c r="GE635" s="60"/>
      <c r="GF635" s="60"/>
      <c r="GG635" s="60"/>
      <c r="GH635" s="60"/>
      <c r="GI635" s="60"/>
      <c r="GJ635" s="60"/>
      <c r="GK635" s="60"/>
      <c r="GL635" s="60"/>
      <c r="GM635" s="60"/>
      <c r="GN635" s="60"/>
      <c r="GO635" s="37"/>
      <c r="HP635" s="37"/>
      <c r="IW635" s="37"/>
      <c r="IX635" s="37"/>
      <c r="IY635" s="37"/>
      <c r="JZ635" s="37"/>
      <c r="LA635" s="37"/>
      <c r="MC635" s="37"/>
      <c r="ND635" s="37"/>
      <c r="OG635" s="37"/>
      <c r="PH635" s="37"/>
      <c r="QI635" s="37"/>
      <c r="RY635" s="138"/>
    </row>
    <row r="636" spans="3:493" s="38" customFormat="1">
      <c r="C636" s="39"/>
      <c r="G636" s="40"/>
      <c r="H636" s="40"/>
      <c r="AI636" s="37"/>
      <c r="BJ636" s="37"/>
      <c r="DL636" s="37"/>
      <c r="FN636" s="37"/>
      <c r="FO636" s="60"/>
      <c r="FP636" s="60"/>
      <c r="FQ636" s="60"/>
      <c r="FR636" s="60"/>
      <c r="FS636" s="60"/>
      <c r="FT636" s="60"/>
      <c r="FU636" s="60"/>
      <c r="FV636" s="60"/>
      <c r="FW636" s="60"/>
      <c r="FX636" s="60"/>
      <c r="FY636" s="60"/>
      <c r="FZ636" s="60"/>
      <c r="GA636" s="60"/>
      <c r="GB636" s="60"/>
      <c r="GC636" s="60"/>
      <c r="GD636" s="60"/>
      <c r="GE636" s="60"/>
      <c r="GF636" s="60"/>
      <c r="GG636" s="60"/>
      <c r="GH636" s="60"/>
      <c r="GI636" s="60"/>
      <c r="GJ636" s="60"/>
      <c r="GK636" s="60"/>
      <c r="GL636" s="60"/>
      <c r="GM636" s="60"/>
      <c r="GN636" s="60"/>
      <c r="GO636" s="37"/>
      <c r="HP636" s="37"/>
      <c r="IW636" s="37"/>
      <c r="IX636" s="37"/>
      <c r="IY636" s="37"/>
      <c r="JZ636" s="37"/>
      <c r="LA636" s="37"/>
      <c r="MC636" s="37"/>
      <c r="ND636" s="37"/>
      <c r="OG636" s="37"/>
      <c r="PH636" s="37"/>
      <c r="QI636" s="37"/>
      <c r="RY636" s="138"/>
    </row>
    <row r="637" spans="3:493" s="38" customFormat="1">
      <c r="C637" s="39"/>
      <c r="G637" s="40"/>
      <c r="H637" s="40"/>
      <c r="AI637" s="37"/>
      <c r="BJ637" s="37"/>
      <c r="DL637" s="37"/>
      <c r="FN637" s="37"/>
      <c r="FO637" s="60"/>
      <c r="FP637" s="60"/>
      <c r="FQ637" s="60"/>
      <c r="FR637" s="60"/>
      <c r="FS637" s="60"/>
      <c r="FT637" s="60"/>
      <c r="FU637" s="60"/>
      <c r="FV637" s="60"/>
      <c r="FW637" s="60"/>
      <c r="FX637" s="60"/>
      <c r="FY637" s="60"/>
      <c r="FZ637" s="60"/>
      <c r="GA637" s="60"/>
      <c r="GB637" s="60"/>
      <c r="GC637" s="60"/>
      <c r="GD637" s="60"/>
      <c r="GE637" s="60"/>
      <c r="GF637" s="60"/>
      <c r="GG637" s="60"/>
      <c r="GH637" s="60"/>
      <c r="GI637" s="60"/>
      <c r="GJ637" s="60"/>
      <c r="GK637" s="60"/>
      <c r="GL637" s="60"/>
      <c r="GM637" s="60"/>
      <c r="GN637" s="60"/>
      <c r="GO637" s="37"/>
      <c r="HP637" s="37"/>
      <c r="IW637" s="37"/>
      <c r="IX637" s="37"/>
      <c r="IY637" s="37"/>
      <c r="JZ637" s="37"/>
      <c r="LA637" s="37"/>
      <c r="MC637" s="37"/>
      <c r="ND637" s="37"/>
      <c r="OG637" s="37"/>
      <c r="PH637" s="37"/>
      <c r="QI637" s="37"/>
      <c r="RY637" s="138"/>
    </row>
    <row r="638" spans="3:493" s="38" customFormat="1">
      <c r="C638" s="39"/>
      <c r="G638" s="40"/>
      <c r="H638" s="40"/>
      <c r="AI638" s="37"/>
      <c r="BJ638" s="37"/>
      <c r="DL638" s="37"/>
      <c r="FN638" s="37"/>
      <c r="FO638" s="60"/>
      <c r="FP638" s="60"/>
      <c r="FQ638" s="60"/>
      <c r="FR638" s="60"/>
      <c r="FS638" s="60"/>
      <c r="FT638" s="60"/>
      <c r="FU638" s="60"/>
      <c r="FV638" s="60"/>
      <c r="FW638" s="60"/>
      <c r="FX638" s="60"/>
      <c r="FY638" s="60"/>
      <c r="FZ638" s="60"/>
      <c r="GA638" s="60"/>
      <c r="GB638" s="60"/>
      <c r="GC638" s="60"/>
      <c r="GD638" s="60"/>
      <c r="GE638" s="60"/>
      <c r="GF638" s="60"/>
      <c r="GG638" s="60"/>
      <c r="GH638" s="60"/>
      <c r="GI638" s="60"/>
      <c r="GJ638" s="60"/>
      <c r="GK638" s="60"/>
      <c r="GL638" s="60"/>
      <c r="GM638" s="60"/>
      <c r="GN638" s="60"/>
      <c r="GO638" s="37"/>
      <c r="HP638" s="37"/>
      <c r="IW638" s="37"/>
      <c r="IX638" s="37"/>
      <c r="IY638" s="37"/>
      <c r="JZ638" s="37"/>
      <c r="LA638" s="37"/>
      <c r="MC638" s="37"/>
      <c r="ND638" s="37"/>
      <c r="OG638" s="37"/>
      <c r="PH638" s="37"/>
      <c r="QI638" s="37"/>
      <c r="RY638" s="138"/>
    </row>
    <row r="639" spans="3:493" s="38" customFormat="1">
      <c r="C639" s="39"/>
      <c r="G639" s="40"/>
      <c r="H639" s="40"/>
      <c r="AI639" s="37"/>
      <c r="BJ639" s="37"/>
      <c r="DL639" s="37"/>
      <c r="FN639" s="37"/>
      <c r="FO639" s="60"/>
      <c r="FP639" s="60"/>
      <c r="FQ639" s="60"/>
      <c r="FR639" s="60"/>
      <c r="FS639" s="60"/>
      <c r="FT639" s="60"/>
      <c r="FU639" s="60"/>
      <c r="FV639" s="60"/>
      <c r="FW639" s="60"/>
      <c r="FX639" s="60"/>
      <c r="FY639" s="60"/>
      <c r="FZ639" s="60"/>
      <c r="GA639" s="60"/>
      <c r="GB639" s="60"/>
      <c r="GC639" s="60"/>
      <c r="GD639" s="60"/>
      <c r="GE639" s="60"/>
      <c r="GF639" s="60"/>
      <c r="GG639" s="60"/>
      <c r="GH639" s="60"/>
      <c r="GI639" s="60"/>
      <c r="GJ639" s="60"/>
      <c r="GK639" s="60"/>
      <c r="GL639" s="60"/>
      <c r="GM639" s="60"/>
      <c r="GN639" s="60"/>
      <c r="GO639" s="37"/>
      <c r="HP639" s="37"/>
      <c r="IW639" s="37"/>
      <c r="IX639" s="37"/>
      <c r="IY639" s="37"/>
      <c r="JZ639" s="37"/>
      <c r="LA639" s="37"/>
      <c r="MC639" s="37"/>
      <c r="ND639" s="37"/>
      <c r="OG639" s="37"/>
      <c r="PH639" s="37"/>
      <c r="QI639" s="37"/>
      <c r="RY639" s="138"/>
    </row>
    <row r="640" spans="3:493" s="38" customFormat="1">
      <c r="C640" s="39"/>
      <c r="G640" s="40"/>
      <c r="H640" s="40"/>
      <c r="AI640" s="37"/>
      <c r="BJ640" s="37"/>
      <c r="DL640" s="37"/>
      <c r="FN640" s="37"/>
      <c r="FO640" s="60"/>
      <c r="FP640" s="60"/>
      <c r="FQ640" s="60"/>
      <c r="FR640" s="60"/>
      <c r="FS640" s="60"/>
      <c r="FT640" s="60"/>
      <c r="FU640" s="60"/>
      <c r="FV640" s="60"/>
      <c r="FW640" s="60"/>
      <c r="FX640" s="60"/>
      <c r="FY640" s="60"/>
      <c r="FZ640" s="60"/>
      <c r="GA640" s="60"/>
      <c r="GB640" s="60"/>
      <c r="GC640" s="60"/>
      <c r="GD640" s="60"/>
      <c r="GE640" s="60"/>
      <c r="GF640" s="60"/>
      <c r="GG640" s="60"/>
      <c r="GH640" s="60"/>
      <c r="GI640" s="60"/>
      <c r="GJ640" s="60"/>
      <c r="GK640" s="60"/>
      <c r="GL640" s="60"/>
      <c r="GM640" s="60"/>
      <c r="GN640" s="60"/>
      <c r="GO640" s="37"/>
      <c r="HP640" s="37"/>
      <c r="IW640" s="37"/>
      <c r="IX640" s="37"/>
      <c r="IY640" s="37"/>
      <c r="JZ640" s="37"/>
      <c r="LA640" s="37"/>
      <c r="MC640" s="37"/>
      <c r="ND640" s="37"/>
      <c r="OG640" s="37"/>
      <c r="PH640" s="37"/>
      <c r="QI640" s="37"/>
      <c r="RY640" s="138"/>
    </row>
    <row r="641" spans="3:493" s="38" customFormat="1">
      <c r="C641" s="39"/>
      <c r="G641" s="40"/>
      <c r="H641" s="40"/>
      <c r="AI641" s="37"/>
      <c r="BJ641" s="37"/>
      <c r="DL641" s="37"/>
      <c r="FN641" s="37"/>
      <c r="FO641" s="60"/>
      <c r="FP641" s="60"/>
      <c r="FQ641" s="60"/>
      <c r="FR641" s="60"/>
      <c r="FS641" s="60"/>
      <c r="FT641" s="60"/>
      <c r="FU641" s="60"/>
      <c r="FV641" s="60"/>
      <c r="FW641" s="60"/>
      <c r="FX641" s="60"/>
      <c r="FY641" s="60"/>
      <c r="FZ641" s="60"/>
      <c r="GA641" s="60"/>
      <c r="GB641" s="60"/>
      <c r="GC641" s="60"/>
      <c r="GD641" s="60"/>
      <c r="GE641" s="60"/>
      <c r="GF641" s="60"/>
      <c r="GG641" s="60"/>
      <c r="GH641" s="60"/>
      <c r="GI641" s="60"/>
      <c r="GJ641" s="60"/>
      <c r="GK641" s="60"/>
      <c r="GL641" s="60"/>
      <c r="GM641" s="60"/>
      <c r="GN641" s="60"/>
      <c r="GO641" s="37"/>
      <c r="HP641" s="37"/>
      <c r="IW641" s="37"/>
      <c r="IX641" s="37"/>
      <c r="IY641" s="37"/>
      <c r="JZ641" s="37"/>
      <c r="LA641" s="37"/>
      <c r="MC641" s="37"/>
      <c r="ND641" s="37"/>
      <c r="OG641" s="37"/>
      <c r="PH641" s="37"/>
      <c r="QI641" s="37"/>
      <c r="RY641" s="138"/>
    </row>
    <row r="642" spans="3:493" s="38" customFormat="1">
      <c r="C642" s="39"/>
      <c r="G642" s="40"/>
      <c r="H642" s="40"/>
      <c r="AI642" s="37"/>
      <c r="BJ642" s="37"/>
      <c r="DL642" s="37"/>
      <c r="FN642" s="37"/>
      <c r="FO642" s="60"/>
      <c r="FP642" s="60"/>
      <c r="FQ642" s="60"/>
      <c r="FR642" s="60"/>
      <c r="FS642" s="60"/>
      <c r="FT642" s="60"/>
      <c r="FU642" s="60"/>
      <c r="FV642" s="60"/>
      <c r="FW642" s="60"/>
      <c r="FX642" s="60"/>
      <c r="FY642" s="60"/>
      <c r="FZ642" s="60"/>
      <c r="GA642" s="60"/>
      <c r="GB642" s="60"/>
      <c r="GC642" s="60"/>
      <c r="GD642" s="60"/>
      <c r="GE642" s="60"/>
      <c r="GF642" s="60"/>
      <c r="GG642" s="60"/>
      <c r="GH642" s="60"/>
      <c r="GI642" s="60"/>
      <c r="GJ642" s="60"/>
      <c r="GK642" s="60"/>
      <c r="GL642" s="60"/>
      <c r="GM642" s="60"/>
      <c r="GN642" s="60"/>
      <c r="GO642" s="37"/>
      <c r="HP642" s="37"/>
      <c r="IW642" s="37"/>
      <c r="IX642" s="37"/>
      <c r="IY642" s="37"/>
      <c r="JZ642" s="37"/>
      <c r="LA642" s="37"/>
      <c r="MC642" s="37"/>
      <c r="ND642" s="37"/>
      <c r="OG642" s="37"/>
      <c r="PH642" s="37"/>
      <c r="QI642" s="37"/>
      <c r="RY642" s="138"/>
    </row>
    <row r="643" spans="3:493" s="38" customFormat="1">
      <c r="C643" s="39"/>
      <c r="G643" s="40"/>
      <c r="H643" s="40"/>
      <c r="AI643" s="37"/>
      <c r="BJ643" s="37"/>
      <c r="DL643" s="37"/>
      <c r="FN643" s="37"/>
      <c r="FO643" s="60"/>
      <c r="FP643" s="60"/>
      <c r="FQ643" s="60"/>
      <c r="FR643" s="60"/>
      <c r="FS643" s="60"/>
      <c r="FT643" s="60"/>
      <c r="FU643" s="60"/>
      <c r="FV643" s="60"/>
      <c r="FW643" s="60"/>
      <c r="FX643" s="60"/>
      <c r="FY643" s="60"/>
      <c r="FZ643" s="60"/>
      <c r="GA643" s="60"/>
      <c r="GB643" s="60"/>
      <c r="GC643" s="60"/>
      <c r="GD643" s="60"/>
      <c r="GE643" s="60"/>
      <c r="GF643" s="60"/>
      <c r="GG643" s="60"/>
      <c r="GH643" s="60"/>
      <c r="GI643" s="60"/>
      <c r="GJ643" s="60"/>
      <c r="GK643" s="60"/>
      <c r="GL643" s="60"/>
      <c r="GM643" s="60"/>
      <c r="GN643" s="60"/>
      <c r="GO643" s="37"/>
      <c r="HP643" s="37"/>
      <c r="IW643" s="37"/>
      <c r="IX643" s="37"/>
      <c r="IY643" s="37"/>
      <c r="JZ643" s="37"/>
      <c r="LA643" s="37"/>
      <c r="MC643" s="37"/>
      <c r="ND643" s="37"/>
      <c r="OG643" s="37"/>
      <c r="PH643" s="37"/>
      <c r="QI643" s="37"/>
      <c r="RY643" s="138"/>
    </row>
    <row r="644" spans="3:493" s="38" customFormat="1">
      <c r="C644" s="39"/>
      <c r="G644" s="40"/>
      <c r="H644" s="40"/>
      <c r="AI644" s="37"/>
      <c r="BJ644" s="37"/>
      <c r="DL644" s="37"/>
      <c r="FN644" s="37"/>
      <c r="FO644" s="60"/>
      <c r="FP644" s="60"/>
      <c r="FQ644" s="60"/>
      <c r="FR644" s="60"/>
      <c r="FS644" s="60"/>
      <c r="FT644" s="60"/>
      <c r="FU644" s="60"/>
      <c r="FV644" s="60"/>
      <c r="FW644" s="60"/>
      <c r="FX644" s="60"/>
      <c r="FY644" s="60"/>
      <c r="FZ644" s="60"/>
      <c r="GA644" s="60"/>
      <c r="GB644" s="60"/>
      <c r="GC644" s="60"/>
      <c r="GD644" s="60"/>
      <c r="GE644" s="60"/>
      <c r="GF644" s="60"/>
      <c r="GG644" s="60"/>
      <c r="GH644" s="60"/>
      <c r="GI644" s="60"/>
      <c r="GJ644" s="60"/>
      <c r="GK644" s="60"/>
      <c r="GL644" s="60"/>
      <c r="GM644" s="60"/>
      <c r="GN644" s="60"/>
      <c r="GO644" s="37"/>
      <c r="HP644" s="37"/>
      <c r="IW644" s="37"/>
      <c r="IX644" s="37"/>
      <c r="IY644" s="37"/>
      <c r="JZ644" s="37"/>
      <c r="LA644" s="37"/>
      <c r="MC644" s="37"/>
      <c r="ND644" s="37"/>
      <c r="OG644" s="37"/>
      <c r="PH644" s="37"/>
      <c r="QI644" s="37"/>
      <c r="RY644" s="138"/>
    </row>
    <row r="645" spans="3:493" s="38" customFormat="1">
      <c r="C645" s="39"/>
      <c r="G645" s="40"/>
      <c r="H645" s="40"/>
      <c r="AI645" s="37"/>
      <c r="BJ645" s="37"/>
      <c r="DL645" s="37"/>
      <c r="FN645" s="37"/>
      <c r="FO645" s="60"/>
      <c r="FP645" s="60"/>
      <c r="FQ645" s="60"/>
      <c r="FR645" s="60"/>
      <c r="FS645" s="60"/>
      <c r="FT645" s="60"/>
      <c r="FU645" s="60"/>
      <c r="FV645" s="60"/>
      <c r="FW645" s="60"/>
      <c r="FX645" s="60"/>
      <c r="FY645" s="60"/>
      <c r="FZ645" s="60"/>
      <c r="GA645" s="60"/>
      <c r="GB645" s="60"/>
      <c r="GC645" s="60"/>
      <c r="GD645" s="60"/>
      <c r="GE645" s="60"/>
      <c r="GF645" s="60"/>
      <c r="GG645" s="60"/>
      <c r="GH645" s="60"/>
      <c r="GI645" s="60"/>
      <c r="GJ645" s="60"/>
      <c r="GK645" s="60"/>
      <c r="GL645" s="60"/>
      <c r="GM645" s="60"/>
      <c r="GN645" s="60"/>
      <c r="GO645" s="37"/>
      <c r="HP645" s="37"/>
      <c r="IW645" s="37"/>
      <c r="IX645" s="37"/>
      <c r="IY645" s="37"/>
      <c r="JZ645" s="37"/>
      <c r="LA645" s="37"/>
      <c r="MC645" s="37"/>
      <c r="ND645" s="37"/>
      <c r="OG645" s="37"/>
      <c r="PH645" s="37"/>
      <c r="QI645" s="37"/>
      <c r="RY645" s="138"/>
    </row>
    <row r="646" spans="3:493" s="38" customFormat="1">
      <c r="C646" s="39"/>
      <c r="G646" s="40"/>
      <c r="H646" s="40"/>
      <c r="AI646" s="37"/>
      <c r="BJ646" s="37"/>
      <c r="DL646" s="37"/>
      <c r="FN646" s="37"/>
      <c r="FO646" s="60"/>
      <c r="FP646" s="60"/>
      <c r="FQ646" s="60"/>
      <c r="FR646" s="60"/>
      <c r="FS646" s="60"/>
      <c r="FT646" s="60"/>
      <c r="FU646" s="60"/>
      <c r="FV646" s="60"/>
      <c r="FW646" s="60"/>
      <c r="FX646" s="60"/>
      <c r="FY646" s="60"/>
      <c r="FZ646" s="60"/>
      <c r="GA646" s="60"/>
      <c r="GB646" s="60"/>
      <c r="GC646" s="60"/>
      <c r="GD646" s="60"/>
      <c r="GE646" s="60"/>
      <c r="GF646" s="60"/>
      <c r="GG646" s="60"/>
      <c r="GH646" s="60"/>
      <c r="GI646" s="60"/>
      <c r="GJ646" s="60"/>
      <c r="GK646" s="60"/>
      <c r="GL646" s="60"/>
      <c r="GM646" s="60"/>
      <c r="GN646" s="60"/>
      <c r="GO646" s="37"/>
      <c r="HP646" s="37"/>
      <c r="IW646" s="37"/>
      <c r="IX646" s="37"/>
      <c r="IY646" s="37"/>
      <c r="JZ646" s="37"/>
      <c r="LA646" s="37"/>
      <c r="MC646" s="37"/>
      <c r="ND646" s="37"/>
      <c r="OG646" s="37"/>
      <c r="PH646" s="37"/>
      <c r="QI646" s="37"/>
      <c r="RY646" s="138"/>
    </row>
    <row r="647" spans="3:493" s="38" customFormat="1">
      <c r="C647" s="39"/>
      <c r="G647" s="40"/>
      <c r="H647" s="40"/>
      <c r="AI647" s="37"/>
      <c r="BJ647" s="37"/>
      <c r="DL647" s="37"/>
      <c r="FN647" s="37"/>
      <c r="FO647" s="60"/>
      <c r="FP647" s="60"/>
      <c r="FQ647" s="60"/>
      <c r="FR647" s="60"/>
      <c r="FS647" s="60"/>
      <c r="FT647" s="60"/>
      <c r="FU647" s="60"/>
      <c r="FV647" s="60"/>
      <c r="FW647" s="60"/>
      <c r="FX647" s="60"/>
      <c r="FY647" s="60"/>
      <c r="FZ647" s="60"/>
      <c r="GA647" s="60"/>
      <c r="GB647" s="60"/>
      <c r="GC647" s="60"/>
      <c r="GD647" s="60"/>
      <c r="GE647" s="60"/>
      <c r="GF647" s="60"/>
      <c r="GG647" s="60"/>
      <c r="GH647" s="60"/>
      <c r="GI647" s="60"/>
      <c r="GJ647" s="60"/>
      <c r="GK647" s="60"/>
      <c r="GL647" s="60"/>
      <c r="GM647" s="60"/>
      <c r="GN647" s="60"/>
      <c r="GO647" s="37"/>
      <c r="HP647" s="37"/>
      <c r="IW647" s="37"/>
      <c r="IX647" s="37"/>
      <c r="IY647" s="37"/>
      <c r="JZ647" s="37"/>
      <c r="LA647" s="37"/>
      <c r="MC647" s="37"/>
      <c r="ND647" s="37"/>
      <c r="OG647" s="37"/>
      <c r="PH647" s="37"/>
      <c r="QI647" s="37"/>
      <c r="RY647" s="138"/>
    </row>
    <row r="648" spans="3:493" s="38" customFormat="1">
      <c r="C648" s="39"/>
      <c r="G648" s="40"/>
      <c r="H648" s="40"/>
      <c r="AI648" s="37"/>
      <c r="BJ648" s="37"/>
      <c r="DL648" s="37"/>
      <c r="FN648" s="37"/>
      <c r="FO648" s="60"/>
      <c r="FP648" s="60"/>
      <c r="FQ648" s="60"/>
      <c r="FR648" s="60"/>
      <c r="FS648" s="60"/>
      <c r="FT648" s="60"/>
      <c r="FU648" s="60"/>
      <c r="FV648" s="60"/>
      <c r="FW648" s="60"/>
      <c r="FX648" s="60"/>
      <c r="FY648" s="60"/>
      <c r="FZ648" s="60"/>
      <c r="GA648" s="60"/>
      <c r="GB648" s="60"/>
      <c r="GC648" s="60"/>
      <c r="GD648" s="60"/>
      <c r="GE648" s="60"/>
      <c r="GF648" s="60"/>
      <c r="GG648" s="60"/>
      <c r="GH648" s="60"/>
      <c r="GI648" s="60"/>
      <c r="GJ648" s="60"/>
      <c r="GK648" s="60"/>
      <c r="GL648" s="60"/>
      <c r="GM648" s="60"/>
      <c r="GN648" s="60"/>
      <c r="GO648" s="37"/>
      <c r="HP648" s="37"/>
      <c r="IW648" s="37"/>
      <c r="IX648" s="37"/>
      <c r="IY648" s="37"/>
      <c r="JZ648" s="37"/>
      <c r="LA648" s="37"/>
      <c r="MC648" s="37"/>
      <c r="ND648" s="37"/>
      <c r="OG648" s="37"/>
      <c r="PH648" s="37"/>
      <c r="QI648" s="37"/>
      <c r="RY648" s="138"/>
    </row>
    <row r="649" spans="3:493" s="38" customFormat="1">
      <c r="C649" s="39"/>
      <c r="G649" s="40"/>
      <c r="H649" s="40"/>
      <c r="AI649" s="37"/>
      <c r="BJ649" s="37"/>
      <c r="DL649" s="37"/>
      <c r="FN649" s="37"/>
      <c r="FO649" s="60"/>
      <c r="FP649" s="60"/>
      <c r="FQ649" s="60"/>
      <c r="FR649" s="60"/>
      <c r="FS649" s="60"/>
      <c r="FT649" s="60"/>
      <c r="FU649" s="60"/>
      <c r="FV649" s="60"/>
      <c r="FW649" s="60"/>
      <c r="FX649" s="60"/>
      <c r="FY649" s="60"/>
      <c r="FZ649" s="60"/>
      <c r="GA649" s="60"/>
      <c r="GB649" s="60"/>
      <c r="GC649" s="60"/>
      <c r="GD649" s="60"/>
      <c r="GE649" s="60"/>
      <c r="GF649" s="60"/>
      <c r="GG649" s="60"/>
      <c r="GH649" s="60"/>
      <c r="GI649" s="60"/>
      <c r="GJ649" s="60"/>
      <c r="GK649" s="60"/>
      <c r="GL649" s="60"/>
      <c r="GM649" s="60"/>
      <c r="GN649" s="60"/>
      <c r="GO649" s="37"/>
      <c r="HP649" s="37"/>
      <c r="IW649" s="37"/>
      <c r="IX649" s="37"/>
      <c r="IY649" s="37"/>
      <c r="JZ649" s="37"/>
      <c r="LA649" s="37"/>
      <c r="MC649" s="37"/>
      <c r="ND649" s="37"/>
      <c r="OG649" s="37"/>
      <c r="PH649" s="37"/>
      <c r="QI649" s="37"/>
      <c r="RY649" s="138"/>
    </row>
    <row r="650" spans="3:493" s="38" customFormat="1">
      <c r="C650" s="39"/>
      <c r="G650" s="40"/>
      <c r="H650" s="40"/>
      <c r="AI650" s="37"/>
      <c r="BJ650" s="37"/>
      <c r="DL650" s="37"/>
      <c r="FN650" s="37"/>
      <c r="FO650" s="60"/>
      <c r="FP650" s="60"/>
      <c r="FQ650" s="60"/>
      <c r="FR650" s="60"/>
      <c r="FS650" s="60"/>
      <c r="FT650" s="60"/>
      <c r="FU650" s="60"/>
      <c r="FV650" s="60"/>
      <c r="FW650" s="60"/>
      <c r="FX650" s="60"/>
      <c r="FY650" s="60"/>
      <c r="FZ650" s="60"/>
      <c r="GA650" s="60"/>
      <c r="GB650" s="60"/>
      <c r="GC650" s="60"/>
      <c r="GD650" s="60"/>
      <c r="GE650" s="60"/>
      <c r="GF650" s="60"/>
      <c r="GG650" s="60"/>
      <c r="GH650" s="60"/>
      <c r="GI650" s="60"/>
      <c r="GJ650" s="60"/>
      <c r="GK650" s="60"/>
      <c r="GL650" s="60"/>
      <c r="GM650" s="60"/>
      <c r="GN650" s="60"/>
      <c r="GO650" s="37"/>
      <c r="HP650" s="37"/>
      <c r="IW650" s="37"/>
      <c r="IX650" s="37"/>
      <c r="IY650" s="37"/>
      <c r="JZ650" s="37"/>
      <c r="LA650" s="37"/>
      <c r="MC650" s="37"/>
      <c r="ND650" s="37"/>
      <c r="OG650" s="37"/>
      <c r="PH650" s="37"/>
      <c r="QI650" s="37"/>
      <c r="RY650" s="138"/>
    </row>
    <row r="651" spans="3:493" s="38" customFormat="1">
      <c r="C651" s="39"/>
      <c r="G651" s="40"/>
      <c r="H651" s="40"/>
      <c r="AI651" s="37"/>
      <c r="BJ651" s="37"/>
      <c r="DL651" s="37"/>
      <c r="FN651" s="37"/>
      <c r="FO651" s="60"/>
      <c r="FP651" s="60"/>
      <c r="FQ651" s="60"/>
      <c r="FR651" s="60"/>
      <c r="FS651" s="60"/>
      <c r="FT651" s="60"/>
      <c r="FU651" s="60"/>
      <c r="FV651" s="60"/>
      <c r="FW651" s="60"/>
      <c r="FX651" s="60"/>
      <c r="FY651" s="60"/>
      <c r="FZ651" s="60"/>
      <c r="GA651" s="60"/>
      <c r="GB651" s="60"/>
      <c r="GC651" s="60"/>
      <c r="GD651" s="60"/>
      <c r="GE651" s="60"/>
      <c r="GF651" s="60"/>
      <c r="GG651" s="60"/>
      <c r="GH651" s="60"/>
      <c r="GI651" s="60"/>
      <c r="GJ651" s="60"/>
      <c r="GK651" s="60"/>
      <c r="GL651" s="60"/>
      <c r="GM651" s="60"/>
      <c r="GN651" s="60"/>
      <c r="GO651" s="37"/>
      <c r="HP651" s="37"/>
      <c r="IW651" s="37"/>
      <c r="IX651" s="37"/>
      <c r="IY651" s="37"/>
      <c r="JZ651" s="37"/>
      <c r="LA651" s="37"/>
      <c r="MC651" s="37"/>
      <c r="ND651" s="37"/>
      <c r="OG651" s="37"/>
      <c r="PH651" s="37"/>
      <c r="QI651" s="37"/>
      <c r="RY651" s="138"/>
    </row>
    <row r="652" spans="3:493" s="38" customFormat="1">
      <c r="C652" s="39"/>
      <c r="G652" s="40"/>
      <c r="H652" s="40"/>
      <c r="AI652" s="37"/>
      <c r="BJ652" s="37"/>
      <c r="DL652" s="37"/>
      <c r="FN652" s="37"/>
      <c r="FO652" s="60"/>
      <c r="FP652" s="60"/>
      <c r="FQ652" s="60"/>
      <c r="FR652" s="60"/>
      <c r="FS652" s="60"/>
      <c r="FT652" s="60"/>
      <c r="FU652" s="60"/>
      <c r="FV652" s="60"/>
      <c r="FW652" s="60"/>
      <c r="FX652" s="60"/>
      <c r="FY652" s="60"/>
      <c r="FZ652" s="60"/>
      <c r="GA652" s="60"/>
      <c r="GB652" s="60"/>
      <c r="GC652" s="60"/>
      <c r="GD652" s="60"/>
      <c r="GE652" s="60"/>
      <c r="GF652" s="60"/>
      <c r="GG652" s="60"/>
      <c r="GH652" s="60"/>
      <c r="GI652" s="60"/>
      <c r="GJ652" s="60"/>
      <c r="GK652" s="60"/>
      <c r="GL652" s="60"/>
      <c r="GM652" s="60"/>
      <c r="GN652" s="60"/>
      <c r="GO652" s="37"/>
      <c r="HP652" s="37"/>
      <c r="IW652" s="37"/>
      <c r="IX652" s="37"/>
      <c r="IY652" s="37"/>
      <c r="JZ652" s="37"/>
      <c r="LA652" s="37"/>
      <c r="MC652" s="37"/>
      <c r="ND652" s="37"/>
      <c r="OG652" s="37"/>
      <c r="PH652" s="37"/>
      <c r="QI652" s="37"/>
      <c r="RY652" s="138"/>
    </row>
    <row r="653" spans="3:493" s="38" customFormat="1">
      <c r="C653" s="39"/>
      <c r="G653" s="40"/>
      <c r="H653" s="40"/>
      <c r="AI653" s="37"/>
      <c r="BJ653" s="37"/>
      <c r="DL653" s="37"/>
      <c r="FN653" s="37"/>
      <c r="FO653" s="60"/>
      <c r="FP653" s="60"/>
      <c r="FQ653" s="60"/>
      <c r="FR653" s="60"/>
      <c r="FS653" s="60"/>
      <c r="FT653" s="60"/>
      <c r="FU653" s="60"/>
      <c r="FV653" s="60"/>
      <c r="FW653" s="60"/>
      <c r="FX653" s="60"/>
      <c r="FY653" s="60"/>
      <c r="FZ653" s="60"/>
      <c r="GA653" s="60"/>
      <c r="GB653" s="60"/>
      <c r="GC653" s="60"/>
      <c r="GD653" s="60"/>
      <c r="GE653" s="60"/>
      <c r="GF653" s="60"/>
      <c r="GG653" s="60"/>
      <c r="GH653" s="60"/>
      <c r="GI653" s="60"/>
      <c r="GJ653" s="60"/>
      <c r="GK653" s="60"/>
      <c r="GL653" s="60"/>
      <c r="GM653" s="60"/>
      <c r="GN653" s="60"/>
      <c r="GO653" s="37"/>
      <c r="HP653" s="37"/>
      <c r="IW653" s="37"/>
      <c r="IX653" s="37"/>
      <c r="IY653" s="37"/>
      <c r="JZ653" s="37"/>
      <c r="LA653" s="37"/>
      <c r="MC653" s="37"/>
      <c r="ND653" s="37"/>
      <c r="OG653" s="37"/>
      <c r="PH653" s="37"/>
      <c r="QI653" s="37"/>
      <c r="RY653" s="138"/>
    </row>
    <row r="654" spans="3:493" s="38" customFormat="1">
      <c r="C654" s="39"/>
      <c r="G654" s="40"/>
      <c r="H654" s="40"/>
      <c r="AI654" s="37"/>
      <c r="BJ654" s="37"/>
      <c r="DL654" s="37"/>
      <c r="FN654" s="37"/>
      <c r="FO654" s="60"/>
      <c r="FP654" s="60"/>
      <c r="FQ654" s="60"/>
      <c r="FR654" s="60"/>
      <c r="FS654" s="60"/>
      <c r="FT654" s="60"/>
      <c r="FU654" s="60"/>
      <c r="FV654" s="60"/>
      <c r="FW654" s="60"/>
      <c r="FX654" s="60"/>
      <c r="FY654" s="60"/>
      <c r="FZ654" s="60"/>
      <c r="GA654" s="60"/>
      <c r="GB654" s="60"/>
      <c r="GC654" s="60"/>
      <c r="GD654" s="60"/>
      <c r="GE654" s="60"/>
      <c r="GF654" s="60"/>
      <c r="GG654" s="60"/>
      <c r="GH654" s="60"/>
      <c r="GI654" s="60"/>
      <c r="GJ654" s="60"/>
      <c r="GK654" s="60"/>
      <c r="GL654" s="60"/>
      <c r="GM654" s="60"/>
      <c r="GN654" s="60"/>
      <c r="GO654" s="37"/>
      <c r="HP654" s="37"/>
      <c r="IW654" s="37"/>
      <c r="IX654" s="37"/>
      <c r="IY654" s="37"/>
      <c r="JZ654" s="37"/>
      <c r="LA654" s="37"/>
      <c r="MC654" s="37"/>
      <c r="ND654" s="37"/>
      <c r="OG654" s="37"/>
      <c r="PH654" s="37"/>
      <c r="QI654" s="37"/>
      <c r="RY654" s="138"/>
    </row>
    <row r="655" spans="3:493" s="38" customFormat="1">
      <c r="C655" s="39"/>
      <c r="G655" s="40"/>
      <c r="H655" s="40"/>
      <c r="AI655" s="37"/>
      <c r="BJ655" s="37"/>
      <c r="DL655" s="37"/>
      <c r="FN655" s="37"/>
      <c r="FO655" s="60"/>
      <c r="FP655" s="60"/>
      <c r="FQ655" s="60"/>
      <c r="FR655" s="60"/>
      <c r="FS655" s="60"/>
      <c r="FT655" s="60"/>
      <c r="FU655" s="60"/>
      <c r="FV655" s="60"/>
      <c r="FW655" s="60"/>
      <c r="FX655" s="60"/>
      <c r="FY655" s="60"/>
      <c r="FZ655" s="60"/>
      <c r="GA655" s="60"/>
      <c r="GB655" s="60"/>
      <c r="GC655" s="60"/>
      <c r="GD655" s="60"/>
      <c r="GE655" s="60"/>
      <c r="GF655" s="60"/>
      <c r="GG655" s="60"/>
      <c r="GH655" s="60"/>
      <c r="GI655" s="60"/>
      <c r="GJ655" s="60"/>
      <c r="GK655" s="60"/>
      <c r="GL655" s="60"/>
      <c r="GM655" s="60"/>
      <c r="GN655" s="60"/>
      <c r="GO655" s="37"/>
      <c r="HP655" s="37"/>
      <c r="IW655" s="37"/>
      <c r="IX655" s="37"/>
      <c r="IY655" s="37"/>
      <c r="JZ655" s="37"/>
      <c r="LA655" s="37"/>
      <c r="MC655" s="37"/>
      <c r="ND655" s="37"/>
      <c r="OG655" s="37"/>
      <c r="PH655" s="37"/>
      <c r="QI655" s="37"/>
      <c r="RY655" s="138"/>
    </row>
    <row r="656" spans="3:493" s="38" customFormat="1">
      <c r="C656" s="39"/>
      <c r="G656" s="40"/>
      <c r="H656" s="40"/>
      <c r="AI656" s="37"/>
      <c r="BJ656" s="37"/>
      <c r="DL656" s="37"/>
      <c r="FN656" s="37"/>
      <c r="FO656" s="60"/>
      <c r="FP656" s="60"/>
      <c r="FQ656" s="60"/>
      <c r="FR656" s="60"/>
      <c r="FS656" s="60"/>
      <c r="FT656" s="60"/>
      <c r="FU656" s="60"/>
      <c r="FV656" s="60"/>
      <c r="FW656" s="60"/>
      <c r="FX656" s="60"/>
      <c r="FY656" s="60"/>
      <c r="FZ656" s="60"/>
      <c r="GA656" s="60"/>
      <c r="GB656" s="60"/>
      <c r="GC656" s="60"/>
      <c r="GD656" s="60"/>
      <c r="GE656" s="60"/>
      <c r="GF656" s="60"/>
      <c r="GG656" s="60"/>
      <c r="GH656" s="60"/>
      <c r="GI656" s="60"/>
      <c r="GJ656" s="60"/>
      <c r="GK656" s="60"/>
      <c r="GL656" s="60"/>
      <c r="GM656" s="60"/>
      <c r="GN656" s="60"/>
      <c r="GO656" s="37"/>
      <c r="HP656" s="37"/>
      <c r="IW656" s="37"/>
      <c r="IX656" s="37"/>
      <c r="IY656" s="37"/>
      <c r="JZ656" s="37"/>
      <c r="LA656" s="37"/>
      <c r="MC656" s="37"/>
      <c r="ND656" s="37"/>
      <c r="OG656" s="37"/>
      <c r="PH656" s="37"/>
      <c r="QI656" s="37"/>
      <c r="RY656" s="138"/>
    </row>
    <row r="657" spans="3:493" s="38" customFormat="1">
      <c r="C657" s="39"/>
      <c r="G657" s="40"/>
      <c r="H657" s="40"/>
      <c r="AI657" s="37"/>
      <c r="BJ657" s="37"/>
      <c r="DL657" s="37"/>
      <c r="FN657" s="37"/>
      <c r="FO657" s="60"/>
      <c r="FP657" s="60"/>
      <c r="FQ657" s="60"/>
      <c r="FR657" s="60"/>
      <c r="FS657" s="60"/>
      <c r="FT657" s="60"/>
      <c r="FU657" s="60"/>
      <c r="FV657" s="60"/>
      <c r="FW657" s="60"/>
      <c r="FX657" s="60"/>
      <c r="FY657" s="60"/>
      <c r="FZ657" s="60"/>
      <c r="GA657" s="60"/>
      <c r="GB657" s="60"/>
      <c r="GC657" s="60"/>
      <c r="GD657" s="60"/>
      <c r="GE657" s="60"/>
      <c r="GF657" s="60"/>
      <c r="GG657" s="60"/>
      <c r="GH657" s="60"/>
      <c r="GI657" s="60"/>
      <c r="GJ657" s="60"/>
      <c r="GK657" s="60"/>
      <c r="GL657" s="60"/>
      <c r="GM657" s="60"/>
      <c r="GN657" s="60"/>
      <c r="GO657" s="37"/>
      <c r="HP657" s="37"/>
      <c r="IW657" s="37"/>
      <c r="IX657" s="37"/>
      <c r="IY657" s="37"/>
      <c r="JZ657" s="37"/>
      <c r="LA657" s="37"/>
      <c r="MC657" s="37"/>
      <c r="ND657" s="37"/>
      <c r="OG657" s="37"/>
      <c r="PH657" s="37"/>
      <c r="QI657" s="37"/>
      <c r="RY657" s="138"/>
    </row>
    <row r="658" spans="3:493" s="38" customFormat="1">
      <c r="C658" s="39"/>
      <c r="G658" s="40"/>
      <c r="H658" s="40"/>
      <c r="AI658" s="37"/>
      <c r="BJ658" s="37"/>
      <c r="DL658" s="37"/>
      <c r="FN658" s="37"/>
      <c r="FO658" s="60"/>
      <c r="FP658" s="60"/>
      <c r="FQ658" s="60"/>
      <c r="FR658" s="60"/>
      <c r="FS658" s="60"/>
      <c r="FT658" s="60"/>
      <c r="FU658" s="60"/>
      <c r="FV658" s="60"/>
      <c r="FW658" s="60"/>
      <c r="FX658" s="60"/>
      <c r="FY658" s="60"/>
      <c r="FZ658" s="60"/>
      <c r="GA658" s="60"/>
      <c r="GB658" s="60"/>
      <c r="GC658" s="60"/>
      <c r="GD658" s="60"/>
      <c r="GE658" s="60"/>
      <c r="GF658" s="60"/>
      <c r="GG658" s="60"/>
      <c r="GH658" s="60"/>
      <c r="GI658" s="60"/>
      <c r="GJ658" s="60"/>
      <c r="GK658" s="60"/>
      <c r="GL658" s="60"/>
      <c r="GM658" s="60"/>
      <c r="GN658" s="60"/>
      <c r="GO658" s="37"/>
      <c r="HP658" s="37"/>
      <c r="IW658" s="37"/>
      <c r="IX658" s="37"/>
      <c r="IY658" s="37"/>
      <c r="JZ658" s="37"/>
      <c r="LA658" s="37"/>
      <c r="MC658" s="37"/>
      <c r="ND658" s="37"/>
      <c r="OG658" s="37"/>
      <c r="PH658" s="37"/>
      <c r="QI658" s="37"/>
      <c r="RY658" s="138"/>
    </row>
    <row r="659" spans="3:493" s="38" customFormat="1">
      <c r="C659" s="39"/>
      <c r="G659" s="40"/>
      <c r="H659" s="40"/>
      <c r="AI659" s="37"/>
      <c r="BJ659" s="37"/>
      <c r="DL659" s="37"/>
      <c r="FN659" s="37"/>
      <c r="FO659" s="60"/>
      <c r="FP659" s="60"/>
      <c r="FQ659" s="60"/>
      <c r="FR659" s="60"/>
      <c r="FS659" s="60"/>
      <c r="FT659" s="60"/>
      <c r="FU659" s="60"/>
      <c r="FV659" s="60"/>
      <c r="FW659" s="60"/>
      <c r="FX659" s="60"/>
      <c r="FY659" s="60"/>
      <c r="FZ659" s="60"/>
      <c r="GA659" s="60"/>
      <c r="GB659" s="60"/>
      <c r="GC659" s="60"/>
      <c r="GD659" s="60"/>
      <c r="GE659" s="60"/>
      <c r="GF659" s="60"/>
      <c r="GG659" s="60"/>
      <c r="GH659" s="60"/>
      <c r="GI659" s="60"/>
      <c r="GJ659" s="60"/>
      <c r="GK659" s="60"/>
      <c r="GL659" s="60"/>
      <c r="GM659" s="60"/>
      <c r="GN659" s="60"/>
      <c r="GO659" s="37"/>
      <c r="HP659" s="37"/>
      <c r="IW659" s="37"/>
      <c r="IX659" s="37"/>
      <c r="IY659" s="37"/>
      <c r="JZ659" s="37"/>
      <c r="LA659" s="37"/>
      <c r="MC659" s="37"/>
      <c r="ND659" s="37"/>
      <c r="OG659" s="37"/>
      <c r="PH659" s="37"/>
      <c r="QI659" s="37"/>
      <c r="RY659" s="138"/>
    </row>
    <row r="660" spans="3:493" s="38" customFormat="1">
      <c r="C660" s="39"/>
      <c r="G660" s="40"/>
      <c r="H660" s="40"/>
      <c r="AI660" s="37"/>
      <c r="BJ660" s="37"/>
      <c r="DL660" s="37"/>
      <c r="FN660" s="37"/>
      <c r="FO660" s="60"/>
      <c r="FP660" s="60"/>
      <c r="FQ660" s="60"/>
      <c r="FR660" s="60"/>
      <c r="FS660" s="60"/>
      <c r="FT660" s="60"/>
      <c r="FU660" s="60"/>
      <c r="FV660" s="60"/>
      <c r="FW660" s="60"/>
      <c r="FX660" s="60"/>
      <c r="FY660" s="60"/>
      <c r="FZ660" s="60"/>
      <c r="GA660" s="60"/>
      <c r="GB660" s="60"/>
      <c r="GC660" s="60"/>
      <c r="GD660" s="60"/>
      <c r="GE660" s="60"/>
      <c r="GF660" s="60"/>
      <c r="GG660" s="60"/>
      <c r="GH660" s="60"/>
      <c r="GI660" s="60"/>
      <c r="GJ660" s="60"/>
      <c r="GK660" s="60"/>
      <c r="GL660" s="60"/>
      <c r="GM660" s="60"/>
      <c r="GN660" s="60"/>
      <c r="GO660" s="37"/>
      <c r="HP660" s="37"/>
      <c r="IW660" s="37"/>
      <c r="IX660" s="37"/>
      <c r="IY660" s="37"/>
      <c r="JZ660" s="37"/>
      <c r="LA660" s="37"/>
      <c r="MC660" s="37"/>
      <c r="ND660" s="37"/>
      <c r="OG660" s="37"/>
      <c r="PH660" s="37"/>
      <c r="QI660" s="37"/>
      <c r="RY660" s="138"/>
    </row>
    <row r="661" spans="3:493" s="38" customFormat="1">
      <c r="C661" s="39"/>
      <c r="G661" s="40"/>
      <c r="H661" s="40"/>
      <c r="AI661" s="37"/>
      <c r="BJ661" s="37"/>
      <c r="DL661" s="37"/>
      <c r="FN661" s="37"/>
      <c r="FO661" s="60"/>
      <c r="FP661" s="60"/>
      <c r="FQ661" s="60"/>
      <c r="FR661" s="60"/>
      <c r="FS661" s="60"/>
      <c r="FT661" s="60"/>
      <c r="FU661" s="60"/>
      <c r="FV661" s="60"/>
      <c r="FW661" s="60"/>
      <c r="FX661" s="60"/>
      <c r="FY661" s="60"/>
      <c r="FZ661" s="60"/>
      <c r="GA661" s="60"/>
      <c r="GB661" s="60"/>
      <c r="GC661" s="60"/>
      <c r="GD661" s="60"/>
      <c r="GE661" s="60"/>
      <c r="GF661" s="60"/>
      <c r="GG661" s="60"/>
      <c r="GH661" s="60"/>
      <c r="GI661" s="60"/>
      <c r="GJ661" s="60"/>
      <c r="GK661" s="60"/>
      <c r="GL661" s="60"/>
      <c r="GM661" s="60"/>
      <c r="GN661" s="60"/>
      <c r="GO661" s="37"/>
      <c r="HP661" s="37"/>
      <c r="IW661" s="37"/>
      <c r="IX661" s="37"/>
      <c r="IY661" s="37"/>
      <c r="JZ661" s="37"/>
      <c r="LA661" s="37"/>
      <c r="MC661" s="37"/>
      <c r="ND661" s="37"/>
      <c r="OG661" s="37"/>
      <c r="PH661" s="37"/>
      <c r="QI661" s="37"/>
      <c r="RY661" s="138"/>
    </row>
    <row r="662" spans="3:493" s="38" customFormat="1">
      <c r="C662" s="39"/>
      <c r="G662" s="40"/>
      <c r="H662" s="40"/>
      <c r="AI662" s="37"/>
      <c r="BJ662" s="37"/>
      <c r="DL662" s="37"/>
      <c r="FN662" s="37"/>
      <c r="FO662" s="60"/>
      <c r="FP662" s="60"/>
      <c r="FQ662" s="60"/>
      <c r="FR662" s="60"/>
      <c r="FS662" s="60"/>
      <c r="FT662" s="60"/>
      <c r="FU662" s="60"/>
      <c r="FV662" s="60"/>
      <c r="FW662" s="60"/>
      <c r="FX662" s="60"/>
      <c r="FY662" s="60"/>
      <c r="FZ662" s="60"/>
      <c r="GA662" s="60"/>
      <c r="GB662" s="60"/>
      <c r="GC662" s="60"/>
      <c r="GD662" s="60"/>
      <c r="GE662" s="60"/>
      <c r="GF662" s="60"/>
      <c r="GG662" s="60"/>
      <c r="GH662" s="60"/>
      <c r="GI662" s="60"/>
      <c r="GJ662" s="60"/>
      <c r="GK662" s="60"/>
      <c r="GL662" s="60"/>
      <c r="GM662" s="60"/>
      <c r="GN662" s="60"/>
      <c r="GO662" s="37"/>
      <c r="HP662" s="37"/>
      <c r="IW662" s="37"/>
      <c r="IX662" s="37"/>
      <c r="IY662" s="37"/>
      <c r="JZ662" s="37"/>
      <c r="LA662" s="37"/>
      <c r="MC662" s="37"/>
      <c r="ND662" s="37"/>
      <c r="OG662" s="37"/>
      <c r="PH662" s="37"/>
      <c r="QI662" s="37"/>
      <c r="RY662" s="138"/>
    </row>
    <row r="663" spans="3:493" s="38" customFormat="1">
      <c r="C663" s="39"/>
      <c r="G663" s="40"/>
      <c r="H663" s="40"/>
      <c r="AI663" s="37"/>
      <c r="BJ663" s="37"/>
      <c r="DL663" s="37"/>
      <c r="FN663" s="37"/>
      <c r="FO663" s="60"/>
      <c r="FP663" s="60"/>
      <c r="FQ663" s="60"/>
      <c r="FR663" s="60"/>
      <c r="FS663" s="60"/>
      <c r="FT663" s="60"/>
      <c r="FU663" s="60"/>
      <c r="FV663" s="60"/>
      <c r="FW663" s="60"/>
      <c r="FX663" s="60"/>
      <c r="FY663" s="60"/>
      <c r="FZ663" s="60"/>
      <c r="GA663" s="60"/>
      <c r="GB663" s="60"/>
      <c r="GC663" s="60"/>
      <c r="GD663" s="60"/>
      <c r="GE663" s="60"/>
      <c r="GF663" s="60"/>
      <c r="GG663" s="60"/>
      <c r="GH663" s="60"/>
      <c r="GI663" s="60"/>
      <c r="GJ663" s="60"/>
      <c r="GK663" s="60"/>
      <c r="GL663" s="60"/>
      <c r="GM663" s="60"/>
      <c r="GN663" s="60"/>
      <c r="GO663" s="37"/>
      <c r="HP663" s="37"/>
      <c r="IW663" s="37"/>
      <c r="IX663" s="37"/>
      <c r="IY663" s="37"/>
      <c r="JZ663" s="37"/>
      <c r="LA663" s="37"/>
      <c r="MC663" s="37"/>
      <c r="ND663" s="37"/>
      <c r="OG663" s="37"/>
      <c r="PH663" s="37"/>
      <c r="QI663" s="37"/>
      <c r="RY663" s="138"/>
    </row>
    <row r="664" spans="3:493" s="38" customFormat="1">
      <c r="C664" s="39"/>
      <c r="G664" s="40"/>
      <c r="H664" s="40"/>
      <c r="AI664" s="37"/>
      <c r="BJ664" s="37"/>
      <c r="DL664" s="37"/>
      <c r="FN664" s="37"/>
      <c r="FO664" s="60"/>
      <c r="FP664" s="60"/>
      <c r="FQ664" s="60"/>
      <c r="FR664" s="60"/>
      <c r="FS664" s="60"/>
      <c r="FT664" s="60"/>
      <c r="FU664" s="60"/>
      <c r="FV664" s="60"/>
      <c r="FW664" s="60"/>
      <c r="FX664" s="60"/>
      <c r="FY664" s="60"/>
      <c r="FZ664" s="60"/>
      <c r="GA664" s="60"/>
      <c r="GB664" s="60"/>
      <c r="GC664" s="60"/>
      <c r="GD664" s="60"/>
      <c r="GE664" s="60"/>
      <c r="GF664" s="60"/>
      <c r="GG664" s="60"/>
      <c r="GH664" s="60"/>
      <c r="GI664" s="60"/>
      <c r="GJ664" s="60"/>
      <c r="GK664" s="60"/>
      <c r="GL664" s="60"/>
      <c r="GM664" s="60"/>
      <c r="GN664" s="60"/>
      <c r="GO664" s="37"/>
      <c r="HP664" s="37"/>
      <c r="IW664" s="37"/>
      <c r="IX664" s="37"/>
      <c r="IY664" s="37"/>
      <c r="JZ664" s="37"/>
      <c r="LA664" s="37"/>
      <c r="MC664" s="37"/>
      <c r="ND664" s="37"/>
      <c r="OG664" s="37"/>
      <c r="PH664" s="37"/>
      <c r="QI664" s="37"/>
      <c r="RY664" s="138"/>
    </row>
    <row r="665" spans="3:493" s="38" customFormat="1">
      <c r="C665" s="39"/>
      <c r="G665" s="40"/>
      <c r="H665" s="40"/>
      <c r="AI665" s="37"/>
      <c r="BJ665" s="37"/>
      <c r="DL665" s="37"/>
      <c r="FN665" s="37"/>
      <c r="FO665" s="60"/>
      <c r="FP665" s="60"/>
      <c r="FQ665" s="60"/>
      <c r="FR665" s="60"/>
      <c r="FS665" s="60"/>
      <c r="FT665" s="60"/>
      <c r="FU665" s="60"/>
      <c r="FV665" s="60"/>
      <c r="FW665" s="60"/>
      <c r="FX665" s="60"/>
      <c r="FY665" s="60"/>
      <c r="FZ665" s="60"/>
      <c r="GA665" s="60"/>
      <c r="GB665" s="60"/>
      <c r="GC665" s="60"/>
      <c r="GD665" s="60"/>
      <c r="GE665" s="60"/>
      <c r="GF665" s="60"/>
      <c r="GG665" s="60"/>
      <c r="GH665" s="60"/>
      <c r="GI665" s="60"/>
      <c r="GJ665" s="60"/>
      <c r="GK665" s="60"/>
      <c r="GL665" s="60"/>
      <c r="GM665" s="60"/>
      <c r="GN665" s="60"/>
      <c r="GO665" s="37"/>
      <c r="HP665" s="37"/>
      <c r="IW665" s="37"/>
      <c r="IX665" s="37"/>
      <c r="IY665" s="37"/>
      <c r="JZ665" s="37"/>
      <c r="LA665" s="37"/>
      <c r="MC665" s="37"/>
      <c r="ND665" s="37"/>
      <c r="OG665" s="37"/>
      <c r="PH665" s="37"/>
      <c r="QI665" s="37"/>
      <c r="RY665" s="138"/>
    </row>
    <row r="666" spans="3:493" s="38" customFormat="1">
      <c r="C666" s="39"/>
      <c r="G666" s="40"/>
      <c r="H666" s="40"/>
      <c r="AI666" s="37"/>
      <c r="BJ666" s="37"/>
      <c r="DL666" s="37"/>
      <c r="FN666" s="37"/>
      <c r="FO666" s="60"/>
      <c r="FP666" s="60"/>
      <c r="FQ666" s="60"/>
      <c r="FR666" s="60"/>
      <c r="FS666" s="60"/>
      <c r="FT666" s="60"/>
      <c r="FU666" s="60"/>
      <c r="FV666" s="60"/>
      <c r="FW666" s="60"/>
      <c r="FX666" s="60"/>
      <c r="FY666" s="60"/>
      <c r="FZ666" s="60"/>
      <c r="GA666" s="60"/>
      <c r="GB666" s="60"/>
      <c r="GC666" s="60"/>
      <c r="GD666" s="60"/>
      <c r="GE666" s="60"/>
      <c r="GF666" s="60"/>
      <c r="GG666" s="60"/>
      <c r="GH666" s="60"/>
      <c r="GI666" s="60"/>
      <c r="GJ666" s="60"/>
      <c r="GK666" s="60"/>
      <c r="GL666" s="60"/>
      <c r="GM666" s="60"/>
      <c r="GN666" s="60"/>
      <c r="GO666" s="37"/>
      <c r="HP666" s="37"/>
      <c r="IW666" s="37"/>
      <c r="IX666" s="37"/>
      <c r="IY666" s="37"/>
      <c r="JZ666" s="37"/>
      <c r="LA666" s="37"/>
      <c r="MC666" s="37"/>
      <c r="ND666" s="37"/>
      <c r="OG666" s="37"/>
      <c r="PH666" s="37"/>
      <c r="QI666" s="37"/>
      <c r="RY666" s="138"/>
    </row>
    <row r="667" spans="3:493" s="38" customFormat="1">
      <c r="C667" s="39"/>
      <c r="G667" s="40"/>
      <c r="H667" s="40"/>
      <c r="AI667" s="37"/>
      <c r="BJ667" s="37"/>
      <c r="DL667" s="37"/>
      <c r="FN667" s="37"/>
      <c r="FO667" s="60"/>
      <c r="FP667" s="60"/>
      <c r="FQ667" s="60"/>
      <c r="FR667" s="60"/>
      <c r="FS667" s="60"/>
      <c r="FT667" s="60"/>
      <c r="FU667" s="60"/>
      <c r="FV667" s="60"/>
      <c r="FW667" s="60"/>
      <c r="FX667" s="60"/>
      <c r="FY667" s="60"/>
      <c r="FZ667" s="60"/>
      <c r="GA667" s="60"/>
      <c r="GB667" s="60"/>
      <c r="GC667" s="60"/>
      <c r="GD667" s="60"/>
      <c r="GE667" s="60"/>
      <c r="GF667" s="60"/>
      <c r="GG667" s="60"/>
      <c r="GH667" s="60"/>
      <c r="GI667" s="60"/>
      <c r="GJ667" s="60"/>
      <c r="GK667" s="60"/>
      <c r="GL667" s="60"/>
      <c r="GM667" s="60"/>
      <c r="GN667" s="60"/>
      <c r="GO667" s="37"/>
      <c r="HP667" s="37"/>
      <c r="IW667" s="37"/>
      <c r="IX667" s="37"/>
      <c r="IY667" s="37"/>
      <c r="JZ667" s="37"/>
      <c r="LA667" s="37"/>
      <c r="MC667" s="37"/>
      <c r="ND667" s="37"/>
      <c r="OG667" s="37"/>
      <c r="PH667" s="37"/>
      <c r="QI667" s="37"/>
      <c r="RY667" s="138"/>
    </row>
    <row r="668" spans="3:493" s="38" customFormat="1">
      <c r="C668" s="39"/>
      <c r="G668" s="40"/>
      <c r="H668" s="40"/>
      <c r="AI668" s="37"/>
      <c r="BJ668" s="37"/>
      <c r="DL668" s="37"/>
      <c r="FN668" s="37"/>
      <c r="FO668" s="60"/>
      <c r="FP668" s="60"/>
      <c r="FQ668" s="60"/>
      <c r="FR668" s="60"/>
      <c r="FS668" s="60"/>
      <c r="FT668" s="60"/>
      <c r="FU668" s="60"/>
      <c r="FV668" s="60"/>
      <c r="FW668" s="60"/>
      <c r="FX668" s="60"/>
      <c r="FY668" s="60"/>
      <c r="FZ668" s="60"/>
      <c r="GA668" s="60"/>
      <c r="GB668" s="60"/>
      <c r="GC668" s="60"/>
      <c r="GD668" s="60"/>
      <c r="GE668" s="60"/>
      <c r="GF668" s="60"/>
      <c r="GG668" s="60"/>
      <c r="GH668" s="60"/>
      <c r="GI668" s="60"/>
      <c r="GJ668" s="60"/>
      <c r="GK668" s="60"/>
      <c r="GL668" s="60"/>
      <c r="GM668" s="60"/>
      <c r="GN668" s="60"/>
      <c r="GO668" s="37"/>
      <c r="HP668" s="37"/>
      <c r="IW668" s="37"/>
      <c r="IX668" s="37"/>
      <c r="IY668" s="37"/>
      <c r="JZ668" s="37"/>
      <c r="LA668" s="37"/>
      <c r="MC668" s="37"/>
      <c r="ND668" s="37"/>
      <c r="OG668" s="37"/>
      <c r="PH668" s="37"/>
      <c r="QI668" s="37"/>
      <c r="RY668" s="138"/>
    </row>
    <row r="669" spans="3:493" s="38" customFormat="1">
      <c r="C669" s="39"/>
      <c r="G669" s="40"/>
      <c r="H669" s="40"/>
      <c r="AI669" s="37"/>
      <c r="BJ669" s="37"/>
      <c r="DL669" s="37"/>
      <c r="FN669" s="37"/>
      <c r="FO669" s="60"/>
      <c r="FP669" s="60"/>
      <c r="FQ669" s="60"/>
      <c r="FR669" s="60"/>
      <c r="FS669" s="60"/>
      <c r="FT669" s="60"/>
      <c r="FU669" s="60"/>
      <c r="FV669" s="60"/>
      <c r="FW669" s="60"/>
      <c r="FX669" s="60"/>
      <c r="FY669" s="60"/>
      <c r="FZ669" s="60"/>
      <c r="GA669" s="60"/>
      <c r="GB669" s="60"/>
      <c r="GC669" s="60"/>
      <c r="GD669" s="60"/>
      <c r="GE669" s="60"/>
      <c r="GF669" s="60"/>
      <c r="GG669" s="60"/>
      <c r="GH669" s="60"/>
      <c r="GI669" s="60"/>
      <c r="GJ669" s="60"/>
      <c r="GK669" s="60"/>
      <c r="GL669" s="60"/>
      <c r="GM669" s="60"/>
      <c r="GN669" s="60"/>
      <c r="GO669" s="37"/>
      <c r="HP669" s="37"/>
      <c r="IW669" s="37"/>
      <c r="IX669" s="37"/>
      <c r="IY669" s="37"/>
      <c r="JZ669" s="37"/>
      <c r="LA669" s="37"/>
      <c r="MC669" s="37"/>
      <c r="ND669" s="37"/>
      <c r="OG669" s="37"/>
      <c r="PH669" s="37"/>
      <c r="QI669" s="37"/>
      <c r="RY669" s="138"/>
    </row>
    <row r="670" spans="3:493" s="38" customFormat="1">
      <c r="C670" s="39"/>
      <c r="G670" s="40"/>
      <c r="H670" s="40"/>
      <c r="AI670" s="37"/>
      <c r="BJ670" s="37"/>
      <c r="DL670" s="37"/>
      <c r="FN670" s="37"/>
      <c r="FO670" s="60"/>
      <c r="FP670" s="60"/>
      <c r="FQ670" s="60"/>
      <c r="FR670" s="60"/>
      <c r="FS670" s="60"/>
      <c r="FT670" s="60"/>
      <c r="FU670" s="60"/>
      <c r="FV670" s="60"/>
      <c r="FW670" s="60"/>
      <c r="FX670" s="60"/>
      <c r="FY670" s="60"/>
      <c r="FZ670" s="60"/>
      <c r="GA670" s="60"/>
      <c r="GB670" s="60"/>
      <c r="GC670" s="60"/>
      <c r="GD670" s="60"/>
      <c r="GE670" s="60"/>
      <c r="GF670" s="60"/>
      <c r="GG670" s="60"/>
      <c r="GH670" s="60"/>
      <c r="GI670" s="60"/>
      <c r="GJ670" s="60"/>
      <c r="GK670" s="60"/>
      <c r="GL670" s="60"/>
      <c r="GM670" s="60"/>
      <c r="GN670" s="60"/>
      <c r="GO670" s="37"/>
      <c r="HP670" s="37"/>
      <c r="IW670" s="37"/>
      <c r="IX670" s="37"/>
      <c r="IY670" s="37"/>
      <c r="JZ670" s="37"/>
      <c r="LA670" s="37"/>
      <c r="MC670" s="37"/>
      <c r="ND670" s="37"/>
      <c r="OG670" s="37"/>
      <c r="PH670" s="37"/>
      <c r="QI670" s="37"/>
      <c r="RY670" s="138"/>
    </row>
    <row r="671" spans="3:493" s="38" customFormat="1">
      <c r="C671" s="39"/>
      <c r="G671" s="40"/>
      <c r="H671" s="40"/>
      <c r="AI671" s="37"/>
      <c r="BJ671" s="37"/>
      <c r="DL671" s="37"/>
      <c r="FN671" s="37"/>
      <c r="FO671" s="60"/>
      <c r="FP671" s="60"/>
      <c r="FQ671" s="60"/>
      <c r="FR671" s="60"/>
      <c r="FS671" s="60"/>
      <c r="FT671" s="60"/>
      <c r="FU671" s="60"/>
      <c r="FV671" s="60"/>
      <c r="FW671" s="60"/>
      <c r="FX671" s="60"/>
      <c r="FY671" s="60"/>
      <c r="FZ671" s="60"/>
      <c r="GA671" s="60"/>
      <c r="GB671" s="60"/>
      <c r="GC671" s="60"/>
      <c r="GD671" s="60"/>
      <c r="GE671" s="60"/>
      <c r="GF671" s="60"/>
      <c r="GG671" s="60"/>
      <c r="GH671" s="60"/>
      <c r="GI671" s="60"/>
      <c r="GJ671" s="60"/>
      <c r="GK671" s="60"/>
      <c r="GL671" s="60"/>
      <c r="GM671" s="60"/>
      <c r="GN671" s="60"/>
      <c r="GO671" s="37"/>
      <c r="HP671" s="37"/>
      <c r="IW671" s="37"/>
      <c r="IX671" s="37"/>
      <c r="IY671" s="37"/>
      <c r="JZ671" s="37"/>
      <c r="LA671" s="37"/>
      <c r="MC671" s="37"/>
      <c r="ND671" s="37"/>
      <c r="OG671" s="37"/>
      <c r="PH671" s="37"/>
      <c r="QI671" s="37"/>
      <c r="RY671" s="138"/>
    </row>
    <row r="672" spans="3:493" s="38" customFormat="1">
      <c r="C672" s="39"/>
      <c r="G672" s="40"/>
      <c r="H672" s="40"/>
      <c r="AI672" s="37"/>
      <c r="BJ672" s="37"/>
      <c r="DL672" s="37"/>
      <c r="FN672" s="37"/>
      <c r="FO672" s="60"/>
      <c r="FP672" s="60"/>
      <c r="FQ672" s="60"/>
      <c r="FR672" s="60"/>
      <c r="FS672" s="60"/>
      <c r="FT672" s="60"/>
      <c r="FU672" s="60"/>
      <c r="FV672" s="60"/>
      <c r="FW672" s="60"/>
      <c r="FX672" s="60"/>
      <c r="FY672" s="60"/>
      <c r="FZ672" s="60"/>
      <c r="GA672" s="60"/>
      <c r="GB672" s="60"/>
      <c r="GC672" s="60"/>
      <c r="GD672" s="60"/>
      <c r="GE672" s="60"/>
      <c r="GF672" s="60"/>
      <c r="GG672" s="60"/>
      <c r="GH672" s="60"/>
      <c r="GI672" s="60"/>
      <c r="GJ672" s="60"/>
      <c r="GK672" s="60"/>
      <c r="GL672" s="60"/>
      <c r="GM672" s="60"/>
      <c r="GN672" s="60"/>
      <c r="GO672" s="37"/>
      <c r="HP672" s="37"/>
      <c r="IW672" s="37"/>
      <c r="IX672" s="37"/>
      <c r="IY672" s="37"/>
      <c r="JZ672" s="37"/>
      <c r="LA672" s="37"/>
      <c r="MC672" s="37"/>
      <c r="ND672" s="37"/>
      <c r="OG672" s="37"/>
      <c r="PH672" s="37"/>
      <c r="QI672" s="37"/>
      <c r="RY672" s="138"/>
    </row>
    <row r="673" spans="3:493" s="38" customFormat="1">
      <c r="C673" s="39"/>
      <c r="G673" s="40"/>
      <c r="H673" s="40"/>
      <c r="AI673" s="37"/>
      <c r="BJ673" s="37"/>
      <c r="DL673" s="37"/>
      <c r="FN673" s="37"/>
      <c r="FO673" s="60"/>
      <c r="FP673" s="60"/>
      <c r="FQ673" s="60"/>
      <c r="FR673" s="60"/>
      <c r="FS673" s="60"/>
      <c r="FT673" s="60"/>
      <c r="FU673" s="60"/>
      <c r="FV673" s="60"/>
      <c r="FW673" s="60"/>
      <c r="FX673" s="60"/>
      <c r="FY673" s="60"/>
      <c r="FZ673" s="60"/>
      <c r="GA673" s="60"/>
      <c r="GB673" s="60"/>
      <c r="GC673" s="60"/>
      <c r="GD673" s="60"/>
      <c r="GE673" s="60"/>
      <c r="GF673" s="60"/>
      <c r="GG673" s="60"/>
      <c r="GH673" s="60"/>
      <c r="GI673" s="60"/>
      <c r="GJ673" s="60"/>
      <c r="GK673" s="60"/>
      <c r="GL673" s="60"/>
      <c r="GM673" s="60"/>
      <c r="GN673" s="60"/>
      <c r="GO673" s="37"/>
      <c r="HP673" s="37"/>
      <c r="IW673" s="37"/>
      <c r="IX673" s="37"/>
      <c r="IY673" s="37"/>
      <c r="JZ673" s="37"/>
      <c r="LA673" s="37"/>
      <c r="MC673" s="37"/>
      <c r="ND673" s="37"/>
      <c r="OG673" s="37"/>
      <c r="PH673" s="37"/>
      <c r="QI673" s="37"/>
      <c r="RY673" s="138"/>
    </row>
    <row r="674" spans="3:493" s="38" customFormat="1">
      <c r="C674" s="39"/>
      <c r="G674" s="40"/>
      <c r="H674" s="40"/>
      <c r="AI674" s="37"/>
      <c r="BJ674" s="37"/>
      <c r="DL674" s="37"/>
      <c r="FN674" s="37"/>
      <c r="FO674" s="60"/>
      <c r="FP674" s="60"/>
      <c r="FQ674" s="60"/>
      <c r="FR674" s="60"/>
      <c r="FS674" s="60"/>
      <c r="FT674" s="60"/>
      <c r="FU674" s="60"/>
      <c r="FV674" s="60"/>
      <c r="FW674" s="60"/>
      <c r="FX674" s="60"/>
      <c r="FY674" s="60"/>
      <c r="FZ674" s="60"/>
      <c r="GA674" s="60"/>
      <c r="GB674" s="60"/>
      <c r="GC674" s="60"/>
      <c r="GD674" s="60"/>
      <c r="GE674" s="60"/>
      <c r="GF674" s="60"/>
      <c r="GG674" s="60"/>
      <c r="GH674" s="60"/>
      <c r="GI674" s="60"/>
      <c r="GJ674" s="60"/>
      <c r="GK674" s="60"/>
      <c r="GL674" s="60"/>
      <c r="GM674" s="60"/>
      <c r="GN674" s="60"/>
      <c r="GO674" s="37"/>
      <c r="HP674" s="37"/>
      <c r="IW674" s="37"/>
      <c r="IX674" s="37"/>
      <c r="IY674" s="37"/>
      <c r="JZ674" s="37"/>
      <c r="LA674" s="37"/>
      <c r="MC674" s="37"/>
      <c r="ND674" s="37"/>
      <c r="OG674" s="37"/>
      <c r="PH674" s="37"/>
      <c r="QI674" s="37"/>
      <c r="RY674" s="138"/>
    </row>
    <row r="675" spans="3:493" s="38" customFormat="1">
      <c r="C675" s="39"/>
      <c r="G675" s="40"/>
      <c r="H675" s="40"/>
      <c r="AI675" s="37"/>
      <c r="BJ675" s="37"/>
      <c r="DL675" s="37"/>
      <c r="FN675" s="37"/>
      <c r="FO675" s="60"/>
      <c r="FP675" s="60"/>
      <c r="FQ675" s="60"/>
      <c r="FR675" s="60"/>
      <c r="FS675" s="60"/>
      <c r="FT675" s="60"/>
      <c r="FU675" s="60"/>
      <c r="FV675" s="60"/>
      <c r="FW675" s="60"/>
      <c r="FX675" s="60"/>
      <c r="FY675" s="60"/>
      <c r="FZ675" s="60"/>
      <c r="GA675" s="60"/>
      <c r="GB675" s="60"/>
      <c r="GC675" s="60"/>
      <c r="GD675" s="60"/>
      <c r="GE675" s="60"/>
      <c r="GF675" s="60"/>
      <c r="GG675" s="60"/>
      <c r="GH675" s="60"/>
      <c r="GI675" s="60"/>
      <c r="GJ675" s="60"/>
      <c r="GK675" s="60"/>
      <c r="GL675" s="60"/>
      <c r="GM675" s="60"/>
      <c r="GN675" s="60"/>
      <c r="GO675" s="37"/>
      <c r="HP675" s="37"/>
      <c r="IW675" s="37"/>
      <c r="IX675" s="37"/>
      <c r="IY675" s="37"/>
      <c r="JZ675" s="37"/>
      <c r="LA675" s="37"/>
      <c r="MC675" s="37"/>
      <c r="ND675" s="37"/>
      <c r="OG675" s="37"/>
      <c r="PH675" s="37"/>
      <c r="QI675" s="37"/>
      <c r="RY675" s="138"/>
    </row>
    <row r="676" spans="3:493" s="38" customFormat="1">
      <c r="C676" s="39"/>
      <c r="G676" s="40"/>
      <c r="H676" s="40"/>
      <c r="AI676" s="37"/>
      <c r="BJ676" s="37"/>
      <c r="DL676" s="37"/>
      <c r="FN676" s="37"/>
      <c r="FO676" s="60"/>
      <c r="FP676" s="60"/>
      <c r="FQ676" s="60"/>
      <c r="FR676" s="60"/>
      <c r="FS676" s="60"/>
      <c r="FT676" s="60"/>
      <c r="FU676" s="60"/>
      <c r="FV676" s="60"/>
      <c r="FW676" s="60"/>
      <c r="FX676" s="60"/>
      <c r="FY676" s="60"/>
      <c r="FZ676" s="60"/>
      <c r="GA676" s="60"/>
      <c r="GB676" s="60"/>
      <c r="GC676" s="60"/>
      <c r="GD676" s="60"/>
      <c r="GE676" s="60"/>
      <c r="GF676" s="60"/>
      <c r="GG676" s="60"/>
      <c r="GH676" s="60"/>
      <c r="GI676" s="60"/>
      <c r="GJ676" s="60"/>
      <c r="GK676" s="60"/>
      <c r="GL676" s="60"/>
      <c r="GM676" s="60"/>
      <c r="GN676" s="60"/>
      <c r="GO676" s="37"/>
      <c r="HP676" s="37"/>
      <c r="IW676" s="37"/>
      <c r="IX676" s="37"/>
      <c r="IY676" s="37"/>
      <c r="JZ676" s="37"/>
      <c r="LA676" s="37"/>
      <c r="MC676" s="37"/>
      <c r="ND676" s="37"/>
      <c r="OG676" s="37"/>
      <c r="PH676" s="37"/>
      <c r="QI676" s="37"/>
      <c r="RY676" s="138"/>
    </row>
    <row r="677" spans="3:493" s="38" customFormat="1">
      <c r="C677" s="39"/>
      <c r="G677" s="40"/>
      <c r="H677" s="40"/>
      <c r="AI677" s="37"/>
      <c r="BJ677" s="37"/>
      <c r="DL677" s="37"/>
      <c r="FN677" s="37"/>
      <c r="FO677" s="60"/>
      <c r="FP677" s="60"/>
      <c r="FQ677" s="60"/>
      <c r="FR677" s="60"/>
      <c r="FS677" s="60"/>
      <c r="FT677" s="60"/>
      <c r="FU677" s="60"/>
      <c r="FV677" s="60"/>
      <c r="FW677" s="60"/>
      <c r="FX677" s="60"/>
      <c r="FY677" s="60"/>
      <c r="FZ677" s="60"/>
      <c r="GA677" s="60"/>
      <c r="GB677" s="60"/>
      <c r="GC677" s="60"/>
      <c r="GD677" s="60"/>
      <c r="GE677" s="60"/>
      <c r="GF677" s="60"/>
      <c r="GG677" s="60"/>
      <c r="GH677" s="60"/>
      <c r="GI677" s="60"/>
      <c r="GJ677" s="60"/>
      <c r="GK677" s="60"/>
      <c r="GL677" s="60"/>
      <c r="GM677" s="60"/>
      <c r="GN677" s="60"/>
      <c r="GO677" s="37"/>
      <c r="HP677" s="37"/>
      <c r="IW677" s="37"/>
      <c r="IX677" s="37"/>
      <c r="IY677" s="37"/>
      <c r="JZ677" s="37"/>
      <c r="LA677" s="37"/>
      <c r="MC677" s="37"/>
      <c r="ND677" s="37"/>
      <c r="OG677" s="37"/>
      <c r="PH677" s="37"/>
      <c r="QI677" s="37"/>
      <c r="RY677" s="138"/>
    </row>
    <row r="678" spans="3:493" s="38" customFormat="1">
      <c r="C678" s="39"/>
      <c r="G678" s="40"/>
      <c r="H678" s="40"/>
      <c r="AI678" s="37"/>
      <c r="BJ678" s="37"/>
      <c r="DL678" s="37"/>
      <c r="FN678" s="37"/>
      <c r="FO678" s="60"/>
      <c r="FP678" s="60"/>
      <c r="FQ678" s="60"/>
      <c r="FR678" s="60"/>
      <c r="FS678" s="60"/>
      <c r="FT678" s="60"/>
      <c r="FU678" s="60"/>
      <c r="FV678" s="60"/>
      <c r="FW678" s="60"/>
      <c r="FX678" s="60"/>
      <c r="FY678" s="60"/>
      <c r="FZ678" s="60"/>
      <c r="GA678" s="60"/>
      <c r="GB678" s="60"/>
      <c r="GC678" s="60"/>
      <c r="GD678" s="60"/>
      <c r="GE678" s="60"/>
      <c r="GF678" s="60"/>
      <c r="GG678" s="60"/>
      <c r="GH678" s="60"/>
      <c r="GI678" s="60"/>
      <c r="GJ678" s="60"/>
      <c r="GK678" s="60"/>
      <c r="GL678" s="60"/>
      <c r="GM678" s="60"/>
      <c r="GN678" s="60"/>
      <c r="GO678" s="37"/>
      <c r="HP678" s="37"/>
      <c r="IW678" s="37"/>
      <c r="IX678" s="37"/>
      <c r="IY678" s="37"/>
      <c r="JZ678" s="37"/>
      <c r="LA678" s="37"/>
      <c r="MC678" s="37"/>
      <c r="ND678" s="37"/>
      <c r="OG678" s="37"/>
      <c r="PH678" s="37"/>
      <c r="QI678" s="37"/>
      <c r="RY678" s="138"/>
    </row>
    <row r="679" spans="3:493" s="38" customFormat="1">
      <c r="C679" s="39"/>
      <c r="G679" s="40"/>
      <c r="H679" s="40"/>
      <c r="AI679" s="37"/>
      <c r="BJ679" s="37"/>
      <c r="DL679" s="37"/>
      <c r="FN679" s="37"/>
      <c r="FO679" s="60"/>
      <c r="FP679" s="60"/>
      <c r="FQ679" s="60"/>
      <c r="FR679" s="60"/>
      <c r="FS679" s="60"/>
      <c r="FT679" s="60"/>
      <c r="FU679" s="60"/>
      <c r="FV679" s="60"/>
      <c r="FW679" s="60"/>
      <c r="FX679" s="60"/>
      <c r="FY679" s="60"/>
      <c r="FZ679" s="60"/>
      <c r="GA679" s="60"/>
      <c r="GB679" s="60"/>
      <c r="GC679" s="60"/>
      <c r="GD679" s="60"/>
      <c r="GE679" s="60"/>
      <c r="GF679" s="60"/>
      <c r="GG679" s="60"/>
      <c r="GH679" s="60"/>
      <c r="GI679" s="60"/>
      <c r="GJ679" s="60"/>
      <c r="GK679" s="60"/>
      <c r="GL679" s="60"/>
      <c r="GM679" s="60"/>
      <c r="GN679" s="60"/>
      <c r="GO679" s="37"/>
      <c r="HP679" s="37"/>
      <c r="IW679" s="37"/>
      <c r="IX679" s="37"/>
      <c r="IY679" s="37"/>
      <c r="JZ679" s="37"/>
      <c r="LA679" s="37"/>
      <c r="MC679" s="37"/>
      <c r="ND679" s="37"/>
      <c r="OG679" s="37"/>
      <c r="PH679" s="37"/>
      <c r="QI679" s="37"/>
      <c r="RY679" s="138"/>
    </row>
    <row r="680" spans="3:493" s="38" customFormat="1">
      <c r="C680" s="39"/>
      <c r="G680" s="40"/>
      <c r="H680" s="40"/>
      <c r="AI680" s="37"/>
      <c r="BJ680" s="37"/>
      <c r="DL680" s="37"/>
      <c r="FN680" s="37"/>
      <c r="FO680" s="60"/>
      <c r="FP680" s="60"/>
      <c r="FQ680" s="60"/>
      <c r="FR680" s="60"/>
      <c r="FS680" s="60"/>
      <c r="FT680" s="60"/>
      <c r="FU680" s="60"/>
      <c r="FV680" s="60"/>
      <c r="FW680" s="60"/>
      <c r="FX680" s="60"/>
      <c r="FY680" s="60"/>
      <c r="FZ680" s="60"/>
      <c r="GA680" s="60"/>
      <c r="GB680" s="60"/>
      <c r="GC680" s="60"/>
      <c r="GD680" s="60"/>
      <c r="GE680" s="60"/>
      <c r="GF680" s="60"/>
      <c r="GG680" s="60"/>
      <c r="GH680" s="60"/>
      <c r="GI680" s="60"/>
      <c r="GJ680" s="60"/>
      <c r="GK680" s="60"/>
      <c r="GL680" s="60"/>
      <c r="GM680" s="60"/>
      <c r="GN680" s="60"/>
      <c r="GO680" s="37"/>
      <c r="HP680" s="37"/>
      <c r="IW680" s="37"/>
      <c r="IX680" s="37"/>
      <c r="IY680" s="37"/>
      <c r="JZ680" s="37"/>
      <c r="LA680" s="37"/>
      <c r="MC680" s="37"/>
      <c r="ND680" s="37"/>
      <c r="OG680" s="37"/>
      <c r="PH680" s="37"/>
      <c r="QI680" s="37"/>
      <c r="RY680" s="138"/>
    </row>
    <row r="681" spans="3:493" s="38" customFormat="1">
      <c r="C681" s="39"/>
      <c r="G681" s="40"/>
      <c r="H681" s="40"/>
      <c r="AI681" s="37"/>
      <c r="BJ681" s="37"/>
      <c r="DL681" s="37"/>
      <c r="FN681" s="37"/>
      <c r="FO681" s="60"/>
      <c r="FP681" s="60"/>
      <c r="FQ681" s="60"/>
      <c r="FR681" s="60"/>
      <c r="FS681" s="60"/>
      <c r="FT681" s="60"/>
      <c r="FU681" s="60"/>
      <c r="FV681" s="60"/>
      <c r="FW681" s="60"/>
      <c r="FX681" s="60"/>
      <c r="FY681" s="60"/>
      <c r="FZ681" s="60"/>
      <c r="GA681" s="60"/>
      <c r="GB681" s="60"/>
      <c r="GC681" s="60"/>
      <c r="GD681" s="60"/>
      <c r="GE681" s="60"/>
      <c r="GF681" s="60"/>
      <c r="GG681" s="60"/>
      <c r="GH681" s="60"/>
      <c r="GI681" s="60"/>
      <c r="GJ681" s="60"/>
      <c r="GK681" s="60"/>
      <c r="GL681" s="60"/>
      <c r="GM681" s="60"/>
      <c r="GN681" s="60"/>
      <c r="GO681" s="37"/>
      <c r="HP681" s="37"/>
      <c r="IW681" s="37"/>
      <c r="IX681" s="37"/>
      <c r="IY681" s="37"/>
      <c r="JZ681" s="37"/>
      <c r="LA681" s="37"/>
      <c r="MC681" s="37"/>
      <c r="ND681" s="37"/>
      <c r="OG681" s="37"/>
      <c r="PH681" s="37"/>
      <c r="QI681" s="37"/>
      <c r="RY681" s="138"/>
    </row>
    <row r="682" spans="3:493" s="38" customFormat="1">
      <c r="C682" s="39"/>
      <c r="G682" s="40"/>
      <c r="H682" s="40"/>
      <c r="AI682" s="37"/>
      <c r="BJ682" s="37"/>
      <c r="DL682" s="37"/>
      <c r="FN682" s="37"/>
      <c r="FO682" s="60"/>
      <c r="FP682" s="60"/>
      <c r="FQ682" s="60"/>
      <c r="FR682" s="60"/>
      <c r="FS682" s="60"/>
      <c r="FT682" s="60"/>
      <c r="FU682" s="60"/>
      <c r="FV682" s="60"/>
      <c r="FW682" s="60"/>
      <c r="FX682" s="60"/>
      <c r="FY682" s="60"/>
      <c r="FZ682" s="60"/>
      <c r="GA682" s="60"/>
      <c r="GB682" s="60"/>
      <c r="GC682" s="60"/>
      <c r="GD682" s="60"/>
      <c r="GE682" s="60"/>
      <c r="GF682" s="60"/>
      <c r="GG682" s="60"/>
      <c r="GH682" s="60"/>
      <c r="GI682" s="60"/>
      <c r="GJ682" s="60"/>
      <c r="GK682" s="60"/>
      <c r="GL682" s="60"/>
      <c r="GM682" s="60"/>
      <c r="GN682" s="60"/>
      <c r="GO682" s="37"/>
      <c r="HP682" s="37"/>
      <c r="IW682" s="37"/>
      <c r="IX682" s="37"/>
      <c r="IY682" s="37"/>
      <c r="JZ682" s="37"/>
      <c r="LA682" s="37"/>
      <c r="MC682" s="37"/>
      <c r="ND682" s="37"/>
      <c r="OG682" s="37"/>
      <c r="PH682" s="37"/>
      <c r="QI682" s="37"/>
      <c r="RY682" s="138"/>
    </row>
    <row r="683" spans="3:493" s="38" customFormat="1">
      <c r="C683" s="39"/>
      <c r="G683" s="40"/>
      <c r="H683" s="40"/>
      <c r="AI683" s="37"/>
      <c r="BJ683" s="37"/>
      <c r="DL683" s="37"/>
      <c r="FN683" s="37"/>
      <c r="FO683" s="60"/>
      <c r="FP683" s="60"/>
      <c r="FQ683" s="60"/>
      <c r="FR683" s="60"/>
      <c r="FS683" s="60"/>
      <c r="FT683" s="60"/>
      <c r="FU683" s="60"/>
      <c r="FV683" s="60"/>
      <c r="FW683" s="60"/>
      <c r="FX683" s="60"/>
      <c r="FY683" s="60"/>
      <c r="FZ683" s="60"/>
      <c r="GA683" s="60"/>
      <c r="GB683" s="60"/>
      <c r="GC683" s="60"/>
      <c r="GD683" s="60"/>
      <c r="GE683" s="60"/>
      <c r="GF683" s="60"/>
      <c r="GG683" s="60"/>
      <c r="GH683" s="60"/>
      <c r="GI683" s="60"/>
      <c r="GJ683" s="60"/>
      <c r="GK683" s="60"/>
      <c r="GL683" s="60"/>
      <c r="GM683" s="60"/>
      <c r="GN683" s="60"/>
      <c r="GO683" s="37"/>
      <c r="HP683" s="37"/>
      <c r="IW683" s="37"/>
      <c r="IX683" s="37"/>
      <c r="IY683" s="37"/>
      <c r="JZ683" s="37"/>
      <c r="LA683" s="37"/>
      <c r="MC683" s="37"/>
      <c r="ND683" s="37"/>
      <c r="OG683" s="37"/>
      <c r="PH683" s="37"/>
      <c r="QI683" s="37"/>
      <c r="RY683" s="138"/>
    </row>
    <row r="684" spans="3:493" s="38" customFormat="1">
      <c r="C684" s="39"/>
      <c r="G684" s="40"/>
      <c r="H684" s="40"/>
      <c r="AI684" s="37"/>
      <c r="BJ684" s="37"/>
      <c r="DL684" s="37"/>
      <c r="FN684" s="37"/>
      <c r="FO684" s="60"/>
      <c r="FP684" s="60"/>
      <c r="FQ684" s="60"/>
      <c r="FR684" s="60"/>
      <c r="FS684" s="60"/>
      <c r="FT684" s="60"/>
      <c r="FU684" s="60"/>
      <c r="FV684" s="60"/>
      <c r="FW684" s="60"/>
      <c r="FX684" s="60"/>
      <c r="FY684" s="60"/>
      <c r="FZ684" s="60"/>
      <c r="GA684" s="60"/>
      <c r="GB684" s="60"/>
      <c r="GC684" s="60"/>
      <c r="GD684" s="60"/>
      <c r="GE684" s="60"/>
      <c r="GF684" s="60"/>
      <c r="GG684" s="60"/>
      <c r="GH684" s="60"/>
      <c r="GI684" s="60"/>
      <c r="GJ684" s="60"/>
      <c r="GK684" s="60"/>
      <c r="GL684" s="60"/>
      <c r="GM684" s="60"/>
      <c r="GN684" s="60"/>
      <c r="GO684" s="37"/>
      <c r="HP684" s="37"/>
      <c r="IW684" s="37"/>
      <c r="IX684" s="37"/>
      <c r="IY684" s="37"/>
      <c r="JZ684" s="37"/>
      <c r="LA684" s="37"/>
      <c r="MC684" s="37"/>
      <c r="ND684" s="37"/>
      <c r="OG684" s="37"/>
      <c r="PH684" s="37"/>
      <c r="QI684" s="37"/>
      <c r="RY684" s="138"/>
    </row>
    <row r="685" spans="3:493" s="38" customFormat="1">
      <c r="C685" s="39"/>
      <c r="G685" s="40"/>
      <c r="H685" s="40"/>
      <c r="AI685" s="37"/>
      <c r="BJ685" s="37"/>
      <c r="DL685" s="37"/>
      <c r="FN685" s="37"/>
      <c r="FO685" s="60"/>
      <c r="FP685" s="60"/>
      <c r="FQ685" s="60"/>
      <c r="FR685" s="60"/>
      <c r="FS685" s="60"/>
      <c r="FT685" s="60"/>
      <c r="FU685" s="60"/>
      <c r="FV685" s="60"/>
      <c r="FW685" s="60"/>
      <c r="FX685" s="60"/>
      <c r="FY685" s="60"/>
      <c r="FZ685" s="60"/>
      <c r="GA685" s="60"/>
      <c r="GB685" s="60"/>
      <c r="GC685" s="60"/>
      <c r="GD685" s="60"/>
      <c r="GE685" s="60"/>
      <c r="GF685" s="60"/>
      <c r="GG685" s="60"/>
      <c r="GH685" s="60"/>
      <c r="GI685" s="60"/>
      <c r="GJ685" s="60"/>
      <c r="GK685" s="60"/>
      <c r="GL685" s="60"/>
      <c r="GM685" s="60"/>
      <c r="GN685" s="60"/>
      <c r="GO685" s="37"/>
      <c r="HP685" s="37"/>
      <c r="IW685" s="37"/>
      <c r="IX685" s="37"/>
      <c r="IY685" s="37"/>
      <c r="JZ685" s="37"/>
      <c r="LA685" s="37"/>
      <c r="MC685" s="37"/>
      <c r="ND685" s="37"/>
      <c r="OG685" s="37"/>
      <c r="PH685" s="37"/>
      <c r="QI685" s="37"/>
      <c r="RY685" s="138"/>
    </row>
    <row r="686" spans="3:493" s="38" customFormat="1">
      <c r="C686" s="39"/>
      <c r="G686" s="40"/>
      <c r="H686" s="40"/>
      <c r="AI686" s="37"/>
      <c r="BJ686" s="37"/>
      <c r="DL686" s="37"/>
      <c r="FN686" s="37"/>
      <c r="FO686" s="60"/>
      <c r="FP686" s="60"/>
      <c r="FQ686" s="60"/>
      <c r="FR686" s="60"/>
      <c r="FS686" s="60"/>
      <c r="FT686" s="60"/>
      <c r="FU686" s="60"/>
      <c r="FV686" s="60"/>
      <c r="FW686" s="60"/>
      <c r="FX686" s="60"/>
      <c r="FY686" s="60"/>
      <c r="FZ686" s="60"/>
      <c r="GA686" s="60"/>
      <c r="GB686" s="60"/>
      <c r="GC686" s="60"/>
      <c r="GD686" s="60"/>
      <c r="GE686" s="60"/>
      <c r="GF686" s="60"/>
      <c r="GG686" s="60"/>
      <c r="GH686" s="60"/>
      <c r="GI686" s="60"/>
      <c r="GJ686" s="60"/>
      <c r="GK686" s="60"/>
      <c r="GL686" s="60"/>
      <c r="GM686" s="60"/>
      <c r="GN686" s="60"/>
      <c r="GO686" s="37"/>
      <c r="HP686" s="37"/>
      <c r="IW686" s="37"/>
      <c r="IX686" s="37"/>
      <c r="IY686" s="37"/>
      <c r="JZ686" s="37"/>
      <c r="LA686" s="37"/>
      <c r="MC686" s="37"/>
      <c r="ND686" s="37"/>
      <c r="OG686" s="37"/>
      <c r="PH686" s="37"/>
      <c r="QI686" s="37"/>
      <c r="RY686" s="138"/>
    </row>
    <row r="687" spans="3:493" s="38" customFormat="1">
      <c r="C687" s="39"/>
      <c r="G687" s="40"/>
      <c r="H687" s="40"/>
      <c r="AI687" s="37"/>
      <c r="BJ687" s="37"/>
      <c r="DL687" s="37"/>
      <c r="FN687" s="37"/>
      <c r="FO687" s="60"/>
      <c r="FP687" s="60"/>
      <c r="FQ687" s="60"/>
      <c r="FR687" s="60"/>
      <c r="FS687" s="60"/>
      <c r="FT687" s="60"/>
      <c r="FU687" s="60"/>
      <c r="FV687" s="60"/>
      <c r="FW687" s="60"/>
      <c r="FX687" s="60"/>
      <c r="FY687" s="60"/>
      <c r="FZ687" s="60"/>
      <c r="GA687" s="60"/>
      <c r="GB687" s="60"/>
      <c r="GC687" s="60"/>
      <c r="GD687" s="60"/>
      <c r="GE687" s="60"/>
      <c r="GF687" s="60"/>
      <c r="GG687" s="60"/>
      <c r="GH687" s="60"/>
      <c r="GI687" s="60"/>
      <c r="GJ687" s="60"/>
      <c r="GK687" s="60"/>
      <c r="GL687" s="60"/>
      <c r="GM687" s="60"/>
      <c r="GN687" s="60"/>
      <c r="GO687" s="37"/>
      <c r="HP687" s="37"/>
      <c r="IW687" s="37"/>
      <c r="IX687" s="37"/>
      <c r="IY687" s="37"/>
      <c r="JZ687" s="37"/>
      <c r="LA687" s="37"/>
      <c r="MC687" s="37"/>
      <c r="ND687" s="37"/>
      <c r="OG687" s="37"/>
      <c r="PH687" s="37"/>
      <c r="QI687" s="37"/>
      <c r="RY687" s="138"/>
    </row>
    <row r="688" spans="3:493" s="38" customFormat="1">
      <c r="C688" s="39"/>
      <c r="G688" s="40"/>
      <c r="H688" s="40"/>
      <c r="AI688" s="37"/>
      <c r="BJ688" s="37"/>
      <c r="DL688" s="37"/>
      <c r="FN688" s="37"/>
      <c r="FO688" s="60"/>
      <c r="FP688" s="60"/>
      <c r="FQ688" s="60"/>
      <c r="FR688" s="60"/>
      <c r="FS688" s="60"/>
      <c r="FT688" s="60"/>
      <c r="FU688" s="60"/>
      <c r="FV688" s="60"/>
      <c r="FW688" s="60"/>
      <c r="FX688" s="60"/>
      <c r="FY688" s="60"/>
      <c r="FZ688" s="60"/>
      <c r="GA688" s="60"/>
      <c r="GB688" s="60"/>
      <c r="GC688" s="60"/>
      <c r="GD688" s="60"/>
      <c r="GE688" s="60"/>
      <c r="GF688" s="60"/>
      <c r="GG688" s="60"/>
      <c r="GH688" s="60"/>
      <c r="GI688" s="60"/>
      <c r="GJ688" s="60"/>
      <c r="GK688" s="60"/>
      <c r="GL688" s="60"/>
      <c r="GM688" s="60"/>
      <c r="GN688" s="60"/>
      <c r="GO688" s="37"/>
      <c r="HP688" s="37"/>
      <c r="IW688" s="37"/>
      <c r="IX688" s="37"/>
      <c r="IY688" s="37"/>
      <c r="JZ688" s="37"/>
      <c r="LA688" s="37"/>
      <c r="MC688" s="37"/>
      <c r="ND688" s="37"/>
      <c r="OG688" s="37"/>
      <c r="PH688" s="37"/>
      <c r="QI688" s="37"/>
      <c r="RY688" s="138"/>
    </row>
    <row r="689" spans="3:493" s="38" customFormat="1">
      <c r="C689" s="39"/>
      <c r="G689" s="40"/>
      <c r="H689" s="40"/>
      <c r="AI689" s="37"/>
      <c r="BJ689" s="37"/>
      <c r="DL689" s="37"/>
      <c r="FN689" s="37"/>
      <c r="FO689" s="60"/>
      <c r="FP689" s="60"/>
      <c r="FQ689" s="60"/>
      <c r="FR689" s="60"/>
      <c r="FS689" s="60"/>
      <c r="FT689" s="60"/>
      <c r="FU689" s="60"/>
      <c r="FV689" s="60"/>
      <c r="FW689" s="60"/>
      <c r="FX689" s="60"/>
      <c r="FY689" s="60"/>
      <c r="FZ689" s="60"/>
      <c r="GA689" s="60"/>
      <c r="GB689" s="60"/>
      <c r="GC689" s="60"/>
      <c r="GD689" s="60"/>
      <c r="GE689" s="60"/>
      <c r="GF689" s="60"/>
      <c r="GG689" s="60"/>
      <c r="GH689" s="60"/>
      <c r="GI689" s="60"/>
      <c r="GJ689" s="60"/>
      <c r="GK689" s="60"/>
      <c r="GL689" s="60"/>
      <c r="GM689" s="60"/>
      <c r="GN689" s="60"/>
      <c r="GO689" s="37"/>
      <c r="HP689" s="37"/>
      <c r="IW689" s="37"/>
      <c r="IX689" s="37"/>
      <c r="IY689" s="37"/>
      <c r="JZ689" s="37"/>
      <c r="LA689" s="37"/>
      <c r="MC689" s="37"/>
      <c r="ND689" s="37"/>
      <c r="OG689" s="37"/>
      <c r="PH689" s="37"/>
      <c r="QI689" s="37"/>
      <c r="RY689" s="138"/>
    </row>
    <row r="690" spans="3:493" s="38" customFormat="1">
      <c r="C690" s="39"/>
      <c r="G690" s="40"/>
      <c r="H690" s="40"/>
      <c r="AI690" s="37"/>
      <c r="BJ690" s="37"/>
      <c r="DL690" s="37"/>
      <c r="FN690" s="37"/>
      <c r="FO690" s="60"/>
      <c r="FP690" s="60"/>
      <c r="FQ690" s="60"/>
      <c r="FR690" s="60"/>
      <c r="FS690" s="60"/>
      <c r="FT690" s="60"/>
      <c r="FU690" s="60"/>
      <c r="FV690" s="60"/>
      <c r="FW690" s="60"/>
      <c r="FX690" s="60"/>
      <c r="FY690" s="60"/>
      <c r="FZ690" s="60"/>
      <c r="GA690" s="60"/>
      <c r="GB690" s="60"/>
      <c r="GC690" s="60"/>
      <c r="GD690" s="60"/>
      <c r="GE690" s="60"/>
      <c r="GF690" s="60"/>
      <c r="GG690" s="60"/>
      <c r="GH690" s="60"/>
      <c r="GI690" s="60"/>
      <c r="GJ690" s="60"/>
      <c r="GK690" s="60"/>
      <c r="GL690" s="60"/>
      <c r="GM690" s="60"/>
      <c r="GN690" s="60"/>
      <c r="GO690" s="37"/>
      <c r="HP690" s="37"/>
      <c r="IW690" s="37"/>
      <c r="IX690" s="37"/>
      <c r="IY690" s="37"/>
      <c r="JZ690" s="37"/>
      <c r="LA690" s="37"/>
      <c r="MC690" s="37"/>
      <c r="ND690" s="37"/>
      <c r="OG690" s="37"/>
      <c r="PH690" s="37"/>
      <c r="QI690" s="37"/>
      <c r="RY690" s="138"/>
    </row>
    <row r="691" spans="3:493" s="38" customFormat="1">
      <c r="C691" s="39"/>
      <c r="G691" s="40"/>
      <c r="H691" s="40"/>
      <c r="AI691" s="37"/>
      <c r="BJ691" s="37"/>
      <c r="DL691" s="37"/>
      <c r="FN691" s="37"/>
      <c r="FO691" s="60"/>
      <c r="FP691" s="60"/>
      <c r="FQ691" s="60"/>
      <c r="FR691" s="60"/>
      <c r="FS691" s="60"/>
      <c r="FT691" s="60"/>
      <c r="FU691" s="60"/>
      <c r="FV691" s="60"/>
      <c r="FW691" s="60"/>
      <c r="FX691" s="60"/>
      <c r="FY691" s="60"/>
      <c r="FZ691" s="60"/>
      <c r="GA691" s="60"/>
      <c r="GB691" s="60"/>
      <c r="GC691" s="60"/>
      <c r="GD691" s="60"/>
      <c r="GE691" s="60"/>
      <c r="GF691" s="60"/>
      <c r="GG691" s="60"/>
      <c r="GH691" s="60"/>
      <c r="GI691" s="60"/>
      <c r="GJ691" s="60"/>
      <c r="GK691" s="60"/>
      <c r="GL691" s="60"/>
      <c r="GM691" s="60"/>
      <c r="GN691" s="60"/>
      <c r="GO691" s="37"/>
      <c r="HP691" s="37"/>
      <c r="IW691" s="37"/>
      <c r="IX691" s="37"/>
      <c r="IY691" s="37"/>
      <c r="JZ691" s="37"/>
      <c r="LA691" s="37"/>
      <c r="MC691" s="37"/>
      <c r="ND691" s="37"/>
      <c r="OG691" s="37"/>
      <c r="PH691" s="37"/>
      <c r="QI691" s="37"/>
      <c r="RY691" s="138"/>
    </row>
    <row r="692" spans="3:493" s="38" customFormat="1">
      <c r="C692" s="39"/>
      <c r="G692" s="40"/>
      <c r="H692" s="40"/>
      <c r="AI692" s="37"/>
      <c r="BJ692" s="37"/>
      <c r="DL692" s="37"/>
      <c r="FN692" s="37"/>
      <c r="FO692" s="60"/>
      <c r="FP692" s="60"/>
      <c r="FQ692" s="60"/>
      <c r="FR692" s="60"/>
      <c r="FS692" s="60"/>
      <c r="FT692" s="60"/>
      <c r="FU692" s="60"/>
      <c r="FV692" s="60"/>
      <c r="FW692" s="60"/>
      <c r="FX692" s="60"/>
      <c r="FY692" s="60"/>
      <c r="FZ692" s="60"/>
      <c r="GA692" s="60"/>
      <c r="GB692" s="60"/>
      <c r="GC692" s="60"/>
      <c r="GD692" s="60"/>
      <c r="GE692" s="60"/>
      <c r="GF692" s="60"/>
      <c r="GG692" s="60"/>
      <c r="GH692" s="60"/>
      <c r="GI692" s="60"/>
      <c r="GJ692" s="60"/>
      <c r="GK692" s="60"/>
      <c r="GL692" s="60"/>
      <c r="GM692" s="60"/>
      <c r="GN692" s="60"/>
      <c r="GO692" s="37"/>
      <c r="HP692" s="37"/>
      <c r="IW692" s="37"/>
      <c r="IX692" s="37"/>
      <c r="IY692" s="37"/>
      <c r="JZ692" s="37"/>
      <c r="LA692" s="37"/>
      <c r="MC692" s="37"/>
      <c r="ND692" s="37"/>
      <c r="OG692" s="37"/>
      <c r="PH692" s="37"/>
      <c r="QI692" s="37"/>
      <c r="RY692" s="138"/>
    </row>
    <row r="693" spans="3:493" s="38" customFormat="1">
      <c r="C693" s="39"/>
      <c r="G693" s="40"/>
      <c r="H693" s="40"/>
      <c r="AI693" s="37"/>
      <c r="BJ693" s="37"/>
      <c r="DL693" s="37"/>
      <c r="FN693" s="37"/>
      <c r="FO693" s="60"/>
      <c r="FP693" s="60"/>
      <c r="FQ693" s="60"/>
      <c r="FR693" s="60"/>
      <c r="FS693" s="60"/>
      <c r="FT693" s="60"/>
      <c r="FU693" s="60"/>
      <c r="FV693" s="60"/>
      <c r="FW693" s="60"/>
      <c r="FX693" s="60"/>
      <c r="FY693" s="60"/>
      <c r="FZ693" s="60"/>
      <c r="GA693" s="60"/>
      <c r="GB693" s="60"/>
      <c r="GC693" s="60"/>
      <c r="GD693" s="60"/>
      <c r="GE693" s="60"/>
      <c r="GF693" s="60"/>
      <c r="GG693" s="60"/>
      <c r="GH693" s="60"/>
      <c r="GI693" s="60"/>
      <c r="GJ693" s="60"/>
      <c r="GK693" s="60"/>
      <c r="GL693" s="60"/>
      <c r="GM693" s="60"/>
      <c r="GN693" s="60"/>
      <c r="GO693" s="37"/>
      <c r="HP693" s="37"/>
      <c r="IW693" s="37"/>
      <c r="IX693" s="37"/>
      <c r="IY693" s="37"/>
      <c r="JZ693" s="37"/>
      <c r="LA693" s="37"/>
      <c r="MC693" s="37"/>
      <c r="ND693" s="37"/>
      <c r="OG693" s="37"/>
      <c r="PH693" s="37"/>
      <c r="QI693" s="37"/>
      <c r="RY693" s="138"/>
    </row>
    <row r="694" spans="3:493" s="38" customFormat="1">
      <c r="C694" s="39"/>
      <c r="G694" s="40"/>
      <c r="H694" s="40"/>
      <c r="AI694" s="37"/>
      <c r="BJ694" s="37"/>
      <c r="DL694" s="37"/>
      <c r="FN694" s="37"/>
      <c r="FO694" s="60"/>
      <c r="FP694" s="60"/>
      <c r="FQ694" s="60"/>
      <c r="FR694" s="60"/>
      <c r="FS694" s="60"/>
      <c r="FT694" s="60"/>
      <c r="FU694" s="60"/>
      <c r="FV694" s="60"/>
      <c r="FW694" s="60"/>
      <c r="FX694" s="60"/>
      <c r="FY694" s="60"/>
      <c r="FZ694" s="60"/>
      <c r="GA694" s="60"/>
      <c r="GB694" s="60"/>
      <c r="GC694" s="60"/>
      <c r="GD694" s="60"/>
      <c r="GE694" s="60"/>
      <c r="GF694" s="60"/>
      <c r="GG694" s="60"/>
      <c r="GH694" s="60"/>
      <c r="GI694" s="60"/>
      <c r="GJ694" s="60"/>
      <c r="GK694" s="60"/>
      <c r="GL694" s="60"/>
      <c r="GM694" s="60"/>
      <c r="GN694" s="60"/>
      <c r="GO694" s="37"/>
      <c r="HP694" s="37"/>
      <c r="IW694" s="37"/>
      <c r="IX694" s="37"/>
      <c r="IY694" s="37"/>
      <c r="JZ694" s="37"/>
      <c r="LA694" s="37"/>
      <c r="MC694" s="37"/>
      <c r="ND694" s="37"/>
      <c r="OG694" s="37"/>
      <c r="PH694" s="37"/>
      <c r="QI694" s="37"/>
      <c r="RY694" s="138"/>
    </row>
    <row r="695" spans="3:493" s="38" customFormat="1">
      <c r="C695" s="39"/>
      <c r="G695" s="40"/>
      <c r="H695" s="40"/>
      <c r="AI695" s="37"/>
      <c r="BJ695" s="37"/>
      <c r="DL695" s="37"/>
      <c r="FN695" s="37"/>
      <c r="FO695" s="60"/>
      <c r="FP695" s="60"/>
      <c r="FQ695" s="60"/>
      <c r="FR695" s="60"/>
      <c r="FS695" s="60"/>
      <c r="FT695" s="60"/>
      <c r="FU695" s="60"/>
      <c r="FV695" s="60"/>
      <c r="FW695" s="60"/>
      <c r="FX695" s="60"/>
      <c r="FY695" s="60"/>
      <c r="FZ695" s="60"/>
      <c r="GA695" s="60"/>
      <c r="GB695" s="60"/>
      <c r="GC695" s="60"/>
      <c r="GD695" s="60"/>
      <c r="GE695" s="60"/>
      <c r="GF695" s="60"/>
      <c r="GG695" s="60"/>
      <c r="GH695" s="60"/>
      <c r="GI695" s="60"/>
      <c r="GJ695" s="60"/>
      <c r="GK695" s="60"/>
      <c r="GL695" s="60"/>
      <c r="GM695" s="60"/>
      <c r="GN695" s="60"/>
      <c r="GO695" s="37"/>
      <c r="HP695" s="37"/>
      <c r="IW695" s="37"/>
      <c r="IX695" s="37"/>
      <c r="IY695" s="37"/>
      <c r="JZ695" s="37"/>
      <c r="LA695" s="37"/>
      <c r="MC695" s="37"/>
      <c r="ND695" s="37"/>
      <c r="OG695" s="37"/>
      <c r="PH695" s="37"/>
      <c r="QI695" s="37"/>
      <c r="RY695" s="138"/>
    </row>
    <row r="696" spans="3:493" s="38" customFormat="1">
      <c r="C696" s="39"/>
      <c r="G696" s="40"/>
      <c r="H696" s="40"/>
      <c r="AI696" s="37"/>
      <c r="BJ696" s="37"/>
      <c r="DL696" s="37"/>
      <c r="FN696" s="37"/>
      <c r="FO696" s="60"/>
      <c r="FP696" s="60"/>
      <c r="FQ696" s="60"/>
      <c r="FR696" s="60"/>
      <c r="FS696" s="60"/>
      <c r="FT696" s="60"/>
      <c r="FU696" s="60"/>
      <c r="FV696" s="60"/>
      <c r="FW696" s="60"/>
      <c r="FX696" s="60"/>
      <c r="FY696" s="60"/>
      <c r="FZ696" s="60"/>
      <c r="GA696" s="60"/>
      <c r="GB696" s="60"/>
      <c r="GC696" s="60"/>
      <c r="GD696" s="60"/>
      <c r="GE696" s="60"/>
      <c r="GF696" s="60"/>
      <c r="GG696" s="60"/>
      <c r="GH696" s="60"/>
      <c r="GI696" s="60"/>
      <c r="GJ696" s="60"/>
      <c r="GK696" s="60"/>
      <c r="GL696" s="60"/>
      <c r="GM696" s="60"/>
      <c r="GN696" s="60"/>
      <c r="GO696" s="37"/>
      <c r="HP696" s="37"/>
      <c r="IW696" s="37"/>
      <c r="IX696" s="37"/>
      <c r="IY696" s="37"/>
      <c r="JZ696" s="37"/>
      <c r="LA696" s="37"/>
      <c r="MC696" s="37"/>
      <c r="ND696" s="37"/>
      <c r="OG696" s="37"/>
      <c r="PH696" s="37"/>
      <c r="QI696" s="37"/>
      <c r="RY696" s="138"/>
    </row>
    <row r="697" spans="3:493" s="38" customFormat="1">
      <c r="C697" s="39"/>
      <c r="G697" s="40"/>
      <c r="H697" s="40"/>
      <c r="AI697" s="37"/>
      <c r="BJ697" s="37"/>
      <c r="DL697" s="37"/>
      <c r="FN697" s="37"/>
      <c r="FO697" s="60"/>
      <c r="FP697" s="60"/>
      <c r="FQ697" s="60"/>
      <c r="FR697" s="60"/>
      <c r="FS697" s="60"/>
      <c r="FT697" s="60"/>
      <c r="FU697" s="60"/>
      <c r="FV697" s="60"/>
      <c r="FW697" s="60"/>
      <c r="FX697" s="60"/>
      <c r="FY697" s="60"/>
      <c r="FZ697" s="60"/>
      <c r="GA697" s="60"/>
      <c r="GB697" s="60"/>
      <c r="GC697" s="60"/>
      <c r="GD697" s="60"/>
      <c r="GE697" s="60"/>
      <c r="GF697" s="60"/>
      <c r="GG697" s="60"/>
      <c r="GH697" s="60"/>
      <c r="GI697" s="60"/>
      <c r="GJ697" s="60"/>
      <c r="GK697" s="60"/>
      <c r="GL697" s="60"/>
      <c r="GM697" s="60"/>
      <c r="GN697" s="60"/>
      <c r="GO697" s="37"/>
      <c r="HP697" s="37"/>
      <c r="IW697" s="37"/>
      <c r="IX697" s="37"/>
      <c r="IY697" s="37"/>
      <c r="JZ697" s="37"/>
      <c r="LA697" s="37"/>
      <c r="MC697" s="37"/>
      <c r="ND697" s="37"/>
      <c r="OG697" s="37"/>
      <c r="PH697" s="37"/>
      <c r="QI697" s="37"/>
      <c r="RY697" s="138"/>
    </row>
    <row r="698" spans="3:493" s="38" customFormat="1">
      <c r="C698" s="39"/>
      <c r="G698" s="40"/>
      <c r="H698" s="40"/>
      <c r="AI698" s="37"/>
      <c r="BJ698" s="37"/>
      <c r="DL698" s="37"/>
      <c r="FN698" s="37"/>
      <c r="FO698" s="60"/>
      <c r="FP698" s="60"/>
      <c r="FQ698" s="60"/>
      <c r="FR698" s="60"/>
      <c r="FS698" s="60"/>
      <c r="FT698" s="60"/>
      <c r="FU698" s="60"/>
      <c r="FV698" s="60"/>
      <c r="FW698" s="60"/>
      <c r="FX698" s="60"/>
      <c r="FY698" s="60"/>
      <c r="FZ698" s="60"/>
      <c r="GA698" s="60"/>
      <c r="GB698" s="60"/>
      <c r="GC698" s="60"/>
      <c r="GD698" s="60"/>
      <c r="GE698" s="60"/>
      <c r="GF698" s="60"/>
      <c r="GG698" s="60"/>
      <c r="GH698" s="60"/>
      <c r="GI698" s="60"/>
      <c r="GJ698" s="60"/>
      <c r="GK698" s="60"/>
      <c r="GL698" s="60"/>
      <c r="GM698" s="60"/>
      <c r="GN698" s="60"/>
      <c r="GO698" s="37"/>
      <c r="HP698" s="37"/>
      <c r="IW698" s="37"/>
      <c r="IX698" s="37"/>
      <c r="IY698" s="37"/>
      <c r="JZ698" s="37"/>
      <c r="LA698" s="37"/>
      <c r="MC698" s="37"/>
      <c r="ND698" s="37"/>
      <c r="OG698" s="37"/>
      <c r="PH698" s="37"/>
      <c r="QI698" s="37"/>
      <c r="RY698" s="138"/>
    </row>
    <row r="699" spans="3:493" s="38" customFormat="1">
      <c r="C699" s="39"/>
      <c r="G699" s="40"/>
      <c r="H699" s="40"/>
      <c r="AI699" s="37"/>
      <c r="BJ699" s="37"/>
      <c r="DL699" s="37"/>
      <c r="FN699" s="37"/>
      <c r="FO699" s="60"/>
      <c r="FP699" s="60"/>
      <c r="FQ699" s="60"/>
      <c r="FR699" s="60"/>
      <c r="FS699" s="60"/>
      <c r="FT699" s="60"/>
      <c r="FU699" s="60"/>
      <c r="FV699" s="60"/>
      <c r="FW699" s="60"/>
      <c r="FX699" s="60"/>
      <c r="FY699" s="60"/>
      <c r="FZ699" s="60"/>
      <c r="GA699" s="60"/>
      <c r="GB699" s="60"/>
      <c r="GC699" s="60"/>
      <c r="GD699" s="60"/>
      <c r="GE699" s="60"/>
      <c r="GF699" s="60"/>
      <c r="GG699" s="60"/>
      <c r="GH699" s="60"/>
      <c r="GI699" s="60"/>
      <c r="GJ699" s="60"/>
      <c r="GK699" s="60"/>
      <c r="GL699" s="60"/>
      <c r="GM699" s="60"/>
      <c r="GN699" s="60"/>
      <c r="GO699" s="37"/>
      <c r="HP699" s="37"/>
      <c r="IW699" s="37"/>
      <c r="IX699" s="37"/>
      <c r="IY699" s="37"/>
      <c r="JZ699" s="37"/>
      <c r="LA699" s="37"/>
      <c r="MC699" s="37"/>
      <c r="ND699" s="37"/>
      <c r="OG699" s="37"/>
      <c r="PH699" s="37"/>
      <c r="QI699" s="37"/>
      <c r="RY699" s="138"/>
    </row>
    <row r="700" spans="3:493" s="38" customFormat="1">
      <c r="C700" s="39"/>
      <c r="G700" s="40"/>
      <c r="H700" s="40"/>
      <c r="AI700" s="37"/>
      <c r="BJ700" s="37"/>
      <c r="DL700" s="37"/>
      <c r="FN700" s="37"/>
      <c r="FO700" s="60"/>
      <c r="FP700" s="60"/>
      <c r="FQ700" s="60"/>
      <c r="FR700" s="60"/>
      <c r="FS700" s="60"/>
      <c r="FT700" s="60"/>
      <c r="FU700" s="60"/>
      <c r="FV700" s="60"/>
      <c r="FW700" s="60"/>
      <c r="FX700" s="60"/>
      <c r="FY700" s="60"/>
      <c r="FZ700" s="60"/>
      <c r="GA700" s="60"/>
      <c r="GB700" s="60"/>
      <c r="GC700" s="60"/>
      <c r="GD700" s="60"/>
      <c r="GE700" s="60"/>
      <c r="GF700" s="60"/>
      <c r="GG700" s="60"/>
      <c r="GH700" s="60"/>
      <c r="GI700" s="60"/>
      <c r="GJ700" s="60"/>
      <c r="GK700" s="60"/>
      <c r="GL700" s="60"/>
      <c r="GM700" s="60"/>
      <c r="GN700" s="60"/>
      <c r="GO700" s="37"/>
      <c r="HP700" s="37"/>
      <c r="IW700" s="37"/>
      <c r="IX700" s="37"/>
      <c r="IY700" s="37"/>
      <c r="JZ700" s="37"/>
      <c r="LA700" s="37"/>
      <c r="MC700" s="37"/>
      <c r="ND700" s="37"/>
      <c r="OG700" s="37"/>
      <c r="PH700" s="37"/>
      <c r="QI700" s="37"/>
      <c r="RY700" s="138"/>
    </row>
    <row r="701" spans="3:493" s="38" customFormat="1">
      <c r="C701" s="39"/>
      <c r="G701" s="40"/>
      <c r="H701" s="40"/>
      <c r="AI701" s="37"/>
      <c r="BJ701" s="37"/>
      <c r="DL701" s="37"/>
      <c r="FN701" s="37"/>
      <c r="FO701" s="60"/>
      <c r="FP701" s="60"/>
      <c r="FQ701" s="60"/>
      <c r="FR701" s="60"/>
      <c r="FS701" s="60"/>
      <c r="FT701" s="60"/>
      <c r="FU701" s="60"/>
      <c r="FV701" s="60"/>
      <c r="FW701" s="60"/>
      <c r="FX701" s="60"/>
      <c r="FY701" s="60"/>
      <c r="FZ701" s="60"/>
      <c r="GA701" s="60"/>
      <c r="GB701" s="60"/>
      <c r="GC701" s="60"/>
      <c r="GD701" s="60"/>
      <c r="GE701" s="60"/>
      <c r="GF701" s="60"/>
      <c r="GG701" s="60"/>
      <c r="GH701" s="60"/>
      <c r="GI701" s="60"/>
      <c r="GJ701" s="60"/>
      <c r="GK701" s="60"/>
      <c r="GL701" s="60"/>
      <c r="GM701" s="60"/>
      <c r="GN701" s="60"/>
      <c r="GO701" s="37"/>
      <c r="HP701" s="37"/>
      <c r="IW701" s="37"/>
      <c r="IX701" s="37"/>
      <c r="IY701" s="37"/>
      <c r="JZ701" s="37"/>
      <c r="LA701" s="37"/>
      <c r="MC701" s="37"/>
      <c r="ND701" s="37"/>
      <c r="OG701" s="37"/>
      <c r="PH701" s="37"/>
      <c r="QI701" s="37"/>
      <c r="RY701" s="138"/>
    </row>
    <row r="702" spans="3:493" s="38" customFormat="1">
      <c r="C702" s="39"/>
      <c r="G702" s="40"/>
      <c r="H702" s="40"/>
      <c r="AI702" s="37"/>
      <c r="BJ702" s="37"/>
      <c r="DL702" s="37"/>
      <c r="FN702" s="37"/>
      <c r="FO702" s="60"/>
      <c r="FP702" s="60"/>
      <c r="FQ702" s="60"/>
      <c r="FR702" s="60"/>
      <c r="FS702" s="60"/>
      <c r="FT702" s="60"/>
      <c r="FU702" s="60"/>
      <c r="FV702" s="60"/>
      <c r="FW702" s="60"/>
      <c r="FX702" s="60"/>
      <c r="FY702" s="60"/>
      <c r="FZ702" s="60"/>
      <c r="GA702" s="60"/>
      <c r="GB702" s="60"/>
      <c r="GC702" s="60"/>
      <c r="GD702" s="60"/>
      <c r="GE702" s="60"/>
      <c r="GF702" s="60"/>
      <c r="GG702" s="60"/>
      <c r="GH702" s="60"/>
      <c r="GI702" s="60"/>
      <c r="GJ702" s="60"/>
      <c r="GK702" s="60"/>
      <c r="GL702" s="60"/>
      <c r="GM702" s="60"/>
      <c r="GN702" s="60"/>
      <c r="GO702" s="37"/>
      <c r="HP702" s="37"/>
      <c r="IW702" s="37"/>
      <c r="IX702" s="37"/>
      <c r="IY702" s="37"/>
      <c r="JZ702" s="37"/>
      <c r="LA702" s="37"/>
      <c r="MC702" s="37"/>
      <c r="ND702" s="37"/>
      <c r="OG702" s="37"/>
      <c r="PH702" s="37"/>
      <c r="QI702" s="37"/>
      <c r="RY702" s="138"/>
    </row>
    <row r="703" spans="3:493" s="38" customFormat="1">
      <c r="C703" s="39"/>
      <c r="G703" s="40"/>
      <c r="H703" s="40"/>
      <c r="AI703" s="37"/>
      <c r="BJ703" s="37"/>
      <c r="DL703" s="37"/>
      <c r="FN703" s="37"/>
      <c r="FO703" s="60"/>
      <c r="FP703" s="60"/>
      <c r="FQ703" s="60"/>
      <c r="FR703" s="60"/>
      <c r="FS703" s="60"/>
      <c r="FT703" s="60"/>
      <c r="FU703" s="60"/>
      <c r="FV703" s="60"/>
      <c r="FW703" s="60"/>
      <c r="FX703" s="60"/>
      <c r="FY703" s="60"/>
      <c r="FZ703" s="60"/>
      <c r="GA703" s="60"/>
      <c r="GB703" s="60"/>
      <c r="GC703" s="60"/>
      <c r="GD703" s="60"/>
      <c r="GE703" s="60"/>
      <c r="GF703" s="60"/>
      <c r="GG703" s="60"/>
      <c r="GH703" s="60"/>
      <c r="GI703" s="60"/>
      <c r="GJ703" s="60"/>
      <c r="GK703" s="60"/>
      <c r="GL703" s="60"/>
      <c r="GM703" s="60"/>
      <c r="GN703" s="60"/>
      <c r="GO703" s="37"/>
      <c r="HP703" s="37"/>
      <c r="IW703" s="37"/>
      <c r="IX703" s="37"/>
      <c r="IY703" s="37"/>
      <c r="JZ703" s="37"/>
      <c r="LA703" s="37"/>
      <c r="MC703" s="37"/>
      <c r="ND703" s="37"/>
      <c r="OG703" s="37"/>
      <c r="PH703" s="37"/>
      <c r="QI703" s="37"/>
      <c r="RY703" s="138"/>
    </row>
    <row r="704" spans="3:493" s="38" customFormat="1">
      <c r="C704" s="39"/>
      <c r="G704" s="40"/>
      <c r="H704" s="40"/>
      <c r="AI704" s="37"/>
      <c r="BJ704" s="37"/>
      <c r="DL704" s="37"/>
      <c r="FN704" s="37"/>
      <c r="FO704" s="60"/>
      <c r="FP704" s="60"/>
      <c r="FQ704" s="60"/>
      <c r="FR704" s="60"/>
      <c r="FS704" s="60"/>
      <c r="FT704" s="60"/>
      <c r="FU704" s="60"/>
      <c r="FV704" s="60"/>
      <c r="FW704" s="60"/>
      <c r="FX704" s="60"/>
      <c r="FY704" s="60"/>
      <c r="FZ704" s="60"/>
      <c r="GA704" s="60"/>
      <c r="GB704" s="60"/>
      <c r="GC704" s="60"/>
      <c r="GD704" s="60"/>
      <c r="GE704" s="60"/>
      <c r="GF704" s="60"/>
      <c r="GG704" s="60"/>
      <c r="GH704" s="60"/>
      <c r="GI704" s="60"/>
      <c r="GJ704" s="60"/>
      <c r="GK704" s="60"/>
      <c r="GL704" s="60"/>
      <c r="GM704" s="60"/>
      <c r="GN704" s="60"/>
      <c r="GO704" s="37"/>
      <c r="HP704" s="37"/>
      <c r="IW704" s="37"/>
      <c r="IX704" s="37"/>
      <c r="IY704" s="37"/>
      <c r="JZ704" s="37"/>
      <c r="LA704" s="37"/>
      <c r="MC704" s="37"/>
      <c r="ND704" s="37"/>
      <c r="OG704" s="37"/>
      <c r="PH704" s="37"/>
      <c r="QI704" s="37"/>
      <c r="RY704" s="138"/>
    </row>
    <row r="705" spans="3:493" s="38" customFormat="1">
      <c r="C705" s="39"/>
      <c r="G705" s="40"/>
      <c r="H705" s="40"/>
      <c r="AI705" s="37"/>
      <c r="BJ705" s="37"/>
      <c r="DL705" s="37"/>
      <c r="FN705" s="37"/>
      <c r="FO705" s="60"/>
      <c r="FP705" s="60"/>
      <c r="FQ705" s="60"/>
      <c r="FR705" s="60"/>
      <c r="FS705" s="60"/>
      <c r="FT705" s="60"/>
      <c r="FU705" s="60"/>
      <c r="FV705" s="60"/>
      <c r="FW705" s="60"/>
      <c r="FX705" s="60"/>
      <c r="FY705" s="60"/>
      <c r="FZ705" s="60"/>
      <c r="GA705" s="60"/>
      <c r="GB705" s="60"/>
      <c r="GC705" s="60"/>
      <c r="GD705" s="60"/>
      <c r="GE705" s="60"/>
      <c r="GF705" s="60"/>
      <c r="GG705" s="60"/>
      <c r="GH705" s="60"/>
      <c r="GI705" s="60"/>
      <c r="GJ705" s="60"/>
      <c r="GK705" s="60"/>
      <c r="GL705" s="60"/>
      <c r="GM705" s="60"/>
      <c r="GN705" s="60"/>
      <c r="GO705" s="37"/>
      <c r="HP705" s="37"/>
      <c r="IW705" s="37"/>
      <c r="IX705" s="37"/>
      <c r="IY705" s="37"/>
      <c r="JZ705" s="37"/>
      <c r="LA705" s="37"/>
      <c r="MC705" s="37"/>
      <c r="ND705" s="37"/>
      <c r="OG705" s="37"/>
      <c r="PH705" s="37"/>
      <c r="QI705" s="37"/>
      <c r="RY705" s="138"/>
    </row>
    <row r="706" spans="3:493" s="38" customFormat="1">
      <c r="C706" s="39"/>
      <c r="G706" s="40"/>
      <c r="H706" s="40"/>
      <c r="AI706" s="37"/>
      <c r="BJ706" s="37"/>
      <c r="DL706" s="37"/>
      <c r="FN706" s="37"/>
      <c r="FO706" s="60"/>
      <c r="FP706" s="60"/>
      <c r="FQ706" s="60"/>
      <c r="FR706" s="60"/>
      <c r="FS706" s="60"/>
      <c r="FT706" s="60"/>
      <c r="FU706" s="60"/>
      <c r="FV706" s="60"/>
      <c r="FW706" s="60"/>
      <c r="FX706" s="60"/>
      <c r="FY706" s="60"/>
      <c r="FZ706" s="60"/>
      <c r="GA706" s="60"/>
      <c r="GB706" s="60"/>
      <c r="GC706" s="60"/>
      <c r="GD706" s="60"/>
      <c r="GE706" s="60"/>
      <c r="GF706" s="60"/>
      <c r="GG706" s="60"/>
      <c r="GH706" s="60"/>
      <c r="GI706" s="60"/>
      <c r="GJ706" s="60"/>
      <c r="GK706" s="60"/>
      <c r="GL706" s="60"/>
      <c r="GM706" s="60"/>
      <c r="GN706" s="60"/>
      <c r="GO706" s="37"/>
      <c r="HP706" s="37"/>
      <c r="IW706" s="37"/>
      <c r="IX706" s="37"/>
      <c r="IY706" s="37"/>
      <c r="JZ706" s="37"/>
      <c r="LA706" s="37"/>
      <c r="MC706" s="37"/>
      <c r="ND706" s="37"/>
      <c r="OG706" s="37"/>
      <c r="PH706" s="37"/>
      <c r="QI706" s="37"/>
      <c r="RY706" s="138"/>
    </row>
    <row r="707" spans="3:493" s="38" customFormat="1">
      <c r="C707" s="39"/>
      <c r="G707" s="40"/>
      <c r="H707" s="40"/>
      <c r="AI707" s="37"/>
      <c r="BJ707" s="37"/>
      <c r="DL707" s="37"/>
      <c r="FN707" s="37"/>
      <c r="FO707" s="60"/>
      <c r="FP707" s="60"/>
      <c r="FQ707" s="60"/>
      <c r="FR707" s="60"/>
      <c r="FS707" s="60"/>
      <c r="FT707" s="60"/>
      <c r="FU707" s="60"/>
      <c r="FV707" s="60"/>
      <c r="FW707" s="60"/>
      <c r="FX707" s="60"/>
      <c r="FY707" s="60"/>
      <c r="FZ707" s="60"/>
      <c r="GA707" s="60"/>
      <c r="GB707" s="60"/>
      <c r="GC707" s="60"/>
      <c r="GD707" s="60"/>
      <c r="GE707" s="60"/>
      <c r="GF707" s="60"/>
      <c r="GG707" s="60"/>
      <c r="GH707" s="60"/>
      <c r="GI707" s="60"/>
      <c r="GJ707" s="60"/>
      <c r="GK707" s="60"/>
      <c r="GL707" s="60"/>
      <c r="GM707" s="60"/>
      <c r="GN707" s="60"/>
      <c r="GO707" s="37"/>
      <c r="HP707" s="37"/>
      <c r="IW707" s="37"/>
      <c r="IX707" s="37"/>
      <c r="IY707" s="37"/>
      <c r="JZ707" s="37"/>
      <c r="LA707" s="37"/>
      <c r="MC707" s="37"/>
      <c r="ND707" s="37"/>
      <c r="OG707" s="37"/>
      <c r="PH707" s="37"/>
      <c r="QI707" s="37"/>
      <c r="RY707" s="138"/>
    </row>
    <row r="708" spans="3:493" s="38" customFormat="1">
      <c r="C708" s="39"/>
      <c r="G708" s="40"/>
      <c r="H708" s="40"/>
      <c r="AI708" s="37"/>
      <c r="BJ708" s="37"/>
      <c r="DL708" s="37"/>
      <c r="FN708" s="37"/>
      <c r="FO708" s="60"/>
      <c r="FP708" s="60"/>
      <c r="FQ708" s="60"/>
      <c r="FR708" s="60"/>
      <c r="FS708" s="60"/>
      <c r="FT708" s="60"/>
      <c r="FU708" s="60"/>
      <c r="FV708" s="60"/>
      <c r="FW708" s="60"/>
      <c r="FX708" s="60"/>
      <c r="FY708" s="60"/>
      <c r="FZ708" s="60"/>
      <c r="GA708" s="60"/>
      <c r="GB708" s="60"/>
      <c r="GC708" s="60"/>
      <c r="GD708" s="60"/>
      <c r="GE708" s="60"/>
      <c r="GF708" s="60"/>
      <c r="GG708" s="60"/>
      <c r="GH708" s="60"/>
      <c r="GI708" s="60"/>
      <c r="GJ708" s="60"/>
      <c r="GK708" s="60"/>
      <c r="GL708" s="60"/>
      <c r="GM708" s="60"/>
      <c r="GN708" s="60"/>
      <c r="GO708" s="37"/>
      <c r="HP708" s="37"/>
      <c r="IW708" s="37"/>
      <c r="IX708" s="37"/>
      <c r="IY708" s="37"/>
      <c r="JZ708" s="37"/>
      <c r="LA708" s="37"/>
      <c r="MC708" s="37"/>
      <c r="ND708" s="37"/>
      <c r="OG708" s="37"/>
      <c r="PH708" s="37"/>
      <c r="QI708" s="37"/>
      <c r="RY708" s="138"/>
    </row>
    <row r="709" spans="3:493" s="38" customFormat="1">
      <c r="C709" s="39"/>
      <c r="G709" s="40"/>
      <c r="H709" s="40"/>
      <c r="AI709" s="37"/>
      <c r="BJ709" s="37"/>
      <c r="DL709" s="37"/>
      <c r="FN709" s="37"/>
      <c r="FO709" s="60"/>
      <c r="FP709" s="60"/>
      <c r="FQ709" s="60"/>
      <c r="FR709" s="60"/>
      <c r="FS709" s="60"/>
      <c r="FT709" s="60"/>
      <c r="FU709" s="60"/>
      <c r="FV709" s="60"/>
      <c r="FW709" s="60"/>
      <c r="FX709" s="60"/>
      <c r="FY709" s="60"/>
      <c r="FZ709" s="60"/>
      <c r="GA709" s="60"/>
      <c r="GB709" s="60"/>
      <c r="GC709" s="60"/>
      <c r="GD709" s="60"/>
      <c r="GE709" s="60"/>
      <c r="GF709" s="60"/>
      <c r="GG709" s="60"/>
      <c r="GH709" s="60"/>
      <c r="GI709" s="60"/>
      <c r="GJ709" s="60"/>
      <c r="GK709" s="60"/>
      <c r="GL709" s="60"/>
      <c r="GM709" s="60"/>
      <c r="GN709" s="60"/>
      <c r="GO709" s="37"/>
      <c r="HP709" s="37"/>
      <c r="IW709" s="37"/>
      <c r="IX709" s="37"/>
      <c r="IY709" s="37"/>
      <c r="JZ709" s="37"/>
      <c r="LA709" s="37"/>
      <c r="MC709" s="37"/>
      <c r="ND709" s="37"/>
      <c r="OG709" s="37"/>
      <c r="PH709" s="37"/>
      <c r="QI709" s="37"/>
      <c r="RY709" s="138"/>
    </row>
    <row r="710" spans="3:493" s="38" customFormat="1">
      <c r="C710" s="39"/>
      <c r="G710" s="40"/>
      <c r="H710" s="40"/>
      <c r="AI710" s="37"/>
      <c r="BJ710" s="37"/>
      <c r="DL710" s="37"/>
      <c r="FN710" s="37"/>
      <c r="FO710" s="60"/>
      <c r="FP710" s="60"/>
      <c r="FQ710" s="60"/>
      <c r="FR710" s="60"/>
      <c r="FS710" s="60"/>
      <c r="FT710" s="60"/>
      <c r="FU710" s="60"/>
      <c r="FV710" s="60"/>
      <c r="FW710" s="60"/>
      <c r="FX710" s="60"/>
      <c r="FY710" s="60"/>
      <c r="FZ710" s="60"/>
      <c r="GA710" s="60"/>
      <c r="GB710" s="60"/>
      <c r="GC710" s="60"/>
      <c r="GD710" s="60"/>
      <c r="GE710" s="60"/>
      <c r="GF710" s="60"/>
      <c r="GG710" s="60"/>
      <c r="GH710" s="60"/>
      <c r="GI710" s="60"/>
      <c r="GJ710" s="60"/>
      <c r="GK710" s="60"/>
      <c r="GL710" s="60"/>
      <c r="GM710" s="60"/>
      <c r="GN710" s="60"/>
      <c r="GO710" s="37"/>
      <c r="HP710" s="37"/>
      <c r="IW710" s="37"/>
      <c r="IX710" s="37"/>
      <c r="IY710" s="37"/>
      <c r="JZ710" s="37"/>
      <c r="LA710" s="37"/>
      <c r="MC710" s="37"/>
      <c r="ND710" s="37"/>
      <c r="OG710" s="37"/>
      <c r="PH710" s="37"/>
      <c r="QI710" s="37"/>
      <c r="RY710" s="138"/>
    </row>
    <row r="711" spans="3:493" s="38" customFormat="1">
      <c r="C711" s="39"/>
      <c r="G711" s="40"/>
      <c r="H711" s="40"/>
      <c r="AI711" s="37"/>
      <c r="BJ711" s="37"/>
      <c r="DL711" s="37"/>
      <c r="FN711" s="37"/>
      <c r="FO711" s="60"/>
      <c r="FP711" s="60"/>
      <c r="FQ711" s="60"/>
      <c r="FR711" s="60"/>
      <c r="FS711" s="60"/>
      <c r="FT711" s="60"/>
      <c r="FU711" s="60"/>
      <c r="FV711" s="60"/>
      <c r="FW711" s="60"/>
      <c r="FX711" s="60"/>
      <c r="FY711" s="60"/>
      <c r="FZ711" s="60"/>
      <c r="GA711" s="60"/>
      <c r="GB711" s="60"/>
      <c r="GC711" s="60"/>
      <c r="GD711" s="60"/>
      <c r="GE711" s="60"/>
      <c r="GF711" s="60"/>
      <c r="GG711" s="60"/>
      <c r="GH711" s="60"/>
      <c r="GI711" s="60"/>
      <c r="GJ711" s="60"/>
      <c r="GK711" s="60"/>
      <c r="GL711" s="60"/>
      <c r="GM711" s="60"/>
      <c r="GN711" s="60"/>
      <c r="GO711" s="37"/>
      <c r="HP711" s="37"/>
      <c r="IW711" s="37"/>
      <c r="IX711" s="37"/>
      <c r="IY711" s="37"/>
      <c r="JZ711" s="37"/>
      <c r="LA711" s="37"/>
      <c r="MC711" s="37"/>
      <c r="ND711" s="37"/>
      <c r="OG711" s="37"/>
      <c r="PH711" s="37"/>
      <c r="QI711" s="37"/>
      <c r="RY711" s="138"/>
    </row>
    <row r="712" spans="3:493" s="38" customFormat="1">
      <c r="C712" s="39"/>
      <c r="G712" s="40"/>
      <c r="H712" s="40"/>
      <c r="AI712" s="37"/>
      <c r="BJ712" s="37"/>
      <c r="DL712" s="37"/>
      <c r="FN712" s="37"/>
      <c r="FO712" s="60"/>
      <c r="FP712" s="60"/>
      <c r="FQ712" s="60"/>
      <c r="FR712" s="60"/>
      <c r="FS712" s="60"/>
      <c r="FT712" s="60"/>
      <c r="FU712" s="60"/>
      <c r="FV712" s="60"/>
      <c r="FW712" s="60"/>
      <c r="FX712" s="60"/>
      <c r="FY712" s="60"/>
      <c r="FZ712" s="60"/>
      <c r="GA712" s="60"/>
      <c r="GB712" s="60"/>
      <c r="GC712" s="60"/>
      <c r="GD712" s="60"/>
      <c r="GE712" s="60"/>
      <c r="GF712" s="60"/>
      <c r="GG712" s="60"/>
      <c r="GH712" s="60"/>
      <c r="GI712" s="60"/>
      <c r="GJ712" s="60"/>
      <c r="GK712" s="60"/>
      <c r="GL712" s="60"/>
      <c r="GM712" s="60"/>
      <c r="GN712" s="60"/>
      <c r="GO712" s="37"/>
      <c r="HP712" s="37"/>
      <c r="IW712" s="37"/>
      <c r="IX712" s="37"/>
      <c r="IY712" s="37"/>
      <c r="JZ712" s="37"/>
      <c r="LA712" s="37"/>
      <c r="MC712" s="37"/>
      <c r="ND712" s="37"/>
      <c r="OG712" s="37"/>
      <c r="PH712" s="37"/>
      <c r="QI712" s="37"/>
      <c r="RY712" s="138"/>
    </row>
    <row r="713" spans="3:493" s="38" customFormat="1">
      <c r="C713" s="39"/>
      <c r="G713" s="40"/>
      <c r="H713" s="40"/>
      <c r="AI713" s="37"/>
      <c r="BJ713" s="37"/>
      <c r="DL713" s="37"/>
      <c r="FN713" s="37"/>
      <c r="FO713" s="60"/>
      <c r="FP713" s="60"/>
      <c r="FQ713" s="60"/>
      <c r="FR713" s="60"/>
      <c r="FS713" s="60"/>
      <c r="FT713" s="60"/>
      <c r="FU713" s="60"/>
      <c r="FV713" s="60"/>
      <c r="FW713" s="60"/>
      <c r="FX713" s="60"/>
      <c r="FY713" s="60"/>
      <c r="FZ713" s="60"/>
      <c r="GA713" s="60"/>
      <c r="GB713" s="60"/>
      <c r="GC713" s="60"/>
      <c r="GD713" s="60"/>
      <c r="GE713" s="60"/>
      <c r="GF713" s="60"/>
      <c r="GG713" s="60"/>
      <c r="GH713" s="60"/>
      <c r="GI713" s="60"/>
      <c r="GJ713" s="60"/>
      <c r="GK713" s="60"/>
      <c r="GL713" s="60"/>
      <c r="GM713" s="60"/>
      <c r="GN713" s="60"/>
      <c r="GO713" s="37"/>
      <c r="HP713" s="37"/>
      <c r="IW713" s="37"/>
      <c r="IX713" s="37"/>
      <c r="IY713" s="37"/>
      <c r="JZ713" s="37"/>
      <c r="LA713" s="37"/>
      <c r="MC713" s="37"/>
      <c r="ND713" s="37"/>
      <c r="OG713" s="37"/>
      <c r="PH713" s="37"/>
      <c r="QI713" s="37"/>
      <c r="RY713" s="138"/>
    </row>
    <row r="714" spans="3:493" s="38" customFormat="1">
      <c r="C714" s="39"/>
      <c r="G714" s="40"/>
      <c r="H714" s="40"/>
      <c r="AI714" s="37"/>
      <c r="BJ714" s="37"/>
      <c r="DL714" s="37"/>
      <c r="FN714" s="37"/>
      <c r="FO714" s="60"/>
      <c r="FP714" s="60"/>
      <c r="FQ714" s="60"/>
      <c r="FR714" s="60"/>
      <c r="FS714" s="60"/>
      <c r="FT714" s="60"/>
      <c r="FU714" s="60"/>
      <c r="FV714" s="60"/>
      <c r="FW714" s="60"/>
      <c r="FX714" s="60"/>
      <c r="FY714" s="60"/>
      <c r="FZ714" s="60"/>
      <c r="GA714" s="60"/>
      <c r="GB714" s="60"/>
      <c r="GC714" s="60"/>
      <c r="GD714" s="60"/>
      <c r="GE714" s="60"/>
      <c r="GF714" s="60"/>
      <c r="GG714" s="60"/>
      <c r="GH714" s="60"/>
      <c r="GI714" s="60"/>
      <c r="GJ714" s="60"/>
      <c r="GK714" s="60"/>
      <c r="GL714" s="60"/>
      <c r="GM714" s="60"/>
      <c r="GN714" s="60"/>
      <c r="GO714" s="37"/>
      <c r="HP714" s="37"/>
      <c r="IW714" s="37"/>
      <c r="IX714" s="37"/>
      <c r="IY714" s="37"/>
      <c r="JZ714" s="37"/>
      <c r="LA714" s="37"/>
      <c r="MC714" s="37"/>
      <c r="ND714" s="37"/>
      <c r="OG714" s="37"/>
      <c r="PH714" s="37"/>
      <c r="QI714" s="37"/>
      <c r="RY714" s="138"/>
    </row>
    <row r="715" spans="3:493" s="38" customFormat="1">
      <c r="C715" s="39"/>
      <c r="G715" s="40"/>
      <c r="H715" s="40"/>
      <c r="AI715" s="37"/>
      <c r="BJ715" s="37"/>
      <c r="DL715" s="37"/>
      <c r="FN715" s="37"/>
      <c r="FO715" s="60"/>
      <c r="FP715" s="60"/>
      <c r="FQ715" s="60"/>
      <c r="FR715" s="60"/>
      <c r="FS715" s="60"/>
      <c r="FT715" s="60"/>
      <c r="FU715" s="60"/>
      <c r="FV715" s="60"/>
      <c r="FW715" s="60"/>
      <c r="FX715" s="60"/>
      <c r="FY715" s="60"/>
      <c r="FZ715" s="60"/>
      <c r="GA715" s="60"/>
      <c r="GB715" s="60"/>
      <c r="GC715" s="60"/>
      <c r="GD715" s="60"/>
      <c r="GE715" s="60"/>
      <c r="GF715" s="60"/>
      <c r="GG715" s="60"/>
      <c r="GH715" s="60"/>
      <c r="GI715" s="60"/>
      <c r="GJ715" s="60"/>
      <c r="GK715" s="60"/>
      <c r="GL715" s="60"/>
      <c r="GM715" s="60"/>
      <c r="GN715" s="60"/>
      <c r="GO715" s="37"/>
      <c r="HP715" s="37"/>
      <c r="IW715" s="37"/>
      <c r="IX715" s="37"/>
      <c r="IY715" s="37"/>
      <c r="JZ715" s="37"/>
      <c r="LA715" s="37"/>
      <c r="MC715" s="37"/>
      <c r="ND715" s="37"/>
      <c r="OG715" s="37"/>
      <c r="PH715" s="37"/>
      <c r="QI715" s="37"/>
      <c r="RY715" s="138"/>
    </row>
    <row r="716" spans="3:493" s="38" customFormat="1">
      <c r="C716" s="39"/>
      <c r="G716" s="40"/>
      <c r="H716" s="40"/>
      <c r="AI716" s="37"/>
      <c r="BJ716" s="37"/>
      <c r="DL716" s="37"/>
      <c r="FN716" s="37"/>
      <c r="FO716" s="60"/>
      <c r="FP716" s="60"/>
      <c r="FQ716" s="60"/>
      <c r="FR716" s="60"/>
      <c r="FS716" s="60"/>
      <c r="FT716" s="60"/>
      <c r="FU716" s="60"/>
      <c r="FV716" s="60"/>
      <c r="FW716" s="60"/>
      <c r="FX716" s="60"/>
      <c r="FY716" s="60"/>
      <c r="FZ716" s="60"/>
      <c r="GA716" s="60"/>
      <c r="GB716" s="60"/>
      <c r="GC716" s="60"/>
      <c r="GD716" s="60"/>
      <c r="GE716" s="60"/>
      <c r="GF716" s="60"/>
      <c r="GG716" s="60"/>
      <c r="GH716" s="60"/>
      <c r="GI716" s="60"/>
      <c r="GJ716" s="60"/>
      <c r="GK716" s="60"/>
      <c r="GL716" s="60"/>
      <c r="GM716" s="60"/>
      <c r="GN716" s="60"/>
      <c r="GO716" s="37"/>
      <c r="HP716" s="37"/>
      <c r="IW716" s="37"/>
      <c r="IX716" s="37"/>
      <c r="IY716" s="37"/>
      <c r="JZ716" s="37"/>
      <c r="LA716" s="37"/>
      <c r="MC716" s="37"/>
      <c r="ND716" s="37"/>
      <c r="OG716" s="37"/>
      <c r="PH716" s="37"/>
      <c r="QI716" s="37"/>
      <c r="RY716" s="138"/>
    </row>
    <row r="717" spans="3:493" s="38" customFormat="1">
      <c r="C717" s="39"/>
      <c r="G717" s="40"/>
      <c r="H717" s="40"/>
      <c r="AI717" s="37"/>
      <c r="BJ717" s="37"/>
      <c r="DL717" s="37"/>
      <c r="FN717" s="37"/>
      <c r="FO717" s="60"/>
      <c r="FP717" s="60"/>
      <c r="FQ717" s="60"/>
      <c r="FR717" s="60"/>
      <c r="FS717" s="60"/>
      <c r="FT717" s="60"/>
      <c r="FU717" s="60"/>
      <c r="FV717" s="60"/>
      <c r="FW717" s="60"/>
      <c r="FX717" s="60"/>
      <c r="FY717" s="60"/>
      <c r="FZ717" s="60"/>
      <c r="GA717" s="60"/>
      <c r="GB717" s="60"/>
      <c r="GC717" s="60"/>
      <c r="GD717" s="60"/>
      <c r="GE717" s="60"/>
      <c r="GF717" s="60"/>
      <c r="GG717" s="60"/>
      <c r="GH717" s="60"/>
      <c r="GI717" s="60"/>
      <c r="GJ717" s="60"/>
      <c r="GK717" s="60"/>
      <c r="GL717" s="60"/>
      <c r="GM717" s="60"/>
      <c r="GN717" s="60"/>
      <c r="GO717" s="37"/>
      <c r="HP717" s="37"/>
      <c r="IW717" s="37"/>
      <c r="IX717" s="37"/>
      <c r="IY717" s="37"/>
      <c r="JZ717" s="37"/>
      <c r="LA717" s="37"/>
      <c r="MC717" s="37"/>
      <c r="ND717" s="37"/>
      <c r="OG717" s="37"/>
      <c r="PH717" s="37"/>
      <c r="QI717" s="37"/>
      <c r="RY717" s="138"/>
    </row>
    <row r="718" spans="3:493" s="38" customFormat="1">
      <c r="C718" s="39"/>
      <c r="G718" s="40"/>
      <c r="H718" s="40"/>
      <c r="AI718" s="37"/>
      <c r="BJ718" s="37"/>
      <c r="DL718" s="37"/>
      <c r="FN718" s="37"/>
      <c r="FO718" s="60"/>
      <c r="FP718" s="60"/>
      <c r="FQ718" s="60"/>
      <c r="FR718" s="60"/>
      <c r="FS718" s="60"/>
      <c r="FT718" s="60"/>
      <c r="FU718" s="60"/>
      <c r="FV718" s="60"/>
      <c r="FW718" s="60"/>
      <c r="FX718" s="60"/>
      <c r="FY718" s="60"/>
      <c r="FZ718" s="60"/>
      <c r="GA718" s="60"/>
      <c r="GB718" s="60"/>
      <c r="GC718" s="60"/>
      <c r="GD718" s="60"/>
      <c r="GE718" s="60"/>
      <c r="GF718" s="60"/>
      <c r="GG718" s="60"/>
      <c r="GH718" s="60"/>
      <c r="GI718" s="60"/>
      <c r="GJ718" s="60"/>
      <c r="GK718" s="60"/>
      <c r="GL718" s="60"/>
      <c r="GM718" s="60"/>
      <c r="GN718" s="60"/>
      <c r="GO718" s="37"/>
      <c r="HP718" s="37"/>
      <c r="IW718" s="37"/>
      <c r="IX718" s="37"/>
      <c r="IY718" s="37"/>
      <c r="JZ718" s="37"/>
      <c r="LA718" s="37"/>
      <c r="MC718" s="37"/>
      <c r="ND718" s="37"/>
      <c r="OG718" s="37"/>
      <c r="PH718" s="37"/>
      <c r="QI718" s="37"/>
      <c r="RY718" s="138"/>
    </row>
    <row r="719" spans="3:493" s="38" customFormat="1">
      <c r="C719" s="39"/>
      <c r="G719" s="40"/>
      <c r="H719" s="40"/>
      <c r="AI719" s="37"/>
      <c r="BJ719" s="37"/>
      <c r="DL719" s="37"/>
      <c r="FN719" s="37"/>
      <c r="FO719" s="60"/>
      <c r="FP719" s="60"/>
      <c r="FQ719" s="60"/>
      <c r="FR719" s="60"/>
      <c r="FS719" s="60"/>
      <c r="FT719" s="60"/>
      <c r="FU719" s="60"/>
      <c r="FV719" s="60"/>
      <c r="FW719" s="60"/>
      <c r="FX719" s="60"/>
      <c r="FY719" s="60"/>
      <c r="FZ719" s="60"/>
      <c r="GA719" s="60"/>
      <c r="GB719" s="60"/>
      <c r="GC719" s="60"/>
      <c r="GD719" s="60"/>
      <c r="GE719" s="60"/>
      <c r="GF719" s="60"/>
      <c r="GG719" s="60"/>
      <c r="GH719" s="60"/>
      <c r="GI719" s="60"/>
      <c r="GJ719" s="60"/>
      <c r="GK719" s="60"/>
      <c r="GL719" s="60"/>
      <c r="GM719" s="60"/>
      <c r="GN719" s="60"/>
      <c r="GO719" s="37"/>
      <c r="HP719" s="37"/>
      <c r="IW719" s="37"/>
      <c r="IX719" s="37"/>
      <c r="IY719" s="37"/>
      <c r="JZ719" s="37"/>
      <c r="LA719" s="37"/>
      <c r="MC719" s="37"/>
      <c r="ND719" s="37"/>
      <c r="OG719" s="37"/>
      <c r="PH719" s="37"/>
      <c r="QI719" s="37"/>
      <c r="RY719" s="138"/>
    </row>
    <row r="720" spans="3:493" s="38" customFormat="1">
      <c r="C720" s="39"/>
      <c r="G720" s="40"/>
      <c r="H720" s="40"/>
      <c r="AI720" s="37"/>
      <c r="BJ720" s="37"/>
      <c r="DL720" s="37"/>
      <c r="FN720" s="37"/>
      <c r="FO720" s="60"/>
      <c r="FP720" s="60"/>
      <c r="FQ720" s="60"/>
      <c r="FR720" s="60"/>
      <c r="FS720" s="60"/>
      <c r="FT720" s="60"/>
      <c r="FU720" s="60"/>
      <c r="FV720" s="60"/>
      <c r="FW720" s="60"/>
      <c r="FX720" s="60"/>
      <c r="FY720" s="60"/>
      <c r="FZ720" s="60"/>
      <c r="GA720" s="60"/>
      <c r="GB720" s="60"/>
      <c r="GC720" s="60"/>
      <c r="GD720" s="60"/>
      <c r="GE720" s="60"/>
      <c r="GF720" s="60"/>
      <c r="GG720" s="60"/>
      <c r="GH720" s="60"/>
      <c r="GI720" s="60"/>
      <c r="GJ720" s="60"/>
      <c r="GK720" s="60"/>
      <c r="GL720" s="60"/>
      <c r="GM720" s="60"/>
      <c r="GN720" s="60"/>
      <c r="GO720" s="37"/>
      <c r="HP720" s="37"/>
      <c r="IW720" s="37"/>
      <c r="IX720" s="37"/>
      <c r="IY720" s="37"/>
      <c r="JZ720" s="37"/>
      <c r="LA720" s="37"/>
      <c r="MC720" s="37"/>
      <c r="ND720" s="37"/>
      <c r="OG720" s="37"/>
      <c r="PH720" s="37"/>
      <c r="QI720" s="37"/>
      <c r="RY720" s="138"/>
    </row>
    <row r="721" spans="3:493" s="38" customFormat="1">
      <c r="C721" s="39"/>
      <c r="G721" s="40"/>
      <c r="H721" s="40"/>
      <c r="AI721" s="37"/>
      <c r="BJ721" s="37"/>
      <c r="DL721" s="37"/>
      <c r="FN721" s="37"/>
      <c r="FO721" s="60"/>
      <c r="FP721" s="60"/>
      <c r="FQ721" s="60"/>
      <c r="FR721" s="60"/>
      <c r="FS721" s="60"/>
      <c r="FT721" s="60"/>
      <c r="FU721" s="60"/>
      <c r="FV721" s="60"/>
      <c r="FW721" s="60"/>
      <c r="FX721" s="60"/>
      <c r="FY721" s="60"/>
      <c r="FZ721" s="60"/>
      <c r="GA721" s="60"/>
      <c r="GB721" s="60"/>
      <c r="GC721" s="60"/>
      <c r="GD721" s="60"/>
      <c r="GE721" s="60"/>
      <c r="GF721" s="60"/>
      <c r="GG721" s="60"/>
      <c r="GH721" s="60"/>
      <c r="GI721" s="60"/>
      <c r="GJ721" s="60"/>
      <c r="GK721" s="60"/>
      <c r="GL721" s="60"/>
      <c r="GM721" s="60"/>
      <c r="GN721" s="60"/>
      <c r="GO721" s="37"/>
      <c r="HP721" s="37"/>
      <c r="IW721" s="37"/>
      <c r="IX721" s="37"/>
      <c r="IY721" s="37"/>
      <c r="JZ721" s="37"/>
      <c r="LA721" s="37"/>
      <c r="MC721" s="37"/>
      <c r="ND721" s="37"/>
      <c r="OG721" s="37"/>
      <c r="PH721" s="37"/>
      <c r="QI721" s="37"/>
      <c r="RY721" s="138"/>
    </row>
    <row r="722" spans="3:493" s="38" customFormat="1">
      <c r="C722" s="39"/>
      <c r="G722" s="40"/>
      <c r="H722" s="40"/>
      <c r="AI722" s="37"/>
      <c r="BJ722" s="37"/>
      <c r="DL722" s="37"/>
      <c r="FN722" s="37"/>
      <c r="FO722" s="60"/>
      <c r="FP722" s="60"/>
      <c r="FQ722" s="60"/>
      <c r="FR722" s="60"/>
      <c r="FS722" s="60"/>
      <c r="FT722" s="60"/>
      <c r="FU722" s="60"/>
      <c r="FV722" s="60"/>
      <c r="FW722" s="60"/>
      <c r="FX722" s="60"/>
      <c r="FY722" s="60"/>
      <c r="FZ722" s="60"/>
      <c r="GA722" s="60"/>
      <c r="GB722" s="60"/>
      <c r="GC722" s="60"/>
      <c r="GD722" s="60"/>
      <c r="GE722" s="60"/>
      <c r="GF722" s="60"/>
      <c r="GG722" s="60"/>
      <c r="GH722" s="60"/>
      <c r="GI722" s="60"/>
      <c r="GJ722" s="60"/>
      <c r="GK722" s="60"/>
      <c r="GL722" s="60"/>
      <c r="GM722" s="60"/>
      <c r="GN722" s="60"/>
      <c r="GO722" s="37"/>
      <c r="HP722" s="37"/>
      <c r="IW722" s="37"/>
      <c r="IX722" s="37"/>
      <c r="IY722" s="37"/>
      <c r="JZ722" s="37"/>
      <c r="LA722" s="37"/>
      <c r="MC722" s="37"/>
      <c r="ND722" s="37"/>
      <c r="OG722" s="37"/>
      <c r="PH722" s="37"/>
      <c r="QI722" s="37"/>
      <c r="RY722" s="138"/>
    </row>
    <row r="723" spans="3:493" s="38" customFormat="1">
      <c r="C723" s="39"/>
      <c r="G723" s="40"/>
      <c r="H723" s="40"/>
      <c r="AI723" s="37"/>
      <c r="BJ723" s="37"/>
      <c r="DL723" s="37"/>
      <c r="FN723" s="37"/>
      <c r="FO723" s="60"/>
      <c r="FP723" s="60"/>
      <c r="FQ723" s="60"/>
      <c r="FR723" s="60"/>
      <c r="FS723" s="60"/>
      <c r="FT723" s="60"/>
      <c r="FU723" s="60"/>
      <c r="FV723" s="60"/>
      <c r="FW723" s="60"/>
      <c r="FX723" s="60"/>
      <c r="FY723" s="60"/>
      <c r="FZ723" s="60"/>
      <c r="GA723" s="60"/>
      <c r="GB723" s="60"/>
      <c r="GC723" s="60"/>
      <c r="GD723" s="60"/>
      <c r="GE723" s="60"/>
      <c r="GF723" s="60"/>
      <c r="GG723" s="60"/>
      <c r="GH723" s="60"/>
      <c r="GI723" s="60"/>
      <c r="GJ723" s="60"/>
      <c r="GK723" s="60"/>
      <c r="GL723" s="60"/>
      <c r="GM723" s="60"/>
      <c r="GN723" s="60"/>
      <c r="GO723" s="37"/>
      <c r="HP723" s="37"/>
      <c r="IW723" s="37"/>
      <c r="IX723" s="37"/>
      <c r="IY723" s="37"/>
      <c r="JZ723" s="37"/>
      <c r="LA723" s="37"/>
      <c r="MC723" s="37"/>
      <c r="ND723" s="37"/>
      <c r="OG723" s="37"/>
      <c r="PH723" s="37"/>
      <c r="QI723" s="37"/>
      <c r="RY723" s="138"/>
    </row>
    <row r="724" spans="3:493" s="38" customFormat="1">
      <c r="C724" s="39"/>
      <c r="G724" s="40"/>
      <c r="H724" s="40"/>
      <c r="AI724" s="37"/>
      <c r="BJ724" s="37"/>
      <c r="DL724" s="37"/>
      <c r="FN724" s="37"/>
      <c r="FO724" s="60"/>
      <c r="FP724" s="60"/>
      <c r="FQ724" s="60"/>
      <c r="FR724" s="60"/>
      <c r="FS724" s="60"/>
      <c r="FT724" s="60"/>
      <c r="FU724" s="60"/>
      <c r="FV724" s="60"/>
      <c r="FW724" s="60"/>
      <c r="FX724" s="60"/>
      <c r="FY724" s="60"/>
      <c r="FZ724" s="60"/>
      <c r="GA724" s="60"/>
      <c r="GB724" s="60"/>
      <c r="GC724" s="60"/>
      <c r="GD724" s="60"/>
      <c r="GE724" s="60"/>
      <c r="GF724" s="60"/>
      <c r="GG724" s="60"/>
      <c r="GH724" s="60"/>
      <c r="GI724" s="60"/>
      <c r="GJ724" s="60"/>
      <c r="GK724" s="60"/>
      <c r="GL724" s="60"/>
      <c r="GM724" s="60"/>
      <c r="GN724" s="60"/>
      <c r="GO724" s="37"/>
      <c r="HP724" s="37"/>
      <c r="IW724" s="37"/>
      <c r="IX724" s="37"/>
      <c r="IY724" s="37"/>
      <c r="JZ724" s="37"/>
      <c r="LA724" s="37"/>
      <c r="MC724" s="37"/>
      <c r="ND724" s="37"/>
      <c r="OG724" s="37"/>
      <c r="PH724" s="37"/>
      <c r="QI724" s="37"/>
      <c r="RY724" s="138"/>
    </row>
    <row r="725" spans="3:493" s="38" customFormat="1">
      <c r="C725" s="39"/>
      <c r="G725" s="40"/>
      <c r="H725" s="40"/>
      <c r="AI725" s="37"/>
      <c r="BJ725" s="37"/>
      <c r="DL725" s="37"/>
      <c r="FN725" s="37"/>
      <c r="FO725" s="60"/>
      <c r="FP725" s="60"/>
      <c r="FQ725" s="60"/>
      <c r="FR725" s="60"/>
      <c r="FS725" s="60"/>
      <c r="FT725" s="60"/>
      <c r="FU725" s="60"/>
      <c r="FV725" s="60"/>
      <c r="FW725" s="60"/>
      <c r="FX725" s="60"/>
      <c r="FY725" s="60"/>
      <c r="FZ725" s="60"/>
      <c r="GA725" s="60"/>
      <c r="GB725" s="60"/>
      <c r="GC725" s="60"/>
      <c r="GD725" s="60"/>
      <c r="GE725" s="60"/>
      <c r="GF725" s="60"/>
      <c r="GG725" s="60"/>
      <c r="GH725" s="60"/>
      <c r="GI725" s="60"/>
      <c r="GJ725" s="60"/>
      <c r="GK725" s="60"/>
      <c r="GL725" s="60"/>
      <c r="GM725" s="60"/>
      <c r="GN725" s="60"/>
      <c r="GO725" s="37"/>
      <c r="HP725" s="37"/>
      <c r="IW725" s="37"/>
      <c r="IX725" s="37"/>
      <c r="IY725" s="37"/>
      <c r="JZ725" s="37"/>
      <c r="LA725" s="37"/>
      <c r="MC725" s="37"/>
      <c r="ND725" s="37"/>
      <c r="OG725" s="37"/>
      <c r="PH725" s="37"/>
      <c r="QI725" s="37"/>
      <c r="RY725" s="138"/>
    </row>
    <row r="726" spans="3:493" s="38" customFormat="1">
      <c r="C726" s="39"/>
      <c r="G726" s="40"/>
      <c r="H726" s="40"/>
      <c r="AI726" s="37"/>
      <c r="BJ726" s="37"/>
      <c r="DL726" s="37"/>
      <c r="FN726" s="37"/>
      <c r="FO726" s="60"/>
      <c r="FP726" s="60"/>
      <c r="FQ726" s="60"/>
      <c r="FR726" s="60"/>
      <c r="FS726" s="60"/>
      <c r="FT726" s="60"/>
      <c r="FU726" s="60"/>
      <c r="FV726" s="60"/>
      <c r="FW726" s="60"/>
      <c r="FX726" s="60"/>
      <c r="FY726" s="60"/>
      <c r="FZ726" s="60"/>
      <c r="GA726" s="60"/>
      <c r="GB726" s="60"/>
      <c r="GC726" s="60"/>
      <c r="GD726" s="60"/>
      <c r="GE726" s="60"/>
      <c r="GF726" s="60"/>
      <c r="GG726" s="60"/>
      <c r="GH726" s="60"/>
      <c r="GI726" s="60"/>
      <c r="GJ726" s="60"/>
      <c r="GK726" s="60"/>
      <c r="GL726" s="60"/>
      <c r="GM726" s="60"/>
      <c r="GN726" s="60"/>
      <c r="GO726" s="37"/>
      <c r="HP726" s="37"/>
      <c r="IW726" s="37"/>
      <c r="IX726" s="37"/>
      <c r="IY726" s="37"/>
      <c r="JZ726" s="37"/>
      <c r="LA726" s="37"/>
      <c r="MC726" s="37"/>
      <c r="ND726" s="37"/>
      <c r="OG726" s="37"/>
      <c r="PH726" s="37"/>
      <c r="QI726" s="37"/>
      <c r="RY726" s="138"/>
    </row>
    <row r="727" spans="3:493" s="38" customFormat="1">
      <c r="C727" s="39"/>
      <c r="G727" s="40"/>
      <c r="H727" s="40"/>
      <c r="AI727" s="37"/>
      <c r="BJ727" s="37"/>
      <c r="DL727" s="37"/>
      <c r="FN727" s="37"/>
      <c r="FO727" s="60"/>
      <c r="FP727" s="60"/>
      <c r="FQ727" s="60"/>
      <c r="FR727" s="60"/>
      <c r="FS727" s="60"/>
      <c r="FT727" s="60"/>
      <c r="FU727" s="60"/>
      <c r="FV727" s="60"/>
      <c r="FW727" s="60"/>
      <c r="FX727" s="60"/>
      <c r="FY727" s="60"/>
      <c r="FZ727" s="60"/>
      <c r="GA727" s="60"/>
      <c r="GB727" s="60"/>
      <c r="GC727" s="60"/>
      <c r="GD727" s="60"/>
      <c r="GE727" s="60"/>
      <c r="GF727" s="60"/>
      <c r="GG727" s="60"/>
      <c r="GH727" s="60"/>
      <c r="GI727" s="60"/>
      <c r="GJ727" s="60"/>
      <c r="GK727" s="60"/>
      <c r="GL727" s="60"/>
      <c r="GM727" s="60"/>
      <c r="GN727" s="60"/>
      <c r="GO727" s="37"/>
      <c r="HP727" s="37"/>
      <c r="IW727" s="37"/>
      <c r="IX727" s="37"/>
      <c r="IY727" s="37"/>
      <c r="JZ727" s="37"/>
      <c r="LA727" s="37"/>
      <c r="MC727" s="37"/>
      <c r="ND727" s="37"/>
      <c r="OG727" s="37"/>
      <c r="PH727" s="37"/>
      <c r="QI727" s="37"/>
      <c r="RY727" s="138"/>
    </row>
    <row r="728" spans="3:493" s="38" customFormat="1">
      <c r="C728" s="39"/>
      <c r="G728" s="40"/>
      <c r="H728" s="40"/>
      <c r="AI728" s="37"/>
      <c r="BJ728" s="37"/>
      <c r="DL728" s="37"/>
      <c r="FN728" s="37"/>
      <c r="FO728" s="60"/>
      <c r="FP728" s="60"/>
      <c r="FQ728" s="60"/>
      <c r="FR728" s="60"/>
      <c r="FS728" s="60"/>
      <c r="FT728" s="60"/>
      <c r="FU728" s="60"/>
      <c r="FV728" s="60"/>
      <c r="FW728" s="60"/>
      <c r="FX728" s="60"/>
      <c r="FY728" s="60"/>
      <c r="FZ728" s="60"/>
      <c r="GA728" s="60"/>
      <c r="GB728" s="60"/>
      <c r="GC728" s="60"/>
      <c r="GD728" s="60"/>
      <c r="GE728" s="60"/>
      <c r="GF728" s="60"/>
      <c r="GG728" s="60"/>
      <c r="GH728" s="60"/>
      <c r="GI728" s="60"/>
      <c r="GJ728" s="60"/>
      <c r="GK728" s="60"/>
      <c r="GL728" s="60"/>
      <c r="GM728" s="60"/>
      <c r="GN728" s="60"/>
      <c r="GO728" s="37"/>
      <c r="HP728" s="37"/>
      <c r="IW728" s="37"/>
      <c r="IX728" s="37"/>
      <c r="IY728" s="37"/>
      <c r="JZ728" s="37"/>
      <c r="LA728" s="37"/>
      <c r="MC728" s="37"/>
      <c r="ND728" s="37"/>
      <c r="OG728" s="37"/>
      <c r="PH728" s="37"/>
      <c r="QI728" s="37"/>
      <c r="RY728" s="138"/>
    </row>
    <row r="729" spans="3:493" s="38" customFormat="1">
      <c r="C729" s="39"/>
      <c r="G729" s="40"/>
      <c r="H729" s="40"/>
      <c r="AI729" s="37"/>
      <c r="BJ729" s="37"/>
      <c r="DL729" s="37"/>
      <c r="FN729" s="37"/>
      <c r="FO729" s="60"/>
      <c r="FP729" s="60"/>
      <c r="FQ729" s="60"/>
      <c r="FR729" s="60"/>
      <c r="FS729" s="60"/>
      <c r="FT729" s="60"/>
      <c r="FU729" s="60"/>
      <c r="FV729" s="60"/>
      <c r="FW729" s="60"/>
      <c r="FX729" s="60"/>
      <c r="FY729" s="60"/>
      <c r="FZ729" s="60"/>
      <c r="GA729" s="60"/>
      <c r="GB729" s="60"/>
      <c r="GC729" s="60"/>
      <c r="GD729" s="60"/>
      <c r="GE729" s="60"/>
      <c r="GF729" s="60"/>
      <c r="GG729" s="60"/>
      <c r="GH729" s="60"/>
      <c r="GI729" s="60"/>
      <c r="GJ729" s="60"/>
      <c r="GK729" s="60"/>
      <c r="GL729" s="60"/>
      <c r="GM729" s="60"/>
      <c r="GN729" s="60"/>
      <c r="GO729" s="37"/>
      <c r="HP729" s="37"/>
      <c r="IW729" s="37"/>
      <c r="IX729" s="37"/>
      <c r="IY729" s="37"/>
      <c r="JZ729" s="37"/>
      <c r="LA729" s="37"/>
      <c r="MC729" s="37"/>
      <c r="ND729" s="37"/>
      <c r="OG729" s="37"/>
      <c r="PH729" s="37"/>
      <c r="QI729" s="37"/>
      <c r="RY729" s="138"/>
    </row>
    <row r="730" spans="3:493" s="38" customFormat="1">
      <c r="C730" s="39"/>
      <c r="G730" s="40"/>
      <c r="H730" s="40"/>
      <c r="AI730" s="37"/>
      <c r="BJ730" s="37"/>
      <c r="DL730" s="37"/>
      <c r="FN730" s="37"/>
      <c r="FO730" s="60"/>
      <c r="FP730" s="60"/>
      <c r="FQ730" s="60"/>
      <c r="FR730" s="60"/>
      <c r="FS730" s="60"/>
      <c r="FT730" s="60"/>
      <c r="FU730" s="60"/>
      <c r="FV730" s="60"/>
      <c r="FW730" s="60"/>
      <c r="FX730" s="60"/>
      <c r="FY730" s="60"/>
      <c r="FZ730" s="60"/>
      <c r="GA730" s="60"/>
      <c r="GB730" s="60"/>
      <c r="GC730" s="60"/>
      <c r="GD730" s="60"/>
      <c r="GE730" s="60"/>
      <c r="GF730" s="60"/>
      <c r="GG730" s="60"/>
      <c r="GH730" s="60"/>
      <c r="GI730" s="60"/>
      <c r="GJ730" s="60"/>
      <c r="GK730" s="60"/>
      <c r="GL730" s="60"/>
      <c r="GM730" s="60"/>
      <c r="GN730" s="60"/>
      <c r="GO730" s="37"/>
      <c r="HP730" s="37"/>
      <c r="IW730" s="37"/>
      <c r="IX730" s="37"/>
      <c r="IY730" s="37"/>
      <c r="JZ730" s="37"/>
      <c r="LA730" s="37"/>
      <c r="MC730" s="37"/>
      <c r="ND730" s="37"/>
      <c r="OG730" s="37"/>
      <c r="PH730" s="37"/>
      <c r="QI730" s="37"/>
      <c r="RY730" s="138"/>
    </row>
    <row r="731" spans="3:493" s="38" customFormat="1">
      <c r="C731" s="39"/>
      <c r="G731" s="40"/>
      <c r="H731" s="40"/>
      <c r="AI731" s="37"/>
      <c r="BJ731" s="37"/>
      <c r="DL731" s="37"/>
      <c r="FN731" s="37"/>
      <c r="FO731" s="60"/>
      <c r="FP731" s="60"/>
      <c r="FQ731" s="60"/>
      <c r="FR731" s="60"/>
      <c r="FS731" s="60"/>
      <c r="FT731" s="60"/>
      <c r="FU731" s="60"/>
      <c r="FV731" s="60"/>
      <c r="FW731" s="60"/>
      <c r="FX731" s="60"/>
      <c r="FY731" s="60"/>
      <c r="FZ731" s="60"/>
      <c r="GA731" s="60"/>
      <c r="GB731" s="60"/>
      <c r="GC731" s="60"/>
      <c r="GD731" s="60"/>
      <c r="GE731" s="60"/>
      <c r="GF731" s="60"/>
      <c r="GG731" s="60"/>
      <c r="GH731" s="60"/>
      <c r="GI731" s="60"/>
      <c r="GJ731" s="60"/>
      <c r="GK731" s="60"/>
      <c r="GL731" s="60"/>
      <c r="GM731" s="60"/>
      <c r="GN731" s="60"/>
      <c r="GO731" s="37"/>
      <c r="HP731" s="37"/>
      <c r="IW731" s="37"/>
      <c r="IX731" s="37"/>
      <c r="IY731" s="37"/>
      <c r="JZ731" s="37"/>
      <c r="LA731" s="37"/>
      <c r="MC731" s="37"/>
      <c r="ND731" s="37"/>
      <c r="OG731" s="37"/>
      <c r="PH731" s="37"/>
      <c r="QI731" s="37"/>
      <c r="RY731" s="138"/>
    </row>
    <row r="732" spans="3:493" s="38" customFormat="1">
      <c r="C732" s="39"/>
      <c r="G732" s="40"/>
      <c r="H732" s="40"/>
      <c r="AI732" s="37"/>
      <c r="BJ732" s="37"/>
      <c r="DL732" s="37"/>
      <c r="FN732" s="37"/>
      <c r="FO732" s="60"/>
      <c r="FP732" s="60"/>
      <c r="FQ732" s="60"/>
      <c r="FR732" s="60"/>
      <c r="FS732" s="60"/>
      <c r="FT732" s="60"/>
      <c r="FU732" s="60"/>
      <c r="FV732" s="60"/>
      <c r="FW732" s="60"/>
      <c r="FX732" s="60"/>
      <c r="FY732" s="60"/>
      <c r="FZ732" s="60"/>
      <c r="GA732" s="60"/>
      <c r="GB732" s="60"/>
      <c r="GC732" s="60"/>
      <c r="GD732" s="60"/>
      <c r="GE732" s="60"/>
      <c r="GF732" s="60"/>
      <c r="GG732" s="60"/>
      <c r="GH732" s="60"/>
      <c r="GI732" s="60"/>
      <c r="GJ732" s="60"/>
      <c r="GK732" s="60"/>
      <c r="GL732" s="60"/>
      <c r="GM732" s="60"/>
      <c r="GN732" s="60"/>
      <c r="GO732" s="37"/>
      <c r="HP732" s="37"/>
      <c r="IW732" s="37"/>
      <c r="IX732" s="37"/>
      <c r="IY732" s="37"/>
      <c r="JZ732" s="37"/>
      <c r="LA732" s="37"/>
      <c r="MC732" s="37"/>
      <c r="ND732" s="37"/>
      <c r="OG732" s="37"/>
      <c r="PH732" s="37"/>
      <c r="QI732" s="37"/>
      <c r="RY732" s="138"/>
    </row>
    <row r="733" spans="3:493" s="38" customFormat="1">
      <c r="C733" s="39"/>
      <c r="G733" s="40"/>
      <c r="H733" s="40"/>
      <c r="AI733" s="37"/>
      <c r="BJ733" s="37"/>
      <c r="DL733" s="37"/>
      <c r="FN733" s="37"/>
      <c r="FO733" s="60"/>
      <c r="FP733" s="60"/>
      <c r="FQ733" s="60"/>
      <c r="FR733" s="60"/>
      <c r="FS733" s="60"/>
      <c r="FT733" s="60"/>
      <c r="FU733" s="60"/>
      <c r="FV733" s="60"/>
      <c r="FW733" s="60"/>
      <c r="FX733" s="60"/>
      <c r="FY733" s="60"/>
      <c r="FZ733" s="60"/>
      <c r="GA733" s="60"/>
      <c r="GB733" s="60"/>
      <c r="GC733" s="60"/>
      <c r="GD733" s="60"/>
      <c r="GE733" s="60"/>
      <c r="GF733" s="60"/>
      <c r="GG733" s="60"/>
      <c r="GH733" s="60"/>
      <c r="GI733" s="60"/>
      <c r="GJ733" s="60"/>
      <c r="GK733" s="60"/>
      <c r="GL733" s="60"/>
      <c r="GM733" s="60"/>
      <c r="GN733" s="60"/>
      <c r="GO733" s="37"/>
      <c r="HP733" s="37"/>
      <c r="IW733" s="37"/>
      <c r="IX733" s="37"/>
      <c r="IY733" s="37"/>
      <c r="JZ733" s="37"/>
      <c r="LA733" s="37"/>
      <c r="MC733" s="37"/>
      <c r="ND733" s="37"/>
      <c r="OG733" s="37"/>
      <c r="PH733" s="37"/>
      <c r="QI733" s="37"/>
      <c r="RY733" s="138"/>
    </row>
    <row r="734" spans="3:493" s="38" customFormat="1">
      <c r="C734" s="39"/>
      <c r="G734" s="40"/>
      <c r="H734" s="40"/>
      <c r="AI734" s="37"/>
      <c r="BJ734" s="37"/>
      <c r="DL734" s="37"/>
      <c r="FN734" s="37"/>
      <c r="FO734" s="60"/>
      <c r="FP734" s="60"/>
      <c r="FQ734" s="60"/>
      <c r="FR734" s="60"/>
      <c r="FS734" s="60"/>
      <c r="FT734" s="60"/>
      <c r="FU734" s="60"/>
      <c r="FV734" s="60"/>
      <c r="FW734" s="60"/>
      <c r="FX734" s="60"/>
      <c r="FY734" s="60"/>
      <c r="FZ734" s="60"/>
      <c r="GA734" s="60"/>
      <c r="GB734" s="60"/>
      <c r="GC734" s="60"/>
      <c r="GD734" s="60"/>
      <c r="GE734" s="60"/>
      <c r="GF734" s="60"/>
      <c r="GG734" s="60"/>
      <c r="GH734" s="60"/>
      <c r="GI734" s="60"/>
      <c r="GJ734" s="60"/>
      <c r="GK734" s="60"/>
      <c r="GL734" s="60"/>
      <c r="GM734" s="60"/>
      <c r="GN734" s="60"/>
      <c r="GO734" s="37"/>
      <c r="HP734" s="37"/>
      <c r="IW734" s="37"/>
      <c r="IX734" s="37"/>
      <c r="IY734" s="37"/>
      <c r="JZ734" s="37"/>
      <c r="LA734" s="37"/>
      <c r="MC734" s="37"/>
      <c r="ND734" s="37"/>
      <c r="OG734" s="37"/>
      <c r="PH734" s="37"/>
      <c r="QI734" s="37"/>
      <c r="RY734" s="138"/>
    </row>
    <row r="735" spans="3:493" s="38" customFormat="1">
      <c r="C735" s="39"/>
      <c r="G735" s="40"/>
      <c r="H735" s="40"/>
      <c r="AI735" s="37"/>
      <c r="BJ735" s="37"/>
      <c r="DL735" s="37"/>
      <c r="FN735" s="37"/>
      <c r="FO735" s="60"/>
      <c r="FP735" s="60"/>
      <c r="FQ735" s="60"/>
      <c r="FR735" s="60"/>
      <c r="FS735" s="60"/>
      <c r="FT735" s="60"/>
      <c r="FU735" s="60"/>
      <c r="FV735" s="60"/>
      <c r="FW735" s="60"/>
      <c r="FX735" s="60"/>
      <c r="FY735" s="60"/>
      <c r="FZ735" s="60"/>
      <c r="GA735" s="60"/>
      <c r="GB735" s="60"/>
      <c r="GC735" s="60"/>
      <c r="GD735" s="60"/>
      <c r="GE735" s="60"/>
      <c r="GF735" s="60"/>
      <c r="GG735" s="60"/>
      <c r="GH735" s="60"/>
      <c r="GI735" s="60"/>
      <c r="GJ735" s="60"/>
      <c r="GK735" s="60"/>
      <c r="GL735" s="60"/>
      <c r="GM735" s="60"/>
      <c r="GN735" s="60"/>
      <c r="GO735" s="37"/>
      <c r="HP735" s="37"/>
      <c r="IW735" s="37"/>
      <c r="IX735" s="37"/>
      <c r="IY735" s="37"/>
      <c r="JZ735" s="37"/>
      <c r="LA735" s="37"/>
      <c r="MC735" s="37"/>
      <c r="ND735" s="37"/>
      <c r="OG735" s="37"/>
      <c r="PH735" s="37"/>
      <c r="QI735" s="37"/>
      <c r="RY735" s="138"/>
    </row>
    <row r="736" spans="3:493" s="38" customFormat="1">
      <c r="C736" s="39"/>
      <c r="G736" s="40"/>
      <c r="H736" s="40"/>
      <c r="AI736" s="37"/>
      <c r="BJ736" s="37"/>
      <c r="DL736" s="37"/>
      <c r="FN736" s="37"/>
      <c r="FO736" s="60"/>
      <c r="FP736" s="60"/>
      <c r="FQ736" s="60"/>
      <c r="FR736" s="60"/>
      <c r="FS736" s="60"/>
      <c r="FT736" s="60"/>
      <c r="FU736" s="60"/>
      <c r="FV736" s="60"/>
      <c r="FW736" s="60"/>
      <c r="FX736" s="60"/>
      <c r="FY736" s="60"/>
      <c r="FZ736" s="60"/>
      <c r="GA736" s="60"/>
      <c r="GB736" s="60"/>
      <c r="GC736" s="60"/>
      <c r="GD736" s="60"/>
      <c r="GE736" s="60"/>
      <c r="GF736" s="60"/>
      <c r="GG736" s="60"/>
      <c r="GH736" s="60"/>
      <c r="GI736" s="60"/>
      <c r="GJ736" s="60"/>
      <c r="GK736" s="60"/>
      <c r="GL736" s="60"/>
      <c r="GM736" s="60"/>
      <c r="GN736" s="60"/>
      <c r="GO736" s="37"/>
      <c r="HP736" s="37"/>
      <c r="IW736" s="37"/>
      <c r="IX736" s="37"/>
      <c r="IY736" s="37"/>
      <c r="JZ736" s="37"/>
      <c r="LA736" s="37"/>
      <c r="MC736" s="37"/>
      <c r="ND736" s="37"/>
      <c r="OG736" s="37"/>
      <c r="PH736" s="37"/>
      <c r="QI736" s="37"/>
      <c r="RY736" s="138"/>
    </row>
    <row r="737" spans="3:493" s="38" customFormat="1">
      <c r="C737" s="39"/>
      <c r="G737" s="40"/>
      <c r="H737" s="40"/>
      <c r="AI737" s="37"/>
      <c r="BJ737" s="37"/>
      <c r="DL737" s="37"/>
      <c r="FN737" s="37"/>
      <c r="FO737" s="60"/>
      <c r="FP737" s="60"/>
      <c r="FQ737" s="60"/>
      <c r="FR737" s="60"/>
      <c r="FS737" s="60"/>
      <c r="FT737" s="60"/>
      <c r="FU737" s="60"/>
      <c r="FV737" s="60"/>
      <c r="FW737" s="60"/>
      <c r="FX737" s="60"/>
      <c r="FY737" s="60"/>
      <c r="FZ737" s="60"/>
      <c r="GA737" s="60"/>
      <c r="GB737" s="60"/>
      <c r="GC737" s="60"/>
      <c r="GD737" s="60"/>
      <c r="GE737" s="60"/>
      <c r="GF737" s="60"/>
      <c r="GG737" s="60"/>
      <c r="GH737" s="60"/>
      <c r="GI737" s="60"/>
      <c r="GJ737" s="60"/>
      <c r="GK737" s="60"/>
      <c r="GL737" s="60"/>
      <c r="GM737" s="60"/>
      <c r="GN737" s="60"/>
      <c r="GO737" s="37"/>
      <c r="HP737" s="37"/>
      <c r="IW737" s="37"/>
      <c r="IX737" s="37"/>
      <c r="IY737" s="37"/>
      <c r="JZ737" s="37"/>
      <c r="LA737" s="37"/>
      <c r="MC737" s="37"/>
      <c r="ND737" s="37"/>
      <c r="OG737" s="37"/>
      <c r="PH737" s="37"/>
      <c r="QI737" s="37"/>
      <c r="RY737" s="138"/>
    </row>
    <row r="738" spans="3:493" s="38" customFormat="1">
      <c r="C738" s="39"/>
      <c r="G738" s="40"/>
      <c r="H738" s="40"/>
      <c r="AI738" s="37"/>
      <c r="BJ738" s="37"/>
      <c r="DL738" s="37"/>
      <c r="FN738" s="37"/>
      <c r="FO738" s="60"/>
      <c r="FP738" s="60"/>
      <c r="FQ738" s="60"/>
      <c r="FR738" s="60"/>
      <c r="FS738" s="60"/>
      <c r="FT738" s="60"/>
      <c r="FU738" s="60"/>
      <c r="FV738" s="60"/>
      <c r="FW738" s="60"/>
      <c r="FX738" s="60"/>
      <c r="FY738" s="60"/>
      <c r="FZ738" s="60"/>
      <c r="GA738" s="60"/>
      <c r="GB738" s="60"/>
      <c r="GC738" s="60"/>
      <c r="GD738" s="60"/>
      <c r="GE738" s="60"/>
      <c r="GF738" s="60"/>
      <c r="GG738" s="60"/>
      <c r="GH738" s="60"/>
      <c r="GI738" s="60"/>
      <c r="GJ738" s="60"/>
      <c r="GK738" s="60"/>
      <c r="GL738" s="60"/>
      <c r="GM738" s="60"/>
      <c r="GN738" s="60"/>
      <c r="GO738" s="37"/>
      <c r="HP738" s="37"/>
      <c r="IW738" s="37"/>
      <c r="IX738" s="37"/>
      <c r="IY738" s="37"/>
      <c r="JZ738" s="37"/>
      <c r="LA738" s="37"/>
      <c r="MC738" s="37"/>
      <c r="ND738" s="37"/>
      <c r="OG738" s="37"/>
      <c r="PH738" s="37"/>
      <c r="QI738" s="37"/>
      <c r="RY738" s="138"/>
    </row>
    <row r="739" spans="3:493" s="38" customFormat="1">
      <c r="C739" s="39"/>
      <c r="G739" s="40"/>
      <c r="H739" s="40"/>
      <c r="AI739" s="37"/>
      <c r="BJ739" s="37"/>
      <c r="DL739" s="37"/>
      <c r="FN739" s="37"/>
      <c r="FO739" s="60"/>
      <c r="FP739" s="60"/>
      <c r="FQ739" s="60"/>
      <c r="FR739" s="60"/>
      <c r="FS739" s="60"/>
      <c r="FT739" s="60"/>
      <c r="FU739" s="60"/>
      <c r="FV739" s="60"/>
      <c r="FW739" s="60"/>
      <c r="FX739" s="60"/>
      <c r="FY739" s="60"/>
      <c r="FZ739" s="60"/>
      <c r="GA739" s="60"/>
      <c r="GB739" s="60"/>
      <c r="GC739" s="60"/>
      <c r="GD739" s="60"/>
      <c r="GE739" s="60"/>
      <c r="GF739" s="60"/>
      <c r="GG739" s="60"/>
      <c r="GH739" s="60"/>
      <c r="GI739" s="60"/>
      <c r="GJ739" s="60"/>
      <c r="GK739" s="60"/>
      <c r="GL739" s="60"/>
      <c r="GM739" s="60"/>
      <c r="GN739" s="60"/>
      <c r="GO739" s="37"/>
      <c r="HP739" s="37"/>
      <c r="IW739" s="37"/>
      <c r="IX739" s="37"/>
      <c r="IY739" s="37"/>
      <c r="JZ739" s="37"/>
      <c r="LA739" s="37"/>
      <c r="MC739" s="37"/>
      <c r="ND739" s="37"/>
      <c r="OG739" s="37"/>
      <c r="PH739" s="37"/>
      <c r="QI739" s="37"/>
      <c r="RY739" s="138"/>
    </row>
    <row r="740" spans="3:493" s="38" customFormat="1">
      <c r="C740" s="39"/>
      <c r="G740" s="40"/>
      <c r="H740" s="40"/>
      <c r="AI740" s="37"/>
      <c r="BJ740" s="37"/>
      <c r="DL740" s="37"/>
      <c r="FN740" s="37"/>
      <c r="FO740" s="60"/>
      <c r="FP740" s="60"/>
      <c r="FQ740" s="60"/>
      <c r="FR740" s="60"/>
      <c r="FS740" s="60"/>
      <c r="FT740" s="60"/>
      <c r="FU740" s="60"/>
      <c r="FV740" s="60"/>
      <c r="FW740" s="60"/>
      <c r="FX740" s="60"/>
      <c r="FY740" s="60"/>
      <c r="FZ740" s="60"/>
      <c r="GA740" s="60"/>
      <c r="GB740" s="60"/>
      <c r="GC740" s="60"/>
      <c r="GD740" s="60"/>
      <c r="GE740" s="60"/>
      <c r="GF740" s="60"/>
      <c r="GG740" s="60"/>
      <c r="GH740" s="60"/>
      <c r="GI740" s="60"/>
      <c r="GJ740" s="60"/>
      <c r="GK740" s="60"/>
      <c r="GL740" s="60"/>
      <c r="GM740" s="60"/>
      <c r="GN740" s="60"/>
      <c r="GO740" s="37"/>
      <c r="HP740" s="37"/>
      <c r="IW740" s="37"/>
      <c r="IX740" s="37"/>
      <c r="IY740" s="37"/>
      <c r="JZ740" s="37"/>
      <c r="LA740" s="37"/>
      <c r="MC740" s="37"/>
      <c r="ND740" s="37"/>
      <c r="OG740" s="37"/>
      <c r="PH740" s="37"/>
      <c r="QI740" s="37"/>
      <c r="RY740" s="138"/>
    </row>
    <row r="741" spans="3:493" s="38" customFormat="1">
      <c r="C741" s="39"/>
      <c r="G741" s="40"/>
      <c r="H741" s="40"/>
      <c r="AI741" s="37"/>
      <c r="BJ741" s="37"/>
      <c r="DL741" s="37"/>
      <c r="FN741" s="37"/>
      <c r="FO741" s="60"/>
      <c r="FP741" s="60"/>
      <c r="FQ741" s="60"/>
      <c r="FR741" s="60"/>
      <c r="FS741" s="60"/>
      <c r="FT741" s="60"/>
      <c r="FU741" s="60"/>
      <c r="FV741" s="60"/>
      <c r="FW741" s="60"/>
      <c r="FX741" s="60"/>
      <c r="FY741" s="60"/>
      <c r="FZ741" s="60"/>
      <c r="GA741" s="60"/>
      <c r="GB741" s="60"/>
      <c r="GC741" s="60"/>
      <c r="GD741" s="60"/>
      <c r="GE741" s="60"/>
      <c r="GF741" s="60"/>
      <c r="GG741" s="60"/>
      <c r="GH741" s="60"/>
      <c r="GI741" s="60"/>
      <c r="GJ741" s="60"/>
      <c r="GK741" s="60"/>
      <c r="GL741" s="60"/>
      <c r="GM741" s="60"/>
      <c r="GN741" s="60"/>
      <c r="GO741" s="37"/>
      <c r="HP741" s="37"/>
      <c r="IW741" s="37"/>
      <c r="IX741" s="37"/>
      <c r="IY741" s="37"/>
      <c r="JZ741" s="37"/>
      <c r="LA741" s="37"/>
      <c r="MC741" s="37"/>
      <c r="ND741" s="37"/>
      <c r="OG741" s="37"/>
      <c r="PH741" s="37"/>
      <c r="QI741" s="37"/>
      <c r="RY741" s="138"/>
    </row>
    <row r="742" spans="3:493" s="38" customFormat="1">
      <c r="C742" s="39"/>
      <c r="G742" s="40"/>
      <c r="H742" s="40"/>
      <c r="AI742" s="37"/>
      <c r="BJ742" s="37"/>
      <c r="DL742" s="37"/>
      <c r="FN742" s="37"/>
      <c r="FO742" s="60"/>
      <c r="FP742" s="60"/>
      <c r="FQ742" s="60"/>
      <c r="FR742" s="60"/>
      <c r="FS742" s="60"/>
      <c r="FT742" s="60"/>
      <c r="FU742" s="60"/>
      <c r="FV742" s="60"/>
      <c r="FW742" s="60"/>
      <c r="FX742" s="60"/>
      <c r="FY742" s="60"/>
      <c r="FZ742" s="60"/>
      <c r="GA742" s="60"/>
      <c r="GB742" s="60"/>
      <c r="GC742" s="60"/>
      <c r="GD742" s="60"/>
      <c r="GE742" s="60"/>
      <c r="GF742" s="60"/>
      <c r="GG742" s="60"/>
      <c r="GH742" s="60"/>
      <c r="GI742" s="60"/>
      <c r="GJ742" s="60"/>
      <c r="GK742" s="60"/>
      <c r="GL742" s="60"/>
      <c r="GM742" s="60"/>
      <c r="GN742" s="60"/>
      <c r="GO742" s="37"/>
      <c r="HP742" s="37"/>
      <c r="IW742" s="37"/>
      <c r="IX742" s="37"/>
      <c r="IY742" s="37"/>
      <c r="JZ742" s="37"/>
      <c r="LA742" s="37"/>
      <c r="MC742" s="37"/>
      <c r="ND742" s="37"/>
      <c r="OG742" s="37"/>
      <c r="PH742" s="37"/>
      <c r="QI742" s="37"/>
      <c r="RY742" s="138"/>
    </row>
    <row r="743" spans="3:493" s="38" customFormat="1">
      <c r="C743" s="39"/>
      <c r="G743" s="40"/>
      <c r="H743" s="40"/>
      <c r="AI743" s="37"/>
      <c r="BJ743" s="37"/>
      <c r="DL743" s="37"/>
      <c r="FN743" s="37"/>
      <c r="FO743" s="60"/>
      <c r="FP743" s="60"/>
      <c r="FQ743" s="60"/>
      <c r="FR743" s="60"/>
      <c r="FS743" s="60"/>
      <c r="FT743" s="60"/>
      <c r="FU743" s="60"/>
      <c r="FV743" s="60"/>
      <c r="FW743" s="60"/>
      <c r="FX743" s="60"/>
      <c r="FY743" s="60"/>
      <c r="FZ743" s="60"/>
      <c r="GA743" s="60"/>
      <c r="GB743" s="60"/>
      <c r="GC743" s="60"/>
      <c r="GD743" s="60"/>
      <c r="GE743" s="60"/>
      <c r="GF743" s="60"/>
      <c r="GG743" s="60"/>
      <c r="GH743" s="60"/>
      <c r="GI743" s="60"/>
      <c r="GJ743" s="60"/>
      <c r="GK743" s="60"/>
      <c r="GL743" s="60"/>
      <c r="GM743" s="60"/>
      <c r="GN743" s="60"/>
      <c r="GO743" s="37"/>
      <c r="HP743" s="37"/>
      <c r="IW743" s="37"/>
      <c r="IX743" s="37"/>
      <c r="IY743" s="37"/>
      <c r="JZ743" s="37"/>
      <c r="LA743" s="37"/>
      <c r="MC743" s="37"/>
      <c r="ND743" s="37"/>
      <c r="OG743" s="37"/>
      <c r="PH743" s="37"/>
      <c r="QI743" s="37"/>
      <c r="RY743" s="138"/>
    </row>
    <row r="744" spans="3:493" s="38" customFormat="1">
      <c r="C744" s="39"/>
      <c r="G744" s="40"/>
      <c r="H744" s="40"/>
      <c r="AI744" s="37"/>
      <c r="BJ744" s="37"/>
      <c r="DL744" s="37"/>
      <c r="FN744" s="37"/>
      <c r="FO744" s="60"/>
      <c r="FP744" s="60"/>
      <c r="FQ744" s="60"/>
      <c r="FR744" s="60"/>
      <c r="FS744" s="60"/>
      <c r="FT744" s="60"/>
      <c r="FU744" s="60"/>
      <c r="FV744" s="60"/>
      <c r="FW744" s="60"/>
      <c r="FX744" s="60"/>
      <c r="FY744" s="60"/>
      <c r="FZ744" s="60"/>
      <c r="GA744" s="60"/>
      <c r="GB744" s="60"/>
      <c r="GC744" s="60"/>
      <c r="GD744" s="60"/>
      <c r="GE744" s="60"/>
      <c r="GF744" s="60"/>
      <c r="GG744" s="60"/>
      <c r="GH744" s="60"/>
      <c r="GI744" s="60"/>
      <c r="GJ744" s="60"/>
      <c r="GK744" s="60"/>
      <c r="GL744" s="60"/>
      <c r="GM744" s="60"/>
      <c r="GN744" s="60"/>
      <c r="GO744" s="37"/>
      <c r="HP744" s="37"/>
      <c r="IW744" s="37"/>
      <c r="IX744" s="37"/>
      <c r="IY744" s="37"/>
      <c r="JZ744" s="37"/>
      <c r="LA744" s="37"/>
      <c r="MC744" s="37"/>
      <c r="ND744" s="37"/>
      <c r="OG744" s="37"/>
      <c r="PH744" s="37"/>
      <c r="QI744" s="37"/>
      <c r="RY744" s="138"/>
    </row>
    <row r="745" spans="3:493" s="38" customFormat="1">
      <c r="C745" s="39"/>
      <c r="G745" s="40"/>
      <c r="H745" s="40"/>
      <c r="AI745" s="37"/>
      <c r="BJ745" s="37"/>
      <c r="DL745" s="37"/>
      <c r="FN745" s="37"/>
      <c r="FO745" s="60"/>
      <c r="FP745" s="60"/>
      <c r="FQ745" s="60"/>
      <c r="FR745" s="60"/>
      <c r="FS745" s="60"/>
      <c r="FT745" s="60"/>
      <c r="FU745" s="60"/>
      <c r="FV745" s="60"/>
      <c r="FW745" s="60"/>
      <c r="FX745" s="60"/>
      <c r="FY745" s="60"/>
      <c r="FZ745" s="60"/>
      <c r="GA745" s="60"/>
      <c r="GB745" s="60"/>
      <c r="GC745" s="60"/>
      <c r="GD745" s="60"/>
      <c r="GE745" s="60"/>
      <c r="GF745" s="60"/>
      <c r="GG745" s="60"/>
      <c r="GH745" s="60"/>
      <c r="GI745" s="60"/>
      <c r="GJ745" s="60"/>
      <c r="GK745" s="60"/>
      <c r="GL745" s="60"/>
      <c r="GM745" s="60"/>
      <c r="GN745" s="60"/>
      <c r="GO745" s="37"/>
      <c r="HP745" s="37"/>
      <c r="IW745" s="37"/>
      <c r="IX745" s="37"/>
      <c r="IY745" s="37"/>
      <c r="JZ745" s="37"/>
      <c r="LA745" s="37"/>
      <c r="MC745" s="37"/>
      <c r="ND745" s="37"/>
      <c r="OG745" s="37"/>
      <c r="PH745" s="37"/>
      <c r="QI745" s="37"/>
      <c r="RY745" s="138"/>
    </row>
    <row r="746" spans="3:493" s="38" customFormat="1">
      <c r="C746" s="39"/>
      <c r="G746" s="40"/>
      <c r="H746" s="40"/>
      <c r="AI746" s="37"/>
      <c r="BJ746" s="37"/>
      <c r="DL746" s="37"/>
      <c r="FN746" s="37"/>
      <c r="FO746" s="60"/>
      <c r="FP746" s="60"/>
      <c r="FQ746" s="60"/>
      <c r="FR746" s="60"/>
      <c r="FS746" s="60"/>
      <c r="FT746" s="60"/>
      <c r="FU746" s="60"/>
      <c r="FV746" s="60"/>
      <c r="FW746" s="60"/>
      <c r="FX746" s="60"/>
      <c r="FY746" s="60"/>
      <c r="FZ746" s="60"/>
      <c r="GA746" s="60"/>
      <c r="GB746" s="60"/>
      <c r="GC746" s="60"/>
      <c r="GD746" s="60"/>
      <c r="GE746" s="60"/>
      <c r="GF746" s="60"/>
      <c r="GG746" s="60"/>
      <c r="GH746" s="60"/>
      <c r="GI746" s="60"/>
      <c r="GJ746" s="60"/>
      <c r="GK746" s="60"/>
      <c r="GL746" s="60"/>
      <c r="GM746" s="60"/>
      <c r="GN746" s="60"/>
      <c r="GO746" s="37"/>
      <c r="HP746" s="37"/>
      <c r="IW746" s="37"/>
      <c r="IX746" s="37"/>
      <c r="IY746" s="37"/>
      <c r="JZ746" s="37"/>
      <c r="LA746" s="37"/>
      <c r="MC746" s="37"/>
      <c r="ND746" s="37"/>
      <c r="OG746" s="37"/>
      <c r="PH746" s="37"/>
      <c r="QI746" s="37"/>
      <c r="RY746" s="138"/>
    </row>
    <row r="747" spans="3:493" s="38" customFormat="1">
      <c r="C747" s="39"/>
      <c r="G747" s="40"/>
      <c r="H747" s="40"/>
      <c r="AI747" s="37"/>
      <c r="BJ747" s="37"/>
      <c r="DL747" s="37"/>
      <c r="FN747" s="37"/>
      <c r="FO747" s="60"/>
      <c r="FP747" s="60"/>
      <c r="FQ747" s="60"/>
      <c r="FR747" s="60"/>
      <c r="FS747" s="60"/>
      <c r="FT747" s="60"/>
      <c r="FU747" s="60"/>
      <c r="FV747" s="60"/>
      <c r="FW747" s="60"/>
      <c r="FX747" s="60"/>
      <c r="FY747" s="60"/>
      <c r="FZ747" s="60"/>
      <c r="GA747" s="60"/>
      <c r="GB747" s="60"/>
      <c r="GC747" s="60"/>
      <c r="GD747" s="60"/>
      <c r="GE747" s="60"/>
      <c r="GF747" s="60"/>
      <c r="GG747" s="60"/>
      <c r="GH747" s="60"/>
      <c r="GI747" s="60"/>
      <c r="GJ747" s="60"/>
      <c r="GK747" s="60"/>
      <c r="GL747" s="60"/>
      <c r="GM747" s="60"/>
      <c r="GN747" s="60"/>
      <c r="GO747" s="37"/>
      <c r="HP747" s="37"/>
      <c r="IW747" s="37"/>
      <c r="IX747" s="37"/>
      <c r="IY747" s="37"/>
      <c r="JZ747" s="37"/>
      <c r="LA747" s="37"/>
      <c r="MC747" s="37"/>
      <c r="ND747" s="37"/>
      <c r="OG747" s="37"/>
      <c r="PH747" s="37"/>
      <c r="QI747" s="37"/>
      <c r="RY747" s="138"/>
    </row>
    <row r="748" spans="3:493" s="38" customFormat="1">
      <c r="C748" s="39"/>
      <c r="G748" s="40"/>
      <c r="H748" s="40"/>
      <c r="AI748" s="37"/>
      <c r="BJ748" s="37"/>
      <c r="DL748" s="37"/>
      <c r="FN748" s="37"/>
      <c r="FO748" s="60"/>
      <c r="FP748" s="60"/>
      <c r="FQ748" s="60"/>
      <c r="FR748" s="60"/>
      <c r="FS748" s="60"/>
      <c r="FT748" s="60"/>
      <c r="FU748" s="60"/>
      <c r="FV748" s="60"/>
      <c r="FW748" s="60"/>
      <c r="FX748" s="60"/>
      <c r="FY748" s="60"/>
      <c r="FZ748" s="60"/>
      <c r="GA748" s="60"/>
      <c r="GB748" s="60"/>
      <c r="GC748" s="60"/>
      <c r="GD748" s="60"/>
      <c r="GE748" s="60"/>
      <c r="GF748" s="60"/>
      <c r="GG748" s="60"/>
      <c r="GH748" s="60"/>
      <c r="GI748" s="60"/>
      <c r="GJ748" s="60"/>
      <c r="GK748" s="60"/>
      <c r="GL748" s="60"/>
      <c r="GM748" s="60"/>
      <c r="GN748" s="60"/>
      <c r="GO748" s="37"/>
      <c r="HP748" s="37"/>
      <c r="IW748" s="37"/>
      <c r="IX748" s="37"/>
      <c r="IY748" s="37"/>
      <c r="JZ748" s="37"/>
      <c r="LA748" s="37"/>
      <c r="MC748" s="37"/>
      <c r="ND748" s="37"/>
      <c r="OG748" s="37"/>
      <c r="PH748" s="37"/>
      <c r="QI748" s="37"/>
      <c r="RY748" s="138"/>
    </row>
    <row r="749" spans="3:493" s="38" customFormat="1">
      <c r="C749" s="39"/>
      <c r="G749" s="40"/>
      <c r="H749" s="40"/>
      <c r="AI749" s="37"/>
      <c r="BJ749" s="37"/>
      <c r="DL749" s="37"/>
      <c r="FN749" s="37"/>
      <c r="FO749" s="60"/>
      <c r="FP749" s="60"/>
      <c r="FQ749" s="60"/>
      <c r="FR749" s="60"/>
      <c r="FS749" s="60"/>
      <c r="FT749" s="60"/>
      <c r="FU749" s="60"/>
      <c r="FV749" s="60"/>
      <c r="FW749" s="60"/>
      <c r="FX749" s="60"/>
      <c r="FY749" s="60"/>
      <c r="FZ749" s="60"/>
      <c r="GA749" s="60"/>
      <c r="GB749" s="60"/>
      <c r="GC749" s="60"/>
      <c r="GD749" s="60"/>
      <c r="GE749" s="60"/>
      <c r="GF749" s="60"/>
      <c r="GG749" s="60"/>
      <c r="GH749" s="60"/>
      <c r="GI749" s="60"/>
      <c r="GJ749" s="60"/>
      <c r="GK749" s="60"/>
      <c r="GL749" s="60"/>
      <c r="GM749" s="60"/>
      <c r="GN749" s="60"/>
      <c r="GO749" s="37"/>
      <c r="HP749" s="37"/>
      <c r="IW749" s="37"/>
      <c r="IX749" s="37"/>
      <c r="IY749" s="37"/>
      <c r="JZ749" s="37"/>
      <c r="LA749" s="37"/>
      <c r="MC749" s="37"/>
      <c r="ND749" s="37"/>
      <c r="OG749" s="37"/>
      <c r="PH749" s="37"/>
      <c r="QI749" s="37"/>
      <c r="RY749" s="138"/>
    </row>
    <row r="750" spans="3:493" s="38" customFormat="1">
      <c r="C750" s="39"/>
      <c r="G750" s="40"/>
      <c r="H750" s="40"/>
      <c r="AI750" s="37"/>
      <c r="BJ750" s="37"/>
      <c r="DL750" s="37"/>
      <c r="FN750" s="37"/>
      <c r="FO750" s="60"/>
      <c r="FP750" s="60"/>
      <c r="FQ750" s="60"/>
      <c r="FR750" s="60"/>
      <c r="FS750" s="60"/>
      <c r="FT750" s="60"/>
      <c r="FU750" s="60"/>
      <c r="FV750" s="60"/>
      <c r="FW750" s="60"/>
      <c r="FX750" s="60"/>
      <c r="FY750" s="60"/>
      <c r="FZ750" s="60"/>
      <c r="GA750" s="60"/>
      <c r="GB750" s="60"/>
      <c r="GC750" s="60"/>
      <c r="GD750" s="60"/>
      <c r="GE750" s="60"/>
      <c r="GF750" s="60"/>
      <c r="GG750" s="60"/>
      <c r="GH750" s="60"/>
      <c r="GI750" s="60"/>
      <c r="GJ750" s="60"/>
      <c r="GK750" s="60"/>
      <c r="GL750" s="60"/>
      <c r="GM750" s="60"/>
      <c r="GN750" s="60"/>
      <c r="GO750" s="37"/>
      <c r="HP750" s="37"/>
      <c r="IW750" s="37"/>
      <c r="IX750" s="37"/>
      <c r="IY750" s="37"/>
      <c r="JZ750" s="37"/>
      <c r="LA750" s="37"/>
      <c r="MC750" s="37"/>
      <c r="ND750" s="37"/>
      <c r="OG750" s="37"/>
      <c r="PH750" s="37"/>
      <c r="QI750" s="37"/>
      <c r="RY750" s="138"/>
    </row>
    <row r="751" spans="3:493" s="38" customFormat="1">
      <c r="C751" s="39"/>
      <c r="G751" s="40"/>
      <c r="H751" s="40"/>
      <c r="AI751" s="37"/>
      <c r="BJ751" s="37"/>
      <c r="DL751" s="37"/>
      <c r="FN751" s="37"/>
      <c r="FO751" s="60"/>
      <c r="FP751" s="60"/>
      <c r="FQ751" s="60"/>
      <c r="FR751" s="60"/>
      <c r="FS751" s="60"/>
      <c r="FT751" s="60"/>
      <c r="FU751" s="60"/>
      <c r="FV751" s="60"/>
      <c r="FW751" s="60"/>
      <c r="FX751" s="60"/>
      <c r="FY751" s="60"/>
      <c r="FZ751" s="60"/>
      <c r="GA751" s="60"/>
      <c r="GB751" s="60"/>
      <c r="GC751" s="60"/>
      <c r="GD751" s="60"/>
      <c r="GE751" s="60"/>
      <c r="GF751" s="60"/>
      <c r="GG751" s="60"/>
      <c r="GH751" s="60"/>
      <c r="GI751" s="60"/>
      <c r="GJ751" s="60"/>
      <c r="GK751" s="60"/>
      <c r="GL751" s="60"/>
      <c r="GM751" s="60"/>
      <c r="GN751" s="60"/>
      <c r="GO751" s="37"/>
      <c r="HP751" s="37"/>
      <c r="IW751" s="37"/>
      <c r="IX751" s="37"/>
      <c r="IY751" s="37"/>
      <c r="JZ751" s="37"/>
      <c r="LA751" s="37"/>
      <c r="MC751" s="37"/>
      <c r="ND751" s="37"/>
      <c r="OG751" s="37"/>
      <c r="PH751" s="37"/>
      <c r="QI751" s="37"/>
      <c r="RY751" s="138"/>
    </row>
    <row r="752" spans="3:493" s="38" customFormat="1">
      <c r="C752" s="39"/>
      <c r="G752" s="40"/>
      <c r="H752" s="40"/>
      <c r="AI752" s="37"/>
      <c r="BJ752" s="37"/>
      <c r="DL752" s="37"/>
      <c r="FN752" s="37"/>
      <c r="FO752" s="60"/>
      <c r="FP752" s="60"/>
      <c r="FQ752" s="60"/>
      <c r="FR752" s="60"/>
      <c r="FS752" s="60"/>
      <c r="FT752" s="60"/>
      <c r="FU752" s="60"/>
      <c r="FV752" s="60"/>
      <c r="FW752" s="60"/>
      <c r="FX752" s="60"/>
      <c r="FY752" s="60"/>
      <c r="FZ752" s="60"/>
      <c r="GA752" s="60"/>
      <c r="GB752" s="60"/>
      <c r="GC752" s="60"/>
      <c r="GD752" s="60"/>
      <c r="GE752" s="60"/>
      <c r="GF752" s="60"/>
      <c r="GG752" s="60"/>
      <c r="GH752" s="60"/>
      <c r="GI752" s="60"/>
      <c r="GJ752" s="60"/>
      <c r="GK752" s="60"/>
      <c r="GL752" s="60"/>
      <c r="GM752" s="60"/>
      <c r="GN752" s="60"/>
      <c r="GO752" s="37"/>
      <c r="HP752" s="37"/>
      <c r="IW752" s="37"/>
      <c r="IX752" s="37"/>
      <c r="IY752" s="37"/>
      <c r="JZ752" s="37"/>
      <c r="LA752" s="37"/>
      <c r="MC752" s="37"/>
      <c r="ND752" s="37"/>
      <c r="OG752" s="37"/>
      <c r="PH752" s="37"/>
      <c r="QI752" s="37"/>
      <c r="RY752" s="138"/>
    </row>
    <row r="753" spans="3:493" s="38" customFormat="1">
      <c r="C753" s="39"/>
      <c r="G753" s="40"/>
      <c r="H753" s="40"/>
      <c r="AI753" s="37"/>
      <c r="BJ753" s="37"/>
      <c r="DL753" s="37"/>
      <c r="FN753" s="37"/>
      <c r="FO753" s="60"/>
      <c r="FP753" s="60"/>
      <c r="FQ753" s="60"/>
      <c r="FR753" s="60"/>
      <c r="FS753" s="60"/>
      <c r="FT753" s="60"/>
      <c r="FU753" s="60"/>
      <c r="FV753" s="60"/>
      <c r="FW753" s="60"/>
      <c r="FX753" s="60"/>
      <c r="FY753" s="60"/>
      <c r="FZ753" s="60"/>
      <c r="GA753" s="60"/>
      <c r="GB753" s="60"/>
      <c r="GC753" s="60"/>
      <c r="GD753" s="60"/>
      <c r="GE753" s="60"/>
      <c r="GF753" s="60"/>
      <c r="GG753" s="60"/>
      <c r="GH753" s="60"/>
      <c r="GI753" s="60"/>
      <c r="GJ753" s="60"/>
      <c r="GK753" s="60"/>
      <c r="GL753" s="60"/>
      <c r="GM753" s="60"/>
      <c r="GN753" s="60"/>
      <c r="GO753" s="37"/>
      <c r="HP753" s="37"/>
      <c r="IW753" s="37"/>
      <c r="IX753" s="37"/>
      <c r="IY753" s="37"/>
      <c r="JZ753" s="37"/>
      <c r="LA753" s="37"/>
      <c r="MC753" s="37"/>
      <c r="ND753" s="37"/>
      <c r="OG753" s="37"/>
      <c r="PH753" s="37"/>
      <c r="QI753" s="37"/>
      <c r="RY753" s="138"/>
    </row>
    <row r="754" spans="3:493" s="38" customFormat="1">
      <c r="C754" s="39"/>
      <c r="G754" s="40"/>
      <c r="H754" s="40"/>
      <c r="AI754" s="37"/>
      <c r="BJ754" s="37"/>
      <c r="DL754" s="37"/>
      <c r="FN754" s="37"/>
      <c r="FO754" s="60"/>
      <c r="FP754" s="60"/>
      <c r="FQ754" s="60"/>
      <c r="FR754" s="60"/>
      <c r="FS754" s="60"/>
      <c r="FT754" s="60"/>
      <c r="FU754" s="60"/>
      <c r="FV754" s="60"/>
      <c r="FW754" s="60"/>
      <c r="FX754" s="60"/>
      <c r="FY754" s="60"/>
      <c r="FZ754" s="60"/>
      <c r="GA754" s="60"/>
      <c r="GB754" s="60"/>
      <c r="GC754" s="60"/>
      <c r="GD754" s="60"/>
      <c r="GE754" s="60"/>
      <c r="GF754" s="60"/>
      <c r="GG754" s="60"/>
      <c r="GH754" s="60"/>
      <c r="GI754" s="60"/>
      <c r="GJ754" s="60"/>
      <c r="GK754" s="60"/>
      <c r="GL754" s="60"/>
      <c r="GM754" s="60"/>
      <c r="GN754" s="60"/>
      <c r="GO754" s="37"/>
      <c r="HP754" s="37"/>
      <c r="IW754" s="37"/>
      <c r="IX754" s="37"/>
      <c r="IY754" s="37"/>
      <c r="JZ754" s="37"/>
      <c r="LA754" s="37"/>
      <c r="MC754" s="37"/>
      <c r="ND754" s="37"/>
      <c r="OG754" s="37"/>
      <c r="PH754" s="37"/>
      <c r="QI754" s="37"/>
      <c r="RY754" s="138"/>
    </row>
    <row r="755" spans="3:493" s="38" customFormat="1">
      <c r="C755" s="39"/>
      <c r="G755" s="40"/>
      <c r="H755" s="40"/>
      <c r="AI755" s="37"/>
      <c r="BJ755" s="37"/>
      <c r="DL755" s="37"/>
      <c r="FN755" s="37"/>
      <c r="FO755" s="60"/>
      <c r="FP755" s="60"/>
      <c r="FQ755" s="60"/>
      <c r="FR755" s="60"/>
      <c r="FS755" s="60"/>
      <c r="FT755" s="60"/>
      <c r="FU755" s="60"/>
      <c r="FV755" s="60"/>
      <c r="FW755" s="60"/>
      <c r="FX755" s="60"/>
      <c r="FY755" s="60"/>
      <c r="FZ755" s="60"/>
      <c r="GA755" s="60"/>
      <c r="GB755" s="60"/>
      <c r="GC755" s="60"/>
      <c r="GD755" s="60"/>
      <c r="GE755" s="60"/>
      <c r="GF755" s="60"/>
      <c r="GG755" s="60"/>
      <c r="GH755" s="60"/>
      <c r="GI755" s="60"/>
      <c r="GJ755" s="60"/>
      <c r="GK755" s="60"/>
      <c r="GL755" s="60"/>
      <c r="GM755" s="60"/>
      <c r="GN755" s="60"/>
      <c r="GO755" s="37"/>
      <c r="HP755" s="37"/>
      <c r="IW755" s="37"/>
      <c r="IX755" s="37"/>
      <c r="IY755" s="37"/>
      <c r="JZ755" s="37"/>
      <c r="LA755" s="37"/>
      <c r="MC755" s="37"/>
      <c r="ND755" s="37"/>
      <c r="OG755" s="37"/>
      <c r="PH755" s="37"/>
      <c r="QI755" s="37"/>
      <c r="RY755" s="138"/>
    </row>
    <row r="756" spans="3:493" s="38" customFormat="1">
      <c r="C756" s="39"/>
      <c r="G756" s="40"/>
      <c r="H756" s="40"/>
      <c r="AI756" s="37"/>
      <c r="BJ756" s="37"/>
      <c r="DL756" s="37"/>
      <c r="FN756" s="37"/>
      <c r="FO756" s="60"/>
      <c r="FP756" s="60"/>
      <c r="FQ756" s="60"/>
      <c r="FR756" s="60"/>
      <c r="FS756" s="60"/>
      <c r="FT756" s="60"/>
      <c r="FU756" s="60"/>
      <c r="FV756" s="60"/>
      <c r="FW756" s="60"/>
      <c r="FX756" s="60"/>
      <c r="FY756" s="60"/>
      <c r="FZ756" s="60"/>
      <c r="GA756" s="60"/>
      <c r="GB756" s="60"/>
      <c r="GC756" s="60"/>
      <c r="GD756" s="60"/>
      <c r="GE756" s="60"/>
      <c r="GF756" s="60"/>
      <c r="GG756" s="60"/>
      <c r="GH756" s="60"/>
      <c r="GI756" s="60"/>
      <c r="GJ756" s="60"/>
      <c r="GK756" s="60"/>
      <c r="GL756" s="60"/>
      <c r="GM756" s="60"/>
      <c r="GN756" s="60"/>
      <c r="GO756" s="37"/>
      <c r="HP756" s="37"/>
      <c r="IW756" s="37"/>
      <c r="IX756" s="37"/>
      <c r="IY756" s="37"/>
      <c r="JZ756" s="37"/>
      <c r="LA756" s="37"/>
      <c r="MC756" s="37"/>
      <c r="ND756" s="37"/>
      <c r="OG756" s="37"/>
      <c r="PH756" s="37"/>
      <c r="QI756" s="37"/>
      <c r="RY756" s="138"/>
    </row>
    <row r="757" spans="3:493" s="38" customFormat="1">
      <c r="C757" s="39"/>
      <c r="G757" s="40"/>
      <c r="H757" s="40"/>
      <c r="AI757" s="37"/>
      <c r="BJ757" s="37"/>
      <c r="DL757" s="37"/>
      <c r="FN757" s="37"/>
      <c r="FO757" s="60"/>
      <c r="FP757" s="60"/>
      <c r="FQ757" s="60"/>
      <c r="FR757" s="60"/>
      <c r="FS757" s="60"/>
      <c r="FT757" s="60"/>
      <c r="FU757" s="60"/>
      <c r="FV757" s="60"/>
      <c r="FW757" s="60"/>
      <c r="FX757" s="60"/>
      <c r="FY757" s="60"/>
      <c r="FZ757" s="60"/>
      <c r="GA757" s="60"/>
      <c r="GB757" s="60"/>
      <c r="GC757" s="60"/>
      <c r="GD757" s="60"/>
      <c r="GE757" s="60"/>
      <c r="GF757" s="60"/>
      <c r="GG757" s="60"/>
      <c r="GH757" s="60"/>
      <c r="GI757" s="60"/>
      <c r="GJ757" s="60"/>
      <c r="GK757" s="60"/>
      <c r="GL757" s="60"/>
      <c r="GM757" s="60"/>
      <c r="GN757" s="60"/>
      <c r="GO757" s="37"/>
      <c r="HP757" s="37"/>
      <c r="IW757" s="37"/>
      <c r="IX757" s="37"/>
      <c r="IY757" s="37"/>
      <c r="JZ757" s="37"/>
      <c r="LA757" s="37"/>
      <c r="MC757" s="37"/>
      <c r="ND757" s="37"/>
      <c r="OG757" s="37"/>
      <c r="PH757" s="37"/>
      <c r="QI757" s="37"/>
      <c r="RY757" s="138"/>
    </row>
    <row r="758" spans="3:493" s="38" customFormat="1">
      <c r="C758" s="39"/>
      <c r="G758" s="40"/>
      <c r="H758" s="40"/>
      <c r="AI758" s="37"/>
      <c r="BJ758" s="37"/>
      <c r="DL758" s="37"/>
      <c r="FN758" s="37"/>
      <c r="FO758" s="60"/>
      <c r="FP758" s="60"/>
      <c r="FQ758" s="60"/>
      <c r="FR758" s="60"/>
      <c r="FS758" s="60"/>
      <c r="FT758" s="60"/>
      <c r="FU758" s="60"/>
      <c r="FV758" s="60"/>
      <c r="FW758" s="60"/>
      <c r="FX758" s="60"/>
      <c r="FY758" s="60"/>
      <c r="FZ758" s="60"/>
      <c r="GA758" s="60"/>
      <c r="GB758" s="60"/>
      <c r="GC758" s="60"/>
      <c r="GD758" s="60"/>
      <c r="GE758" s="60"/>
      <c r="GF758" s="60"/>
      <c r="GG758" s="60"/>
      <c r="GH758" s="60"/>
      <c r="GI758" s="60"/>
      <c r="GJ758" s="60"/>
      <c r="GK758" s="60"/>
      <c r="GL758" s="60"/>
      <c r="GM758" s="60"/>
      <c r="GN758" s="60"/>
      <c r="GO758" s="37"/>
      <c r="HP758" s="37"/>
      <c r="IW758" s="37"/>
      <c r="IX758" s="37"/>
      <c r="IY758" s="37"/>
      <c r="JZ758" s="37"/>
      <c r="LA758" s="37"/>
      <c r="MC758" s="37"/>
      <c r="ND758" s="37"/>
      <c r="OG758" s="37"/>
      <c r="PH758" s="37"/>
      <c r="QI758" s="37"/>
      <c r="RY758" s="138"/>
    </row>
    <row r="759" spans="3:493" s="38" customFormat="1">
      <c r="C759" s="39"/>
      <c r="G759" s="40"/>
      <c r="H759" s="40"/>
      <c r="AI759" s="37"/>
      <c r="BJ759" s="37"/>
      <c r="DL759" s="37"/>
      <c r="FN759" s="37"/>
      <c r="FO759" s="60"/>
      <c r="FP759" s="60"/>
      <c r="FQ759" s="60"/>
      <c r="FR759" s="60"/>
      <c r="FS759" s="60"/>
      <c r="FT759" s="60"/>
      <c r="FU759" s="60"/>
      <c r="FV759" s="60"/>
      <c r="FW759" s="60"/>
      <c r="FX759" s="60"/>
      <c r="FY759" s="60"/>
      <c r="FZ759" s="60"/>
      <c r="GA759" s="60"/>
      <c r="GB759" s="60"/>
      <c r="GC759" s="60"/>
      <c r="GD759" s="60"/>
      <c r="GE759" s="60"/>
      <c r="GF759" s="60"/>
      <c r="GG759" s="60"/>
      <c r="GH759" s="60"/>
      <c r="GI759" s="60"/>
      <c r="GJ759" s="60"/>
      <c r="GK759" s="60"/>
      <c r="GL759" s="60"/>
      <c r="GM759" s="60"/>
      <c r="GN759" s="60"/>
      <c r="GO759" s="37"/>
      <c r="HP759" s="37"/>
      <c r="IW759" s="37"/>
      <c r="IX759" s="37"/>
      <c r="IY759" s="37"/>
      <c r="JZ759" s="37"/>
      <c r="LA759" s="37"/>
      <c r="MC759" s="37"/>
      <c r="ND759" s="37"/>
      <c r="OG759" s="37"/>
      <c r="PH759" s="37"/>
      <c r="QI759" s="37"/>
      <c r="RY759" s="138"/>
    </row>
    <row r="760" spans="3:493" s="38" customFormat="1">
      <c r="C760" s="39"/>
      <c r="G760" s="40"/>
      <c r="H760" s="40"/>
      <c r="AI760" s="37"/>
      <c r="BJ760" s="37"/>
      <c r="DL760" s="37"/>
      <c r="FN760" s="37"/>
      <c r="FO760" s="60"/>
      <c r="FP760" s="60"/>
      <c r="FQ760" s="60"/>
      <c r="FR760" s="60"/>
      <c r="FS760" s="60"/>
      <c r="FT760" s="60"/>
      <c r="FU760" s="60"/>
      <c r="FV760" s="60"/>
      <c r="FW760" s="60"/>
      <c r="FX760" s="60"/>
      <c r="FY760" s="60"/>
      <c r="FZ760" s="60"/>
      <c r="GA760" s="60"/>
      <c r="GB760" s="60"/>
      <c r="GC760" s="60"/>
      <c r="GD760" s="60"/>
      <c r="GE760" s="60"/>
      <c r="GF760" s="60"/>
      <c r="GG760" s="60"/>
      <c r="GH760" s="60"/>
      <c r="GI760" s="60"/>
      <c r="GJ760" s="60"/>
      <c r="GK760" s="60"/>
      <c r="GL760" s="60"/>
      <c r="GM760" s="60"/>
      <c r="GN760" s="60"/>
      <c r="GO760" s="37"/>
      <c r="HP760" s="37"/>
      <c r="IW760" s="37"/>
      <c r="IX760" s="37"/>
      <c r="IY760" s="37"/>
      <c r="JZ760" s="37"/>
      <c r="LA760" s="37"/>
      <c r="MC760" s="37"/>
      <c r="ND760" s="37"/>
      <c r="OG760" s="37"/>
      <c r="PH760" s="37"/>
      <c r="QI760" s="37"/>
      <c r="RY760" s="138"/>
    </row>
    <row r="761" spans="3:493" s="38" customFormat="1">
      <c r="C761" s="39"/>
      <c r="G761" s="40"/>
      <c r="H761" s="40"/>
      <c r="AI761" s="37"/>
      <c r="BJ761" s="37"/>
      <c r="DL761" s="37"/>
      <c r="FN761" s="37"/>
      <c r="FO761" s="60"/>
      <c r="FP761" s="60"/>
      <c r="FQ761" s="60"/>
      <c r="FR761" s="60"/>
      <c r="FS761" s="60"/>
      <c r="FT761" s="60"/>
      <c r="FU761" s="60"/>
      <c r="FV761" s="60"/>
      <c r="FW761" s="60"/>
      <c r="FX761" s="60"/>
      <c r="FY761" s="60"/>
      <c r="FZ761" s="60"/>
      <c r="GA761" s="60"/>
      <c r="GB761" s="60"/>
      <c r="GC761" s="60"/>
      <c r="GD761" s="60"/>
      <c r="GE761" s="60"/>
      <c r="GF761" s="60"/>
      <c r="GG761" s="60"/>
      <c r="GH761" s="60"/>
      <c r="GI761" s="60"/>
      <c r="GJ761" s="60"/>
      <c r="GK761" s="60"/>
      <c r="GL761" s="60"/>
      <c r="GM761" s="60"/>
      <c r="GN761" s="60"/>
      <c r="GO761" s="37"/>
      <c r="HP761" s="37"/>
      <c r="IW761" s="37"/>
      <c r="IX761" s="37"/>
      <c r="IY761" s="37"/>
      <c r="JZ761" s="37"/>
      <c r="LA761" s="37"/>
      <c r="MC761" s="37"/>
      <c r="ND761" s="37"/>
      <c r="OG761" s="37"/>
      <c r="PH761" s="37"/>
      <c r="QI761" s="37"/>
      <c r="RY761" s="138"/>
    </row>
    <row r="762" spans="3:493" s="38" customFormat="1">
      <c r="C762" s="39"/>
      <c r="G762" s="40"/>
      <c r="H762" s="40"/>
      <c r="AI762" s="37"/>
      <c r="BJ762" s="37"/>
      <c r="DL762" s="37"/>
      <c r="FN762" s="37"/>
      <c r="FO762" s="60"/>
      <c r="FP762" s="60"/>
      <c r="FQ762" s="60"/>
      <c r="FR762" s="60"/>
      <c r="FS762" s="60"/>
      <c r="FT762" s="60"/>
      <c r="FU762" s="60"/>
      <c r="FV762" s="60"/>
      <c r="FW762" s="60"/>
      <c r="FX762" s="60"/>
      <c r="FY762" s="60"/>
      <c r="FZ762" s="60"/>
      <c r="GA762" s="60"/>
      <c r="GB762" s="60"/>
      <c r="GC762" s="60"/>
      <c r="GD762" s="60"/>
      <c r="GE762" s="60"/>
      <c r="GF762" s="60"/>
      <c r="GG762" s="60"/>
      <c r="GH762" s="60"/>
      <c r="GI762" s="60"/>
      <c r="GJ762" s="60"/>
      <c r="GK762" s="60"/>
      <c r="GL762" s="60"/>
      <c r="GM762" s="60"/>
      <c r="GN762" s="60"/>
      <c r="GO762" s="37"/>
      <c r="HP762" s="37"/>
      <c r="IW762" s="37"/>
      <c r="IX762" s="37"/>
      <c r="IY762" s="37"/>
      <c r="JZ762" s="37"/>
      <c r="LA762" s="37"/>
      <c r="MC762" s="37"/>
      <c r="ND762" s="37"/>
      <c r="OG762" s="37"/>
      <c r="PH762" s="37"/>
      <c r="QI762" s="37"/>
      <c r="RY762" s="138"/>
    </row>
    <row r="763" spans="3:493" s="38" customFormat="1">
      <c r="C763" s="39"/>
      <c r="G763" s="40"/>
      <c r="H763" s="40"/>
      <c r="AI763" s="37"/>
      <c r="BJ763" s="37"/>
      <c r="DL763" s="37"/>
      <c r="FN763" s="37"/>
      <c r="FO763" s="60"/>
      <c r="FP763" s="60"/>
      <c r="FQ763" s="60"/>
      <c r="FR763" s="60"/>
      <c r="FS763" s="60"/>
      <c r="FT763" s="60"/>
      <c r="FU763" s="60"/>
      <c r="FV763" s="60"/>
      <c r="FW763" s="60"/>
      <c r="FX763" s="60"/>
      <c r="FY763" s="60"/>
      <c r="FZ763" s="60"/>
      <c r="GA763" s="60"/>
      <c r="GB763" s="60"/>
      <c r="GC763" s="60"/>
      <c r="GD763" s="60"/>
      <c r="GE763" s="60"/>
      <c r="GF763" s="60"/>
      <c r="GG763" s="60"/>
      <c r="GH763" s="60"/>
      <c r="GI763" s="60"/>
      <c r="GJ763" s="60"/>
      <c r="GK763" s="60"/>
      <c r="GL763" s="60"/>
      <c r="GM763" s="60"/>
      <c r="GN763" s="60"/>
      <c r="GO763" s="37"/>
      <c r="HP763" s="37"/>
      <c r="IW763" s="37"/>
      <c r="IX763" s="37"/>
      <c r="IY763" s="37"/>
      <c r="JZ763" s="37"/>
      <c r="LA763" s="37"/>
      <c r="MC763" s="37"/>
      <c r="ND763" s="37"/>
      <c r="OG763" s="37"/>
      <c r="PH763" s="37"/>
      <c r="QI763" s="37"/>
      <c r="RY763" s="138"/>
    </row>
    <row r="764" spans="3:493" s="38" customFormat="1">
      <c r="C764" s="39"/>
      <c r="G764" s="40"/>
      <c r="H764" s="40"/>
      <c r="AI764" s="37"/>
      <c r="BJ764" s="37"/>
      <c r="DL764" s="37"/>
      <c r="FN764" s="37"/>
      <c r="FO764" s="60"/>
      <c r="FP764" s="60"/>
      <c r="FQ764" s="60"/>
      <c r="FR764" s="60"/>
      <c r="FS764" s="60"/>
      <c r="FT764" s="60"/>
      <c r="FU764" s="60"/>
      <c r="FV764" s="60"/>
      <c r="FW764" s="60"/>
      <c r="FX764" s="60"/>
      <c r="FY764" s="60"/>
      <c r="FZ764" s="60"/>
      <c r="GA764" s="60"/>
      <c r="GB764" s="60"/>
      <c r="GC764" s="60"/>
      <c r="GD764" s="60"/>
      <c r="GE764" s="60"/>
      <c r="GF764" s="60"/>
      <c r="GG764" s="60"/>
      <c r="GH764" s="60"/>
      <c r="GI764" s="60"/>
      <c r="GJ764" s="60"/>
      <c r="GK764" s="60"/>
      <c r="GL764" s="60"/>
      <c r="GM764" s="60"/>
      <c r="GN764" s="60"/>
      <c r="GO764" s="37"/>
      <c r="HP764" s="37"/>
      <c r="IW764" s="37"/>
      <c r="IX764" s="37"/>
      <c r="IY764" s="37"/>
      <c r="JZ764" s="37"/>
      <c r="LA764" s="37"/>
      <c r="MC764" s="37"/>
      <c r="ND764" s="37"/>
      <c r="OG764" s="37"/>
      <c r="PH764" s="37"/>
      <c r="QI764" s="37"/>
      <c r="RY764" s="138"/>
    </row>
    <row r="765" spans="3:493" s="38" customFormat="1">
      <c r="C765" s="39"/>
      <c r="G765" s="40"/>
      <c r="H765" s="40"/>
      <c r="AI765" s="37"/>
      <c r="BJ765" s="37"/>
      <c r="DL765" s="37"/>
      <c r="FN765" s="37"/>
      <c r="FO765" s="60"/>
      <c r="FP765" s="60"/>
      <c r="FQ765" s="60"/>
      <c r="FR765" s="60"/>
      <c r="FS765" s="60"/>
      <c r="FT765" s="60"/>
      <c r="FU765" s="60"/>
      <c r="FV765" s="60"/>
      <c r="FW765" s="60"/>
      <c r="FX765" s="60"/>
      <c r="FY765" s="60"/>
      <c r="FZ765" s="60"/>
      <c r="GA765" s="60"/>
      <c r="GB765" s="60"/>
      <c r="GC765" s="60"/>
      <c r="GD765" s="60"/>
      <c r="GE765" s="60"/>
      <c r="GF765" s="60"/>
      <c r="GG765" s="60"/>
      <c r="GH765" s="60"/>
      <c r="GI765" s="60"/>
      <c r="GJ765" s="60"/>
      <c r="GK765" s="60"/>
      <c r="GL765" s="60"/>
      <c r="GM765" s="60"/>
      <c r="GN765" s="60"/>
      <c r="GO765" s="37"/>
      <c r="HP765" s="37"/>
      <c r="IW765" s="37"/>
      <c r="IX765" s="37"/>
      <c r="IY765" s="37"/>
      <c r="JZ765" s="37"/>
      <c r="LA765" s="37"/>
      <c r="MC765" s="37"/>
      <c r="ND765" s="37"/>
      <c r="OG765" s="37"/>
      <c r="PH765" s="37"/>
      <c r="QI765" s="37"/>
      <c r="RY765" s="138"/>
    </row>
    <row r="766" spans="3:493" s="38" customFormat="1">
      <c r="C766" s="39"/>
      <c r="G766" s="40"/>
      <c r="H766" s="40"/>
      <c r="AI766" s="37"/>
      <c r="BJ766" s="37"/>
      <c r="DL766" s="37"/>
      <c r="FN766" s="37"/>
      <c r="FO766" s="60"/>
      <c r="FP766" s="60"/>
      <c r="FQ766" s="60"/>
      <c r="FR766" s="60"/>
      <c r="FS766" s="60"/>
      <c r="FT766" s="60"/>
      <c r="FU766" s="60"/>
      <c r="FV766" s="60"/>
      <c r="FW766" s="60"/>
      <c r="FX766" s="60"/>
      <c r="FY766" s="60"/>
      <c r="FZ766" s="60"/>
      <c r="GA766" s="60"/>
      <c r="GB766" s="60"/>
      <c r="GC766" s="60"/>
      <c r="GD766" s="60"/>
      <c r="GE766" s="60"/>
      <c r="GF766" s="60"/>
      <c r="GG766" s="60"/>
      <c r="GH766" s="60"/>
      <c r="GI766" s="60"/>
      <c r="GJ766" s="60"/>
      <c r="GK766" s="60"/>
      <c r="GL766" s="60"/>
      <c r="GM766" s="60"/>
      <c r="GN766" s="60"/>
      <c r="GO766" s="37"/>
      <c r="HP766" s="37"/>
      <c r="IW766" s="37"/>
      <c r="IX766" s="37"/>
      <c r="IY766" s="37"/>
      <c r="JZ766" s="37"/>
      <c r="LA766" s="37"/>
      <c r="MC766" s="37"/>
      <c r="ND766" s="37"/>
      <c r="OG766" s="37"/>
      <c r="PH766" s="37"/>
      <c r="QI766" s="37"/>
      <c r="RY766" s="138"/>
    </row>
    <row r="767" spans="3:493" s="38" customFormat="1">
      <c r="C767" s="39"/>
      <c r="G767" s="40"/>
      <c r="H767" s="40"/>
      <c r="AI767" s="37"/>
      <c r="BJ767" s="37"/>
      <c r="DL767" s="37"/>
      <c r="FN767" s="37"/>
      <c r="FO767" s="60"/>
      <c r="FP767" s="60"/>
      <c r="FQ767" s="60"/>
      <c r="FR767" s="60"/>
      <c r="FS767" s="60"/>
      <c r="FT767" s="60"/>
      <c r="FU767" s="60"/>
      <c r="FV767" s="60"/>
      <c r="FW767" s="60"/>
      <c r="FX767" s="60"/>
      <c r="FY767" s="60"/>
      <c r="FZ767" s="60"/>
      <c r="GA767" s="60"/>
      <c r="GB767" s="60"/>
      <c r="GC767" s="60"/>
      <c r="GD767" s="60"/>
      <c r="GE767" s="60"/>
      <c r="GF767" s="60"/>
      <c r="GG767" s="60"/>
      <c r="GH767" s="60"/>
      <c r="GI767" s="60"/>
      <c r="GJ767" s="60"/>
      <c r="GK767" s="60"/>
      <c r="GL767" s="60"/>
      <c r="GM767" s="60"/>
      <c r="GN767" s="60"/>
      <c r="GO767" s="37"/>
      <c r="HP767" s="37"/>
      <c r="IW767" s="37"/>
      <c r="IX767" s="37"/>
      <c r="IY767" s="37"/>
      <c r="JZ767" s="37"/>
      <c r="LA767" s="37"/>
      <c r="MC767" s="37"/>
      <c r="ND767" s="37"/>
      <c r="OG767" s="37"/>
      <c r="PH767" s="37"/>
      <c r="QI767" s="37"/>
      <c r="RY767" s="138"/>
    </row>
    <row r="768" spans="3:493" s="38" customFormat="1">
      <c r="C768" s="39"/>
      <c r="G768" s="40"/>
      <c r="H768" s="40"/>
      <c r="AI768" s="37"/>
      <c r="BJ768" s="37"/>
      <c r="DL768" s="37"/>
      <c r="FN768" s="37"/>
      <c r="FO768" s="60"/>
      <c r="FP768" s="60"/>
      <c r="FQ768" s="60"/>
      <c r="FR768" s="60"/>
      <c r="FS768" s="60"/>
      <c r="FT768" s="60"/>
      <c r="FU768" s="60"/>
      <c r="FV768" s="60"/>
      <c r="FW768" s="60"/>
      <c r="FX768" s="60"/>
      <c r="FY768" s="60"/>
      <c r="FZ768" s="60"/>
      <c r="GA768" s="60"/>
      <c r="GB768" s="60"/>
      <c r="GC768" s="60"/>
      <c r="GD768" s="60"/>
      <c r="GE768" s="60"/>
      <c r="GF768" s="60"/>
      <c r="GG768" s="60"/>
      <c r="GH768" s="60"/>
      <c r="GI768" s="60"/>
      <c r="GJ768" s="60"/>
      <c r="GK768" s="60"/>
      <c r="GL768" s="60"/>
      <c r="GM768" s="60"/>
      <c r="GN768" s="60"/>
      <c r="GO768" s="37"/>
      <c r="HP768" s="37"/>
      <c r="IW768" s="37"/>
      <c r="IX768" s="37"/>
      <c r="IY768" s="37"/>
      <c r="JZ768" s="37"/>
      <c r="LA768" s="37"/>
      <c r="MC768" s="37"/>
      <c r="ND768" s="37"/>
      <c r="OG768" s="37"/>
      <c r="PH768" s="37"/>
      <c r="QI768" s="37"/>
      <c r="RY768" s="138"/>
    </row>
    <row r="769" spans="3:493" s="38" customFormat="1">
      <c r="C769" s="39"/>
      <c r="G769" s="40"/>
      <c r="H769" s="40"/>
      <c r="AI769" s="37"/>
      <c r="BJ769" s="37"/>
      <c r="DL769" s="37"/>
      <c r="FN769" s="37"/>
      <c r="FO769" s="60"/>
      <c r="FP769" s="60"/>
      <c r="FQ769" s="60"/>
      <c r="FR769" s="60"/>
      <c r="FS769" s="60"/>
      <c r="FT769" s="60"/>
      <c r="FU769" s="60"/>
      <c r="FV769" s="60"/>
      <c r="FW769" s="60"/>
      <c r="FX769" s="60"/>
      <c r="FY769" s="60"/>
      <c r="FZ769" s="60"/>
      <c r="GA769" s="60"/>
      <c r="GB769" s="60"/>
      <c r="GC769" s="60"/>
      <c r="GD769" s="60"/>
      <c r="GE769" s="60"/>
      <c r="GF769" s="60"/>
      <c r="GG769" s="60"/>
      <c r="GH769" s="60"/>
      <c r="GI769" s="60"/>
      <c r="GJ769" s="60"/>
      <c r="GK769" s="60"/>
      <c r="GL769" s="60"/>
      <c r="GM769" s="60"/>
      <c r="GN769" s="60"/>
      <c r="GO769" s="37"/>
      <c r="HP769" s="37"/>
      <c r="IW769" s="37"/>
      <c r="IX769" s="37"/>
      <c r="IY769" s="37"/>
      <c r="JZ769" s="37"/>
      <c r="LA769" s="37"/>
      <c r="MC769" s="37"/>
      <c r="ND769" s="37"/>
      <c r="OG769" s="37"/>
      <c r="PH769" s="37"/>
      <c r="QI769" s="37"/>
      <c r="RY769" s="138"/>
    </row>
    <row r="770" spans="3:493" s="38" customFormat="1">
      <c r="C770" s="39"/>
      <c r="G770" s="40"/>
      <c r="H770" s="40"/>
      <c r="AI770" s="37"/>
      <c r="BJ770" s="37"/>
      <c r="DL770" s="37"/>
      <c r="FN770" s="37"/>
      <c r="FO770" s="60"/>
      <c r="FP770" s="60"/>
      <c r="FQ770" s="60"/>
      <c r="FR770" s="60"/>
      <c r="FS770" s="60"/>
      <c r="FT770" s="60"/>
      <c r="FU770" s="60"/>
      <c r="FV770" s="60"/>
      <c r="FW770" s="60"/>
      <c r="FX770" s="60"/>
      <c r="FY770" s="60"/>
      <c r="FZ770" s="60"/>
      <c r="GA770" s="60"/>
      <c r="GB770" s="60"/>
      <c r="GC770" s="60"/>
      <c r="GD770" s="60"/>
      <c r="GE770" s="60"/>
      <c r="GF770" s="60"/>
      <c r="GG770" s="60"/>
      <c r="GH770" s="60"/>
      <c r="GI770" s="60"/>
      <c r="GJ770" s="60"/>
      <c r="GK770" s="60"/>
      <c r="GL770" s="60"/>
      <c r="GM770" s="60"/>
      <c r="GN770" s="60"/>
      <c r="GO770" s="37"/>
      <c r="HP770" s="37"/>
      <c r="IW770" s="37"/>
      <c r="IX770" s="37"/>
      <c r="IY770" s="37"/>
      <c r="JZ770" s="37"/>
      <c r="LA770" s="37"/>
      <c r="MC770" s="37"/>
      <c r="ND770" s="37"/>
      <c r="OG770" s="37"/>
      <c r="PH770" s="37"/>
      <c r="QI770" s="37"/>
      <c r="RY770" s="138"/>
    </row>
    <row r="771" spans="3:493" s="38" customFormat="1">
      <c r="C771" s="39"/>
      <c r="G771" s="40"/>
      <c r="H771" s="40"/>
      <c r="AI771" s="37"/>
      <c r="BJ771" s="37"/>
      <c r="DL771" s="37"/>
      <c r="FN771" s="37"/>
      <c r="FO771" s="60"/>
      <c r="FP771" s="60"/>
      <c r="FQ771" s="60"/>
      <c r="FR771" s="60"/>
      <c r="FS771" s="60"/>
      <c r="FT771" s="60"/>
      <c r="FU771" s="60"/>
      <c r="FV771" s="60"/>
      <c r="FW771" s="60"/>
      <c r="FX771" s="60"/>
      <c r="FY771" s="60"/>
      <c r="FZ771" s="60"/>
      <c r="GA771" s="60"/>
      <c r="GB771" s="60"/>
      <c r="GC771" s="60"/>
      <c r="GD771" s="60"/>
      <c r="GE771" s="60"/>
      <c r="GF771" s="60"/>
      <c r="GG771" s="60"/>
      <c r="GH771" s="60"/>
      <c r="GI771" s="60"/>
      <c r="GJ771" s="60"/>
      <c r="GK771" s="60"/>
      <c r="GL771" s="60"/>
      <c r="GM771" s="60"/>
      <c r="GN771" s="60"/>
      <c r="GO771" s="37"/>
      <c r="HP771" s="37"/>
      <c r="IW771" s="37"/>
      <c r="IX771" s="37"/>
      <c r="IY771" s="37"/>
      <c r="JZ771" s="37"/>
      <c r="LA771" s="37"/>
      <c r="MC771" s="37"/>
      <c r="ND771" s="37"/>
      <c r="OG771" s="37"/>
      <c r="PH771" s="37"/>
      <c r="QI771" s="37"/>
      <c r="RY771" s="138"/>
    </row>
    <row r="772" spans="3:493" s="38" customFormat="1">
      <c r="C772" s="39"/>
      <c r="G772" s="40"/>
      <c r="H772" s="40"/>
      <c r="AI772" s="37"/>
      <c r="BJ772" s="37"/>
      <c r="DL772" s="37"/>
      <c r="FN772" s="37"/>
      <c r="FO772" s="60"/>
      <c r="FP772" s="60"/>
      <c r="FQ772" s="60"/>
      <c r="FR772" s="60"/>
      <c r="FS772" s="60"/>
      <c r="FT772" s="60"/>
      <c r="FU772" s="60"/>
      <c r="FV772" s="60"/>
      <c r="FW772" s="60"/>
      <c r="FX772" s="60"/>
      <c r="FY772" s="60"/>
      <c r="FZ772" s="60"/>
      <c r="GA772" s="60"/>
      <c r="GB772" s="60"/>
      <c r="GC772" s="60"/>
      <c r="GD772" s="60"/>
      <c r="GE772" s="60"/>
      <c r="GF772" s="60"/>
      <c r="GG772" s="60"/>
      <c r="GH772" s="60"/>
      <c r="GI772" s="60"/>
      <c r="GJ772" s="60"/>
      <c r="GK772" s="60"/>
      <c r="GL772" s="60"/>
      <c r="GM772" s="60"/>
      <c r="GN772" s="60"/>
      <c r="GO772" s="37"/>
      <c r="HP772" s="37"/>
      <c r="IW772" s="37"/>
      <c r="IX772" s="37"/>
      <c r="IY772" s="37"/>
      <c r="JZ772" s="37"/>
      <c r="LA772" s="37"/>
      <c r="MC772" s="37"/>
      <c r="ND772" s="37"/>
      <c r="OG772" s="37"/>
      <c r="PH772" s="37"/>
      <c r="QI772" s="37"/>
      <c r="RY772" s="138"/>
    </row>
    <row r="773" spans="3:493" s="38" customFormat="1">
      <c r="C773" s="39"/>
      <c r="G773" s="40"/>
      <c r="H773" s="40"/>
      <c r="AI773" s="37"/>
      <c r="BJ773" s="37"/>
      <c r="DL773" s="37"/>
      <c r="FN773" s="37"/>
      <c r="FO773" s="60"/>
      <c r="FP773" s="60"/>
      <c r="FQ773" s="60"/>
      <c r="FR773" s="60"/>
      <c r="FS773" s="60"/>
      <c r="FT773" s="60"/>
      <c r="FU773" s="60"/>
      <c r="FV773" s="60"/>
      <c r="FW773" s="60"/>
      <c r="FX773" s="60"/>
      <c r="FY773" s="60"/>
      <c r="FZ773" s="60"/>
      <c r="GA773" s="60"/>
      <c r="GB773" s="60"/>
      <c r="GC773" s="60"/>
      <c r="GD773" s="60"/>
      <c r="GE773" s="60"/>
      <c r="GF773" s="60"/>
      <c r="GG773" s="60"/>
      <c r="GH773" s="60"/>
      <c r="GI773" s="60"/>
      <c r="GJ773" s="60"/>
      <c r="GK773" s="60"/>
      <c r="GL773" s="60"/>
      <c r="GM773" s="60"/>
      <c r="GN773" s="60"/>
      <c r="GO773" s="37"/>
      <c r="HP773" s="37"/>
      <c r="IW773" s="37"/>
      <c r="IX773" s="37"/>
      <c r="IY773" s="37"/>
      <c r="JZ773" s="37"/>
      <c r="LA773" s="37"/>
      <c r="MC773" s="37"/>
      <c r="ND773" s="37"/>
      <c r="OG773" s="37"/>
      <c r="PH773" s="37"/>
      <c r="QI773" s="37"/>
      <c r="RY773" s="138"/>
    </row>
    <row r="774" spans="3:493" s="38" customFormat="1">
      <c r="C774" s="39"/>
      <c r="G774" s="40"/>
      <c r="H774" s="40"/>
      <c r="AI774" s="37"/>
      <c r="BJ774" s="37"/>
      <c r="DL774" s="37"/>
      <c r="FN774" s="37"/>
      <c r="FO774" s="60"/>
      <c r="FP774" s="60"/>
      <c r="FQ774" s="60"/>
      <c r="FR774" s="60"/>
      <c r="FS774" s="60"/>
      <c r="FT774" s="60"/>
      <c r="FU774" s="60"/>
      <c r="FV774" s="60"/>
      <c r="FW774" s="60"/>
      <c r="FX774" s="60"/>
      <c r="FY774" s="60"/>
      <c r="FZ774" s="60"/>
      <c r="GA774" s="60"/>
      <c r="GB774" s="60"/>
      <c r="GC774" s="60"/>
      <c r="GD774" s="60"/>
      <c r="GE774" s="60"/>
      <c r="GF774" s="60"/>
      <c r="GG774" s="60"/>
      <c r="GH774" s="60"/>
      <c r="GI774" s="60"/>
      <c r="GJ774" s="60"/>
      <c r="GK774" s="60"/>
      <c r="GL774" s="60"/>
      <c r="GM774" s="60"/>
      <c r="GN774" s="60"/>
      <c r="GO774" s="37"/>
      <c r="HP774" s="37"/>
      <c r="IW774" s="37"/>
      <c r="IX774" s="37"/>
      <c r="IY774" s="37"/>
      <c r="JZ774" s="37"/>
      <c r="LA774" s="37"/>
      <c r="MC774" s="37"/>
      <c r="ND774" s="37"/>
      <c r="OG774" s="37"/>
      <c r="PH774" s="37"/>
      <c r="QI774" s="37"/>
      <c r="RY774" s="138"/>
    </row>
    <row r="775" spans="3:493" s="38" customFormat="1">
      <c r="C775" s="39"/>
      <c r="G775" s="40"/>
      <c r="H775" s="40"/>
      <c r="AI775" s="37"/>
      <c r="BJ775" s="37"/>
      <c r="DL775" s="37"/>
      <c r="FN775" s="37"/>
      <c r="FO775" s="60"/>
      <c r="FP775" s="60"/>
      <c r="FQ775" s="60"/>
      <c r="FR775" s="60"/>
      <c r="FS775" s="60"/>
      <c r="FT775" s="60"/>
      <c r="FU775" s="60"/>
      <c r="FV775" s="60"/>
      <c r="FW775" s="60"/>
      <c r="FX775" s="60"/>
      <c r="FY775" s="60"/>
      <c r="FZ775" s="60"/>
      <c r="GA775" s="60"/>
      <c r="GB775" s="60"/>
      <c r="GC775" s="60"/>
      <c r="GD775" s="60"/>
      <c r="GE775" s="60"/>
      <c r="GF775" s="60"/>
      <c r="GG775" s="60"/>
      <c r="GH775" s="60"/>
      <c r="GI775" s="60"/>
      <c r="GJ775" s="60"/>
      <c r="GK775" s="60"/>
      <c r="GL775" s="60"/>
      <c r="GM775" s="60"/>
      <c r="GN775" s="60"/>
      <c r="GO775" s="37"/>
      <c r="HP775" s="37"/>
      <c r="IW775" s="37"/>
      <c r="IX775" s="37"/>
      <c r="IY775" s="37"/>
      <c r="JZ775" s="37"/>
      <c r="LA775" s="37"/>
      <c r="MC775" s="37"/>
      <c r="ND775" s="37"/>
      <c r="OG775" s="37"/>
      <c r="PH775" s="37"/>
      <c r="QI775" s="37"/>
      <c r="RY775" s="138"/>
    </row>
    <row r="776" spans="3:493" s="38" customFormat="1">
      <c r="C776" s="39"/>
      <c r="G776" s="40"/>
      <c r="H776" s="40"/>
      <c r="AI776" s="37"/>
      <c r="BJ776" s="37"/>
      <c r="DL776" s="37"/>
      <c r="FN776" s="37"/>
      <c r="FO776" s="60"/>
      <c r="FP776" s="60"/>
      <c r="FQ776" s="60"/>
      <c r="FR776" s="60"/>
      <c r="FS776" s="60"/>
      <c r="FT776" s="60"/>
      <c r="FU776" s="60"/>
      <c r="FV776" s="60"/>
      <c r="FW776" s="60"/>
      <c r="FX776" s="60"/>
      <c r="FY776" s="60"/>
      <c r="FZ776" s="60"/>
      <c r="GA776" s="60"/>
      <c r="GB776" s="60"/>
      <c r="GC776" s="60"/>
      <c r="GD776" s="60"/>
      <c r="GE776" s="60"/>
      <c r="GF776" s="60"/>
      <c r="GG776" s="60"/>
      <c r="GH776" s="60"/>
      <c r="GI776" s="60"/>
      <c r="GJ776" s="60"/>
      <c r="GK776" s="60"/>
      <c r="GL776" s="60"/>
      <c r="GM776" s="60"/>
      <c r="GN776" s="60"/>
      <c r="GO776" s="37"/>
      <c r="HP776" s="37"/>
      <c r="IW776" s="37"/>
      <c r="IX776" s="37"/>
      <c r="IY776" s="37"/>
      <c r="JZ776" s="37"/>
      <c r="LA776" s="37"/>
      <c r="MC776" s="37"/>
      <c r="ND776" s="37"/>
      <c r="OG776" s="37"/>
      <c r="PH776" s="37"/>
      <c r="QI776" s="37"/>
      <c r="RY776" s="138"/>
    </row>
    <row r="777" spans="3:493" s="38" customFormat="1">
      <c r="C777" s="39"/>
      <c r="G777" s="40"/>
      <c r="H777" s="40"/>
      <c r="AI777" s="37"/>
      <c r="BJ777" s="37"/>
      <c r="DL777" s="37"/>
      <c r="FN777" s="37"/>
      <c r="FO777" s="60"/>
      <c r="FP777" s="60"/>
      <c r="FQ777" s="60"/>
      <c r="FR777" s="60"/>
      <c r="FS777" s="60"/>
      <c r="FT777" s="60"/>
      <c r="FU777" s="60"/>
      <c r="FV777" s="60"/>
      <c r="FW777" s="60"/>
      <c r="FX777" s="60"/>
      <c r="FY777" s="60"/>
      <c r="FZ777" s="60"/>
      <c r="GA777" s="60"/>
      <c r="GB777" s="60"/>
      <c r="GC777" s="60"/>
      <c r="GD777" s="60"/>
      <c r="GE777" s="60"/>
      <c r="GF777" s="60"/>
      <c r="GG777" s="60"/>
      <c r="GH777" s="60"/>
      <c r="GI777" s="60"/>
      <c r="GJ777" s="60"/>
      <c r="GK777" s="60"/>
      <c r="GL777" s="60"/>
      <c r="GM777" s="60"/>
      <c r="GN777" s="60"/>
      <c r="GO777" s="37"/>
      <c r="HP777" s="37"/>
      <c r="IW777" s="37"/>
      <c r="IX777" s="37"/>
      <c r="IY777" s="37"/>
      <c r="JZ777" s="37"/>
      <c r="LA777" s="37"/>
      <c r="MC777" s="37"/>
      <c r="ND777" s="37"/>
      <c r="OG777" s="37"/>
      <c r="PH777" s="37"/>
      <c r="QI777" s="37"/>
      <c r="RY777" s="138"/>
    </row>
    <row r="778" spans="3:493" s="38" customFormat="1">
      <c r="C778" s="39"/>
      <c r="G778" s="40"/>
      <c r="H778" s="40"/>
      <c r="AI778" s="37"/>
      <c r="BJ778" s="37"/>
      <c r="DL778" s="37"/>
      <c r="FN778" s="37"/>
      <c r="FO778" s="60"/>
      <c r="FP778" s="60"/>
      <c r="FQ778" s="60"/>
      <c r="FR778" s="60"/>
      <c r="FS778" s="60"/>
      <c r="FT778" s="60"/>
      <c r="FU778" s="60"/>
      <c r="FV778" s="60"/>
      <c r="FW778" s="60"/>
      <c r="FX778" s="60"/>
      <c r="FY778" s="60"/>
      <c r="FZ778" s="60"/>
      <c r="GA778" s="60"/>
      <c r="GB778" s="60"/>
      <c r="GC778" s="60"/>
      <c r="GD778" s="60"/>
      <c r="GE778" s="60"/>
      <c r="GF778" s="60"/>
      <c r="GG778" s="60"/>
      <c r="GH778" s="60"/>
      <c r="GI778" s="60"/>
      <c r="GJ778" s="60"/>
      <c r="GK778" s="60"/>
      <c r="GL778" s="60"/>
      <c r="GM778" s="60"/>
      <c r="GN778" s="60"/>
      <c r="GO778" s="37"/>
      <c r="HP778" s="37"/>
      <c r="IW778" s="37"/>
      <c r="IX778" s="37"/>
      <c r="IY778" s="37"/>
      <c r="JZ778" s="37"/>
      <c r="LA778" s="37"/>
      <c r="MC778" s="37"/>
      <c r="ND778" s="37"/>
      <c r="OG778" s="37"/>
      <c r="PH778" s="37"/>
      <c r="QI778" s="37"/>
      <c r="RY778" s="138"/>
    </row>
    <row r="779" spans="3:493" s="38" customFormat="1">
      <c r="C779" s="39"/>
      <c r="G779" s="40"/>
      <c r="H779" s="40"/>
      <c r="AI779" s="37"/>
      <c r="BJ779" s="37"/>
      <c r="DL779" s="37"/>
      <c r="FN779" s="37"/>
      <c r="FO779" s="60"/>
      <c r="FP779" s="60"/>
      <c r="FQ779" s="60"/>
      <c r="FR779" s="60"/>
      <c r="FS779" s="60"/>
      <c r="FT779" s="60"/>
      <c r="FU779" s="60"/>
      <c r="FV779" s="60"/>
      <c r="FW779" s="60"/>
      <c r="FX779" s="60"/>
      <c r="FY779" s="60"/>
      <c r="FZ779" s="60"/>
      <c r="GA779" s="60"/>
      <c r="GB779" s="60"/>
      <c r="GC779" s="60"/>
      <c r="GD779" s="60"/>
      <c r="GE779" s="60"/>
      <c r="GF779" s="60"/>
      <c r="GG779" s="60"/>
      <c r="GH779" s="60"/>
      <c r="GI779" s="60"/>
      <c r="GJ779" s="60"/>
      <c r="GK779" s="60"/>
      <c r="GL779" s="60"/>
      <c r="GM779" s="60"/>
      <c r="GN779" s="60"/>
      <c r="GO779" s="37"/>
      <c r="HP779" s="37"/>
      <c r="IW779" s="37"/>
      <c r="IX779" s="37"/>
      <c r="IY779" s="37"/>
      <c r="JZ779" s="37"/>
      <c r="LA779" s="37"/>
      <c r="MC779" s="37"/>
      <c r="ND779" s="37"/>
      <c r="OG779" s="37"/>
      <c r="PH779" s="37"/>
      <c r="QI779" s="37"/>
      <c r="RY779" s="138"/>
    </row>
    <row r="780" spans="3:493" s="38" customFormat="1">
      <c r="C780" s="39"/>
      <c r="G780" s="40"/>
      <c r="H780" s="40"/>
      <c r="AI780" s="37"/>
      <c r="BJ780" s="37"/>
      <c r="DL780" s="37"/>
      <c r="FN780" s="37"/>
      <c r="FO780" s="60"/>
      <c r="FP780" s="60"/>
      <c r="FQ780" s="60"/>
      <c r="FR780" s="60"/>
      <c r="FS780" s="60"/>
      <c r="FT780" s="60"/>
      <c r="FU780" s="60"/>
      <c r="FV780" s="60"/>
      <c r="FW780" s="60"/>
      <c r="FX780" s="60"/>
      <c r="FY780" s="60"/>
      <c r="FZ780" s="60"/>
      <c r="GA780" s="60"/>
      <c r="GB780" s="60"/>
      <c r="GC780" s="60"/>
      <c r="GD780" s="60"/>
      <c r="GE780" s="60"/>
      <c r="GF780" s="60"/>
      <c r="GG780" s="60"/>
      <c r="GH780" s="60"/>
      <c r="GI780" s="60"/>
      <c r="GJ780" s="60"/>
      <c r="GK780" s="60"/>
      <c r="GL780" s="60"/>
      <c r="GM780" s="60"/>
      <c r="GN780" s="60"/>
      <c r="GO780" s="37"/>
      <c r="HP780" s="37"/>
      <c r="IW780" s="37"/>
      <c r="IX780" s="37"/>
      <c r="IY780" s="37"/>
      <c r="JZ780" s="37"/>
      <c r="LA780" s="37"/>
      <c r="MC780" s="37"/>
      <c r="ND780" s="37"/>
      <c r="OG780" s="37"/>
      <c r="PH780" s="37"/>
      <c r="QI780" s="37"/>
      <c r="RY780" s="138"/>
    </row>
    <row r="781" spans="3:493" s="38" customFormat="1">
      <c r="C781" s="39"/>
      <c r="G781" s="40"/>
      <c r="H781" s="40"/>
      <c r="AI781" s="37"/>
      <c r="BJ781" s="37"/>
      <c r="DL781" s="37"/>
      <c r="FN781" s="37"/>
      <c r="FO781" s="60"/>
      <c r="FP781" s="60"/>
      <c r="FQ781" s="60"/>
      <c r="FR781" s="60"/>
      <c r="FS781" s="60"/>
      <c r="FT781" s="60"/>
      <c r="FU781" s="60"/>
      <c r="FV781" s="60"/>
      <c r="FW781" s="60"/>
      <c r="FX781" s="60"/>
      <c r="FY781" s="60"/>
      <c r="FZ781" s="60"/>
      <c r="GA781" s="60"/>
      <c r="GB781" s="60"/>
      <c r="GC781" s="60"/>
      <c r="GD781" s="60"/>
      <c r="GE781" s="60"/>
      <c r="GF781" s="60"/>
      <c r="GG781" s="60"/>
      <c r="GH781" s="60"/>
      <c r="GI781" s="60"/>
      <c r="GJ781" s="60"/>
      <c r="GK781" s="60"/>
      <c r="GL781" s="60"/>
      <c r="GM781" s="60"/>
      <c r="GN781" s="60"/>
      <c r="GO781" s="37"/>
      <c r="HP781" s="37"/>
      <c r="IW781" s="37"/>
      <c r="IX781" s="37"/>
      <c r="IY781" s="37"/>
      <c r="JZ781" s="37"/>
      <c r="LA781" s="37"/>
      <c r="MC781" s="37"/>
      <c r="ND781" s="37"/>
      <c r="OG781" s="37"/>
      <c r="PH781" s="37"/>
      <c r="QI781" s="37"/>
      <c r="RY781" s="138"/>
    </row>
    <row r="782" spans="3:493" s="38" customFormat="1">
      <c r="C782" s="39"/>
      <c r="G782" s="40"/>
      <c r="H782" s="40"/>
      <c r="AI782" s="37"/>
      <c r="BJ782" s="37"/>
      <c r="DL782" s="37"/>
      <c r="FN782" s="37"/>
      <c r="FO782" s="60"/>
      <c r="FP782" s="60"/>
      <c r="FQ782" s="60"/>
      <c r="FR782" s="60"/>
      <c r="FS782" s="60"/>
      <c r="FT782" s="60"/>
      <c r="FU782" s="60"/>
      <c r="FV782" s="60"/>
      <c r="FW782" s="60"/>
      <c r="FX782" s="60"/>
      <c r="FY782" s="60"/>
      <c r="FZ782" s="60"/>
      <c r="GA782" s="60"/>
      <c r="GB782" s="60"/>
      <c r="GC782" s="60"/>
      <c r="GD782" s="60"/>
      <c r="GE782" s="60"/>
      <c r="GF782" s="60"/>
      <c r="GG782" s="60"/>
      <c r="GH782" s="60"/>
      <c r="GI782" s="60"/>
      <c r="GJ782" s="60"/>
      <c r="GK782" s="60"/>
      <c r="GL782" s="60"/>
      <c r="GM782" s="60"/>
      <c r="GN782" s="60"/>
      <c r="GO782" s="37"/>
      <c r="HP782" s="37"/>
      <c r="IW782" s="37"/>
      <c r="IX782" s="37"/>
      <c r="IY782" s="37"/>
      <c r="JZ782" s="37"/>
      <c r="LA782" s="37"/>
      <c r="MC782" s="37"/>
      <c r="ND782" s="37"/>
      <c r="OG782" s="37"/>
      <c r="PH782" s="37"/>
      <c r="QI782" s="37"/>
      <c r="RY782" s="138"/>
    </row>
    <row r="783" spans="3:493" s="38" customFormat="1">
      <c r="C783" s="39"/>
      <c r="G783" s="40"/>
      <c r="H783" s="40"/>
      <c r="AI783" s="37"/>
      <c r="BJ783" s="37"/>
      <c r="DL783" s="37"/>
      <c r="FN783" s="37"/>
      <c r="FO783" s="60"/>
      <c r="FP783" s="60"/>
      <c r="FQ783" s="60"/>
      <c r="FR783" s="60"/>
      <c r="FS783" s="60"/>
      <c r="FT783" s="60"/>
      <c r="FU783" s="60"/>
      <c r="FV783" s="60"/>
      <c r="FW783" s="60"/>
      <c r="FX783" s="60"/>
      <c r="FY783" s="60"/>
      <c r="FZ783" s="60"/>
      <c r="GA783" s="60"/>
      <c r="GB783" s="60"/>
      <c r="GC783" s="60"/>
      <c r="GD783" s="60"/>
      <c r="GE783" s="60"/>
      <c r="GF783" s="60"/>
      <c r="GG783" s="60"/>
      <c r="GH783" s="60"/>
      <c r="GI783" s="60"/>
      <c r="GJ783" s="60"/>
      <c r="GK783" s="60"/>
      <c r="GL783" s="60"/>
      <c r="GM783" s="60"/>
      <c r="GN783" s="60"/>
      <c r="GO783" s="37"/>
      <c r="HP783" s="37"/>
      <c r="IW783" s="37"/>
      <c r="IX783" s="37"/>
      <c r="IY783" s="37"/>
      <c r="JZ783" s="37"/>
      <c r="LA783" s="37"/>
      <c r="MC783" s="37"/>
      <c r="ND783" s="37"/>
      <c r="OG783" s="37"/>
      <c r="PH783" s="37"/>
      <c r="QI783" s="37"/>
      <c r="RY783" s="138"/>
    </row>
    <row r="784" spans="3:493" s="38" customFormat="1">
      <c r="C784" s="39"/>
      <c r="G784" s="40"/>
      <c r="H784" s="40"/>
      <c r="AI784" s="37"/>
      <c r="BJ784" s="37"/>
      <c r="DL784" s="37"/>
      <c r="FN784" s="37"/>
      <c r="FO784" s="60"/>
      <c r="FP784" s="60"/>
      <c r="FQ784" s="60"/>
      <c r="FR784" s="60"/>
      <c r="FS784" s="60"/>
      <c r="FT784" s="60"/>
      <c r="FU784" s="60"/>
      <c r="FV784" s="60"/>
      <c r="FW784" s="60"/>
      <c r="FX784" s="60"/>
      <c r="FY784" s="60"/>
      <c r="FZ784" s="60"/>
      <c r="GA784" s="60"/>
      <c r="GB784" s="60"/>
      <c r="GC784" s="60"/>
      <c r="GD784" s="60"/>
      <c r="GE784" s="60"/>
      <c r="GF784" s="60"/>
      <c r="GG784" s="60"/>
      <c r="GH784" s="60"/>
      <c r="GI784" s="60"/>
      <c r="GJ784" s="60"/>
      <c r="GK784" s="60"/>
      <c r="GL784" s="60"/>
      <c r="GM784" s="60"/>
      <c r="GN784" s="60"/>
      <c r="GO784" s="37"/>
      <c r="HP784" s="37"/>
      <c r="IW784" s="37"/>
      <c r="IX784" s="37"/>
      <c r="IY784" s="37"/>
      <c r="JZ784" s="37"/>
      <c r="LA784" s="37"/>
      <c r="MC784" s="37"/>
      <c r="ND784" s="37"/>
      <c r="OG784" s="37"/>
      <c r="PH784" s="37"/>
      <c r="QI784" s="37"/>
      <c r="RY784" s="138"/>
    </row>
    <row r="785" spans="3:493" s="38" customFormat="1">
      <c r="C785" s="39"/>
      <c r="G785" s="40"/>
      <c r="H785" s="40"/>
      <c r="AI785" s="37"/>
      <c r="BJ785" s="37"/>
      <c r="DL785" s="37"/>
      <c r="FN785" s="37"/>
      <c r="FO785" s="60"/>
      <c r="FP785" s="60"/>
      <c r="FQ785" s="60"/>
      <c r="FR785" s="60"/>
      <c r="FS785" s="60"/>
      <c r="FT785" s="60"/>
      <c r="FU785" s="60"/>
      <c r="FV785" s="60"/>
      <c r="FW785" s="60"/>
      <c r="FX785" s="60"/>
      <c r="FY785" s="60"/>
      <c r="FZ785" s="60"/>
      <c r="GA785" s="60"/>
      <c r="GB785" s="60"/>
      <c r="GC785" s="60"/>
      <c r="GD785" s="60"/>
      <c r="GE785" s="60"/>
      <c r="GF785" s="60"/>
      <c r="GG785" s="60"/>
      <c r="GH785" s="60"/>
      <c r="GI785" s="60"/>
      <c r="GJ785" s="60"/>
      <c r="GK785" s="60"/>
      <c r="GL785" s="60"/>
      <c r="GM785" s="60"/>
      <c r="GN785" s="60"/>
      <c r="GO785" s="37"/>
      <c r="HP785" s="37"/>
      <c r="IW785" s="37"/>
      <c r="IX785" s="37"/>
      <c r="IY785" s="37"/>
      <c r="JZ785" s="37"/>
      <c r="LA785" s="37"/>
      <c r="MC785" s="37"/>
      <c r="ND785" s="37"/>
      <c r="OG785" s="37"/>
      <c r="PH785" s="37"/>
      <c r="QI785" s="37"/>
      <c r="RY785" s="138"/>
    </row>
    <row r="786" spans="3:493" s="38" customFormat="1">
      <c r="C786" s="39"/>
      <c r="G786" s="40"/>
      <c r="H786" s="40"/>
      <c r="AI786" s="37"/>
      <c r="BJ786" s="37"/>
      <c r="DL786" s="37"/>
      <c r="FN786" s="37"/>
      <c r="FO786" s="60"/>
      <c r="FP786" s="60"/>
      <c r="FQ786" s="60"/>
      <c r="FR786" s="60"/>
      <c r="FS786" s="60"/>
      <c r="FT786" s="60"/>
      <c r="FU786" s="60"/>
      <c r="FV786" s="60"/>
      <c r="FW786" s="60"/>
      <c r="FX786" s="60"/>
      <c r="FY786" s="60"/>
      <c r="FZ786" s="60"/>
      <c r="GA786" s="60"/>
      <c r="GB786" s="60"/>
      <c r="GC786" s="60"/>
      <c r="GD786" s="60"/>
      <c r="GE786" s="60"/>
      <c r="GF786" s="60"/>
      <c r="GG786" s="60"/>
      <c r="GH786" s="60"/>
      <c r="GI786" s="60"/>
      <c r="GJ786" s="60"/>
      <c r="GK786" s="60"/>
      <c r="GL786" s="60"/>
      <c r="GM786" s="60"/>
      <c r="GN786" s="60"/>
      <c r="GO786" s="37"/>
      <c r="HP786" s="37"/>
      <c r="IW786" s="37"/>
      <c r="IX786" s="37"/>
      <c r="IY786" s="37"/>
      <c r="JZ786" s="37"/>
      <c r="LA786" s="37"/>
      <c r="MC786" s="37"/>
      <c r="ND786" s="37"/>
      <c r="OG786" s="37"/>
      <c r="PH786" s="37"/>
      <c r="QI786" s="37"/>
      <c r="RY786" s="138"/>
    </row>
    <row r="787" spans="3:493" s="38" customFormat="1">
      <c r="C787" s="39"/>
      <c r="G787" s="40"/>
      <c r="H787" s="40"/>
      <c r="AI787" s="37"/>
      <c r="BJ787" s="37"/>
      <c r="DL787" s="37"/>
      <c r="FN787" s="37"/>
      <c r="FO787" s="60"/>
      <c r="FP787" s="60"/>
      <c r="FQ787" s="60"/>
      <c r="FR787" s="60"/>
      <c r="FS787" s="60"/>
      <c r="FT787" s="60"/>
      <c r="FU787" s="60"/>
      <c r="FV787" s="60"/>
      <c r="FW787" s="60"/>
      <c r="FX787" s="60"/>
      <c r="FY787" s="60"/>
      <c r="FZ787" s="60"/>
      <c r="GA787" s="60"/>
      <c r="GB787" s="60"/>
      <c r="GC787" s="60"/>
      <c r="GD787" s="60"/>
      <c r="GE787" s="60"/>
      <c r="GF787" s="60"/>
      <c r="GG787" s="60"/>
      <c r="GH787" s="60"/>
      <c r="GI787" s="60"/>
      <c r="GJ787" s="60"/>
      <c r="GK787" s="60"/>
      <c r="GL787" s="60"/>
      <c r="GM787" s="60"/>
      <c r="GN787" s="60"/>
      <c r="GO787" s="37"/>
      <c r="HP787" s="37"/>
      <c r="IW787" s="37"/>
      <c r="IX787" s="37"/>
      <c r="IY787" s="37"/>
      <c r="JZ787" s="37"/>
      <c r="LA787" s="37"/>
      <c r="MC787" s="37"/>
      <c r="ND787" s="37"/>
      <c r="OG787" s="37"/>
      <c r="PH787" s="37"/>
      <c r="QI787" s="37"/>
      <c r="RY787" s="138"/>
    </row>
    <row r="788" spans="3:493" s="38" customFormat="1">
      <c r="C788" s="39"/>
      <c r="G788" s="40"/>
      <c r="H788" s="40"/>
      <c r="AI788" s="37"/>
      <c r="BJ788" s="37"/>
      <c r="DL788" s="37"/>
      <c r="FN788" s="37"/>
      <c r="FO788" s="60"/>
      <c r="FP788" s="60"/>
      <c r="FQ788" s="60"/>
      <c r="FR788" s="60"/>
      <c r="FS788" s="60"/>
      <c r="FT788" s="60"/>
      <c r="FU788" s="60"/>
      <c r="FV788" s="60"/>
      <c r="FW788" s="60"/>
      <c r="FX788" s="60"/>
      <c r="FY788" s="60"/>
      <c r="FZ788" s="60"/>
      <c r="GA788" s="60"/>
      <c r="GB788" s="60"/>
      <c r="GC788" s="60"/>
      <c r="GD788" s="60"/>
      <c r="GE788" s="60"/>
      <c r="GF788" s="60"/>
      <c r="GG788" s="60"/>
      <c r="GH788" s="60"/>
      <c r="GI788" s="60"/>
      <c r="GJ788" s="60"/>
      <c r="GK788" s="60"/>
      <c r="GL788" s="60"/>
      <c r="GM788" s="60"/>
      <c r="GN788" s="60"/>
      <c r="GO788" s="37"/>
      <c r="HP788" s="37"/>
      <c r="IW788" s="37"/>
      <c r="IX788" s="37"/>
      <c r="IY788" s="37"/>
      <c r="JZ788" s="37"/>
      <c r="LA788" s="37"/>
      <c r="MC788" s="37"/>
      <c r="ND788" s="37"/>
      <c r="OG788" s="37"/>
      <c r="PH788" s="37"/>
      <c r="QI788" s="37"/>
      <c r="RY788" s="138"/>
    </row>
    <row r="789" spans="3:493" s="38" customFormat="1">
      <c r="C789" s="39"/>
      <c r="G789" s="40"/>
      <c r="H789" s="40"/>
      <c r="AI789" s="37"/>
      <c r="BJ789" s="37"/>
      <c r="DL789" s="37"/>
      <c r="FN789" s="37"/>
      <c r="FO789" s="60"/>
      <c r="FP789" s="60"/>
      <c r="FQ789" s="60"/>
      <c r="FR789" s="60"/>
      <c r="FS789" s="60"/>
      <c r="FT789" s="60"/>
      <c r="FU789" s="60"/>
      <c r="FV789" s="60"/>
      <c r="FW789" s="60"/>
      <c r="FX789" s="60"/>
      <c r="FY789" s="60"/>
      <c r="FZ789" s="60"/>
      <c r="GA789" s="60"/>
      <c r="GB789" s="60"/>
      <c r="GC789" s="60"/>
      <c r="GD789" s="60"/>
      <c r="GE789" s="60"/>
      <c r="GF789" s="60"/>
      <c r="GG789" s="60"/>
      <c r="GH789" s="60"/>
      <c r="GI789" s="60"/>
      <c r="GJ789" s="60"/>
      <c r="GK789" s="60"/>
      <c r="GL789" s="60"/>
      <c r="GM789" s="60"/>
      <c r="GN789" s="60"/>
      <c r="GO789" s="37"/>
      <c r="HP789" s="37"/>
      <c r="IW789" s="37"/>
      <c r="IX789" s="37"/>
      <c r="IY789" s="37"/>
      <c r="JZ789" s="37"/>
      <c r="LA789" s="37"/>
      <c r="MC789" s="37"/>
      <c r="ND789" s="37"/>
      <c r="OG789" s="37"/>
      <c r="PH789" s="37"/>
      <c r="QI789" s="37"/>
      <c r="RY789" s="138"/>
    </row>
    <row r="790" spans="3:493" s="38" customFormat="1">
      <c r="C790" s="39"/>
      <c r="G790" s="40"/>
      <c r="H790" s="40"/>
      <c r="AI790" s="37"/>
      <c r="BJ790" s="37"/>
      <c r="DL790" s="37"/>
      <c r="FN790" s="37"/>
      <c r="FO790" s="60"/>
      <c r="FP790" s="60"/>
      <c r="FQ790" s="60"/>
      <c r="FR790" s="60"/>
      <c r="FS790" s="60"/>
      <c r="FT790" s="60"/>
      <c r="FU790" s="60"/>
      <c r="FV790" s="60"/>
      <c r="FW790" s="60"/>
      <c r="FX790" s="60"/>
      <c r="FY790" s="60"/>
      <c r="FZ790" s="60"/>
      <c r="GA790" s="60"/>
      <c r="GB790" s="60"/>
      <c r="GC790" s="60"/>
      <c r="GD790" s="60"/>
      <c r="GE790" s="60"/>
      <c r="GF790" s="60"/>
      <c r="GG790" s="60"/>
      <c r="GH790" s="60"/>
      <c r="GI790" s="60"/>
      <c r="GJ790" s="60"/>
      <c r="GK790" s="60"/>
      <c r="GL790" s="60"/>
      <c r="GM790" s="60"/>
      <c r="GN790" s="60"/>
      <c r="GO790" s="37"/>
      <c r="HP790" s="37"/>
      <c r="IW790" s="37"/>
      <c r="IX790" s="37"/>
      <c r="IY790" s="37"/>
      <c r="JZ790" s="37"/>
      <c r="LA790" s="37"/>
      <c r="MC790" s="37"/>
      <c r="ND790" s="37"/>
      <c r="OG790" s="37"/>
      <c r="PH790" s="37"/>
      <c r="QI790" s="37"/>
      <c r="RY790" s="138"/>
    </row>
    <row r="791" spans="3:493" s="38" customFormat="1">
      <c r="C791" s="39"/>
      <c r="G791" s="40"/>
      <c r="H791" s="40"/>
      <c r="AI791" s="37"/>
      <c r="BJ791" s="37"/>
      <c r="DL791" s="37"/>
      <c r="FN791" s="37"/>
      <c r="FO791" s="60"/>
      <c r="FP791" s="60"/>
      <c r="FQ791" s="60"/>
      <c r="FR791" s="60"/>
      <c r="FS791" s="60"/>
      <c r="FT791" s="60"/>
      <c r="FU791" s="60"/>
      <c r="FV791" s="60"/>
      <c r="FW791" s="60"/>
      <c r="FX791" s="60"/>
      <c r="FY791" s="60"/>
      <c r="FZ791" s="60"/>
      <c r="GA791" s="60"/>
      <c r="GB791" s="60"/>
      <c r="GC791" s="60"/>
      <c r="GD791" s="60"/>
      <c r="GE791" s="60"/>
      <c r="GF791" s="60"/>
      <c r="GG791" s="60"/>
      <c r="GH791" s="60"/>
      <c r="GI791" s="60"/>
      <c r="GJ791" s="60"/>
      <c r="GK791" s="60"/>
      <c r="GL791" s="60"/>
      <c r="GM791" s="60"/>
      <c r="GN791" s="60"/>
      <c r="GO791" s="37"/>
      <c r="HP791" s="37"/>
      <c r="IW791" s="37"/>
      <c r="IX791" s="37"/>
      <c r="IY791" s="37"/>
      <c r="JZ791" s="37"/>
      <c r="LA791" s="37"/>
      <c r="MC791" s="37"/>
      <c r="ND791" s="37"/>
      <c r="OG791" s="37"/>
      <c r="PH791" s="37"/>
      <c r="QI791" s="37"/>
      <c r="RY791" s="138"/>
    </row>
    <row r="792" spans="3:493" s="38" customFormat="1">
      <c r="C792" s="39"/>
      <c r="G792" s="40"/>
      <c r="H792" s="40"/>
      <c r="AI792" s="37"/>
      <c r="BJ792" s="37"/>
      <c r="DL792" s="37"/>
      <c r="FN792" s="37"/>
      <c r="FO792" s="60"/>
      <c r="FP792" s="60"/>
      <c r="FQ792" s="60"/>
      <c r="FR792" s="60"/>
      <c r="FS792" s="60"/>
      <c r="FT792" s="60"/>
      <c r="FU792" s="60"/>
      <c r="FV792" s="60"/>
      <c r="FW792" s="60"/>
      <c r="FX792" s="60"/>
      <c r="FY792" s="60"/>
      <c r="FZ792" s="60"/>
      <c r="GA792" s="60"/>
      <c r="GB792" s="60"/>
      <c r="GC792" s="60"/>
      <c r="GD792" s="60"/>
      <c r="GE792" s="60"/>
      <c r="GF792" s="60"/>
      <c r="GG792" s="60"/>
      <c r="GH792" s="60"/>
      <c r="GI792" s="60"/>
      <c r="GJ792" s="60"/>
      <c r="GK792" s="60"/>
      <c r="GL792" s="60"/>
      <c r="GM792" s="60"/>
      <c r="GN792" s="60"/>
      <c r="GO792" s="37"/>
      <c r="HP792" s="37"/>
      <c r="IW792" s="37"/>
      <c r="IX792" s="37"/>
      <c r="IY792" s="37"/>
      <c r="JZ792" s="37"/>
      <c r="LA792" s="37"/>
      <c r="MC792" s="37"/>
      <c r="ND792" s="37"/>
      <c r="OG792" s="37"/>
      <c r="PH792" s="37"/>
      <c r="QI792" s="37"/>
      <c r="RY792" s="138"/>
    </row>
    <row r="793" spans="3:493" s="38" customFormat="1">
      <c r="C793" s="39"/>
      <c r="G793" s="40"/>
      <c r="H793" s="40"/>
      <c r="AI793" s="37"/>
      <c r="BJ793" s="37"/>
      <c r="DL793" s="37"/>
      <c r="FN793" s="37"/>
      <c r="FO793" s="60"/>
      <c r="FP793" s="60"/>
      <c r="FQ793" s="60"/>
      <c r="FR793" s="60"/>
      <c r="FS793" s="60"/>
      <c r="FT793" s="60"/>
      <c r="FU793" s="60"/>
      <c r="FV793" s="60"/>
      <c r="FW793" s="60"/>
      <c r="FX793" s="60"/>
      <c r="FY793" s="60"/>
      <c r="FZ793" s="60"/>
      <c r="GA793" s="60"/>
      <c r="GB793" s="60"/>
      <c r="GC793" s="60"/>
      <c r="GD793" s="60"/>
      <c r="GE793" s="60"/>
      <c r="GF793" s="60"/>
      <c r="GG793" s="60"/>
      <c r="GH793" s="60"/>
      <c r="GI793" s="60"/>
      <c r="GJ793" s="60"/>
      <c r="GK793" s="60"/>
      <c r="GL793" s="60"/>
      <c r="GM793" s="60"/>
      <c r="GN793" s="60"/>
      <c r="GO793" s="37"/>
      <c r="HP793" s="37"/>
      <c r="IW793" s="37"/>
      <c r="IX793" s="37"/>
      <c r="IY793" s="37"/>
      <c r="JZ793" s="37"/>
      <c r="LA793" s="37"/>
      <c r="MC793" s="37"/>
      <c r="ND793" s="37"/>
      <c r="OG793" s="37"/>
      <c r="PH793" s="37"/>
      <c r="QI793" s="37"/>
      <c r="RY793" s="138"/>
    </row>
    <row r="794" spans="3:493" s="38" customFormat="1">
      <c r="C794" s="39"/>
      <c r="G794" s="40"/>
      <c r="H794" s="40"/>
      <c r="AI794" s="37"/>
      <c r="BJ794" s="37"/>
      <c r="DL794" s="37"/>
      <c r="FN794" s="37"/>
      <c r="FO794" s="60"/>
      <c r="FP794" s="60"/>
      <c r="FQ794" s="60"/>
      <c r="FR794" s="60"/>
      <c r="FS794" s="60"/>
      <c r="FT794" s="60"/>
      <c r="FU794" s="60"/>
      <c r="FV794" s="60"/>
      <c r="FW794" s="60"/>
      <c r="FX794" s="60"/>
      <c r="FY794" s="60"/>
      <c r="FZ794" s="60"/>
      <c r="GA794" s="60"/>
      <c r="GB794" s="60"/>
      <c r="GC794" s="60"/>
      <c r="GD794" s="60"/>
      <c r="GE794" s="60"/>
      <c r="GF794" s="60"/>
      <c r="GG794" s="60"/>
      <c r="GH794" s="60"/>
      <c r="GI794" s="60"/>
      <c r="GJ794" s="60"/>
      <c r="GK794" s="60"/>
      <c r="GL794" s="60"/>
      <c r="GM794" s="60"/>
      <c r="GN794" s="60"/>
      <c r="GO794" s="37"/>
      <c r="HP794" s="37"/>
      <c r="IW794" s="37"/>
      <c r="IX794" s="37"/>
      <c r="IY794" s="37"/>
      <c r="JZ794" s="37"/>
      <c r="LA794" s="37"/>
      <c r="MC794" s="37"/>
      <c r="ND794" s="37"/>
      <c r="OG794" s="37"/>
      <c r="PH794" s="37"/>
      <c r="QI794" s="37"/>
      <c r="RY794" s="138"/>
    </row>
    <row r="795" spans="3:493" s="38" customFormat="1">
      <c r="C795" s="39"/>
      <c r="G795" s="40"/>
      <c r="H795" s="40"/>
      <c r="AI795" s="37"/>
      <c r="BJ795" s="37"/>
      <c r="DL795" s="37"/>
      <c r="FN795" s="37"/>
      <c r="FO795" s="60"/>
      <c r="FP795" s="60"/>
      <c r="FQ795" s="60"/>
      <c r="FR795" s="60"/>
      <c r="FS795" s="60"/>
      <c r="FT795" s="60"/>
      <c r="FU795" s="60"/>
      <c r="FV795" s="60"/>
      <c r="FW795" s="60"/>
      <c r="FX795" s="60"/>
      <c r="FY795" s="60"/>
      <c r="FZ795" s="60"/>
      <c r="GA795" s="60"/>
      <c r="GB795" s="60"/>
      <c r="GC795" s="60"/>
      <c r="GD795" s="60"/>
      <c r="GE795" s="60"/>
      <c r="GF795" s="60"/>
      <c r="GG795" s="60"/>
      <c r="GH795" s="60"/>
      <c r="GI795" s="60"/>
      <c r="GJ795" s="60"/>
      <c r="GK795" s="60"/>
      <c r="GL795" s="60"/>
      <c r="GM795" s="60"/>
      <c r="GN795" s="60"/>
      <c r="GO795" s="37"/>
      <c r="HP795" s="37"/>
      <c r="IW795" s="37"/>
      <c r="IX795" s="37"/>
      <c r="IY795" s="37"/>
      <c r="JZ795" s="37"/>
      <c r="LA795" s="37"/>
      <c r="MC795" s="37"/>
      <c r="ND795" s="37"/>
      <c r="OG795" s="37"/>
      <c r="PH795" s="37"/>
      <c r="QI795" s="37"/>
      <c r="RY795" s="138"/>
    </row>
    <row r="796" spans="3:493" s="38" customFormat="1">
      <c r="C796" s="39"/>
      <c r="G796" s="40"/>
      <c r="H796" s="40"/>
      <c r="AI796" s="37"/>
      <c r="BJ796" s="37"/>
      <c r="DL796" s="37"/>
      <c r="FN796" s="37"/>
      <c r="FO796" s="60"/>
      <c r="FP796" s="60"/>
      <c r="FQ796" s="60"/>
      <c r="FR796" s="60"/>
      <c r="FS796" s="60"/>
      <c r="FT796" s="60"/>
      <c r="FU796" s="60"/>
      <c r="FV796" s="60"/>
      <c r="FW796" s="60"/>
      <c r="FX796" s="60"/>
      <c r="FY796" s="60"/>
      <c r="FZ796" s="60"/>
      <c r="GA796" s="60"/>
      <c r="GB796" s="60"/>
      <c r="GC796" s="60"/>
      <c r="GD796" s="60"/>
      <c r="GE796" s="60"/>
      <c r="GF796" s="60"/>
      <c r="GG796" s="60"/>
      <c r="GH796" s="60"/>
      <c r="GI796" s="60"/>
      <c r="GJ796" s="60"/>
      <c r="GK796" s="60"/>
      <c r="GL796" s="60"/>
      <c r="GM796" s="60"/>
      <c r="GN796" s="60"/>
      <c r="GO796" s="37"/>
      <c r="HP796" s="37"/>
      <c r="IW796" s="37"/>
      <c r="IX796" s="37"/>
      <c r="IY796" s="37"/>
      <c r="JZ796" s="37"/>
      <c r="LA796" s="37"/>
      <c r="MC796" s="37"/>
      <c r="ND796" s="37"/>
      <c r="OG796" s="37"/>
      <c r="PH796" s="37"/>
      <c r="QI796" s="37"/>
      <c r="RY796" s="138"/>
    </row>
    <row r="797" spans="3:493" s="38" customFormat="1">
      <c r="C797" s="39"/>
      <c r="G797" s="40"/>
      <c r="H797" s="40"/>
      <c r="AI797" s="37"/>
      <c r="BJ797" s="37"/>
      <c r="DL797" s="37"/>
      <c r="FN797" s="37"/>
      <c r="FO797" s="60"/>
      <c r="FP797" s="60"/>
      <c r="FQ797" s="60"/>
      <c r="FR797" s="60"/>
      <c r="FS797" s="60"/>
      <c r="FT797" s="60"/>
      <c r="FU797" s="60"/>
      <c r="FV797" s="60"/>
      <c r="FW797" s="60"/>
      <c r="FX797" s="60"/>
      <c r="FY797" s="60"/>
      <c r="FZ797" s="60"/>
      <c r="GA797" s="60"/>
      <c r="GB797" s="60"/>
      <c r="GC797" s="60"/>
      <c r="GD797" s="60"/>
      <c r="GE797" s="60"/>
      <c r="GF797" s="60"/>
      <c r="GG797" s="60"/>
      <c r="GH797" s="60"/>
      <c r="GI797" s="60"/>
      <c r="GJ797" s="60"/>
      <c r="GK797" s="60"/>
      <c r="GL797" s="60"/>
      <c r="GM797" s="60"/>
      <c r="GN797" s="60"/>
      <c r="GO797" s="37"/>
      <c r="HP797" s="37"/>
      <c r="IW797" s="37"/>
      <c r="IX797" s="37"/>
      <c r="IY797" s="37"/>
      <c r="JZ797" s="37"/>
      <c r="LA797" s="37"/>
      <c r="MC797" s="37"/>
      <c r="ND797" s="37"/>
      <c r="OG797" s="37"/>
      <c r="PH797" s="37"/>
      <c r="QI797" s="37"/>
      <c r="RY797" s="138"/>
    </row>
    <row r="798" spans="3:493" s="38" customFormat="1">
      <c r="C798" s="39"/>
      <c r="G798" s="40"/>
      <c r="H798" s="40"/>
      <c r="AI798" s="37"/>
      <c r="BJ798" s="37"/>
      <c r="DL798" s="37"/>
      <c r="FN798" s="37"/>
      <c r="FO798" s="60"/>
      <c r="FP798" s="60"/>
      <c r="FQ798" s="60"/>
      <c r="FR798" s="60"/>
      <c r="FS798" s="60"/>
      <c r="FT798" s="60"/>
      <c r="FU798" s="60"/>
      <c r="FV798" s="60"/>
      <c r="FW798" s="60"/>
      <c r="FX798" s="60"/>
      <c r="FY798" s="60"/>
      <c r="FZ798" s="60"/>
      <c r="GA798" s="60"/>
      <c r="GB798" s="60"/>
      <c r="GC798" s="60"/>
      <c r="GD798" s="60"/>
      <c r="GE798" s="60"/>
      <c r="GF798" s="60"/>
      <c r="GG798" s="60"/>
      <c r="GH798" s="60"/>
      <c r="GI798" s="60"/>
      <c r="GJ798" s="60"/>
      <c r="GK798" s="60"/>
      <c r="GL798" s="60"/>
      <c r="GM798" s="60"/>
      <c r="GN798" s="60"/>
      <c r="GO798" s="37"/>
      <c r="HP798" s="37"/>
      <c r="IW798" s="37"/>
      <c r="IX798" s="37"/>
      <c r="IY798" s="37"/>
      <c r="JZ798" s="37"/>
      <c r="LA798" s="37"/>
      <c r="MC798" s="37"/>
      <c r="ND798" s="37"/>
      <c r="OG798" s="37"/>
      <c r="PH798" s="37"/>
      <c r="QI798" s="37"/>
      <c r="RY798" s="138"/>
    </row>
    <row r="799" spans="3:493" s="38" customFormat="1">
      <c r="C799" s="39"/>
      <c r="G799" s="40"/>
      <c r="H799" s="40"/>
      <c r="AI799" s="37"/>
      <c r="BJ799" s="37"/>
      <c r="DL799" s="37"/>
      <c r="FN799" s="37"/>
      <c r="FO799" s="60"/>
      <c r="FP799" s="60"/>
      <c r="FQ799" s="60"/>
      <c r="FR799" s="60"/>
      <c r="FS799" s="60"/>
      <c r="FT799" s="60"/>
      <c r="FU799" s="60"/>
      <c r="FV799" s="60"/>
      <c r="FW799" s="60"/>
      <c r="FX799" s="60"/>
      <c r="FY799" s="60"/>
      <c r="FZ799" s="60"/>
      <c r="GA799" s="60"/>
      <c r="GB799" s="60"/>
      <c r="GC799" s="60"/>
      <c r="GD799" s="60"/>
      <c r="GE799" s="60"/>
      <c r="GF799" s="60"/>
      <c r="GG799" s="60"/>
      <c r="GH799" s="60"/>
      <c r="GI799" s="60"/>
      <c r="GJ799" s="60"/>
      <c r="GK799" s="60"/>
      <c r="GL799" s="60"/>
      <c r="GM799" s="60"/>
      <c r="GN799" s="60"/>
      <c r="GO799" s="37"/>
      <c r="HP799" s="37"/>
      <c r="IW799" s="37"/>
      <c r="IX799" s="37"/>
      <c r="IY799" s="37"/>
      <c r="JZ799" s="37"/>
      <c r="LA799" s="37"/>
      <c r="MC799" s="37"/>
      <c r="ND799" s="37"/>
      <c r="OG799" s="37"/>
      <c r="PH799" s="37"/>
      <c r="QI799" s="37"/>
      <c r="RY799" s="138"/>
    </row>
    <row r="800" spans="3:493" s="38" customFormat="1">
      <c r="C800" s="39"/>
      <c r="G800" s="40"/>
      <c r="H800" s="40"/>
      <c r="AI800" s="37"/>
      <c r="BJ800" s="37"/>
      <c r="DL800" s="37"/>
      <c r="FN800" s="37"/>
      <c r="FO800" s="60"/>
      <c r="FP800" s="60"/>
      <c r="FQ800" s="60"/>
      <c r="FR800" s="60"/>
      <c r="FS800" s="60"/>
      <c r="FT800" s="60"/>
      <c r="FU800" s="60"/>
      <c r="FV800" s="60"/>
      <c r="FW800" s="60"/>
      <c r="FX800" s="60"/>
      <c r="FY800" s="60"/>
      <c r="FZ800" s="60"/>
      <c r="GA800" s="60"/>
      <c r="GB800" s="60"/>
      <c r="GC800" s="60"/>
      <c r="GD800" s="60"/>
      <c r="GE800" s="60"/>
      <c r="GF800" s="60"/>
      <c r="GG800" s="60"/>
      <c r="GH800" s="60"/>
      <c r="GI800" s="60"/>
      <c r="GJ800" s="60"/>
      <c r="GK800" s="60"/>
      <c r="GL800" s="60"/>
      <c r="GM800" s="60"/>
      <c r="GN800" s="60"/>
      <c r="GO800" s="37"/>
      <c r="HP800" s="37"/>
      <c r="IW800" s="37"/>
      <c r="IX800" s="37"/>
      <c r="IY800" s="37"/>
      <c r="JZ800" s="37"/>
      <c r="LA800" s="37"/>
      <c r="MC800" s="37"/>
      <c r="ND800" s="37"/>
      <c r="OG800" s="37"/>
      <c r="PH800" s="37"/>
      <c r="QI800" s="37"/>
      <c r="RY800" s="138"/>
    </row>
    <row r="801" spans="3:493" s="38" customFormat="1">
      <c r="C801" s="39"/>
      <c r="G801" s="40"/>
      <c r="H801" s="40"/>
      <c r="AI801" s="37"/>
      <c r="BJ801" s="37"/>
      <c r="DL801" s="37"/>
      <c r="FN801" s="37"/>
      <c r="FO801" s="60"/>
      <c r="FP801" s="60"/>
      <c r="FQ801" s="60"/>
      <c r="FR801" s="60"/>
      <c r="FS801" s="60"/>
      <c r="FT801" s="60"/>
      <c r="FU801" s="60"/>
      <c r="FV801" s="60"/>
      <c r="FW801" s="60"/>
      <c r="FX801" s="60"/>
      <c r="FY801" s="60"/>
      <c r="FZ801" s="60"/>
      <c r="GA801" s="60"/>
      <c r="GB801" s="60"/>
      <c r="GC801" s="60"/>
      <c r="GD801" s="60"/>
      <c r="GE801" s="60"/>
      <c r="GF801" s="60"/>
      <c r="GG801" s="60"/>
      <c r="GH801" s="60"/>
      <c r="GI801" s="60"/>
      <c r="GJ801" s="60"/>
      <c r="GK801" s="60"/>
      <c r="GL801" s="60"/>
      <c r="GM801" s="60"/>
      <c r="GN801" s="60"/>
      <c r="GO801" s="37"/>
      <c r="HP801" s="37"/>
      <c r="IW801" s="37"/>
      <c r="IX801" s="37"/>
      <c r="IY801" s="37"/>
      <c r="JZ801" s="37"/>
      <c r="LA801" s="37"/>
      <c r="MC801" s="37"/>
      <c r="ND801" s="37"/>
      <c r="OG801" s="37"/>
      <c r="PH801" s="37"/>
      <c r="QI801" s="37"/>
      <c r="RY801" s="138"/>
    </row>
    <row r="802" spans="3:493" s="38" customFormat="1">
      <c r="C802" s="39"/>
      <c r="G802" s="40"/>
      <c r="H802" s="40"/>
      <c r="AI802" s="37"/>
      <c r="BJ802" s="37"/>
      <c r="DL802" s="37"/>
      <c r="FN802" s="37"/>
      <c r="FO802" s="60"/>
      <c r="FP802" s="60"/>
      <c r="FQ802" s="60"/>
      <c r="FR802" s="60"/>
      <c r="FS802" s="60"/>
      <c r="FT802" s="60"/>
      <c r="FU802" s="60"/>
      <c r="FV802" s="60"/>
      <c r="FW802" s="60"/>
      <c r="FX802" s="60"/>
      <c r="FY802" s="60"/>
      <c r="FZ802" s="60"/>
      <c r="GA802" s="60"/>
      <c r="GB802" s="60"/>
      <c r="GC802" s="60"/>
      <c r="GD802" s="60"/>
      <c r="GE802" s="60"/>
      <c r="GF802" s="60"/>
      <c r="GG802" s="60"/>
      <c r="GH802" s="60"/>
      <c r="GI802" s="60"/>
      <c r="GJ802" s="60"/>
      <c r="GK802" s="60"/>
      <c r="GL802" s="60"/>
      <c r="GM802" s="60"/>
      <c r="GN802" s="60"/>
      <c r="GO802" s="37"/>
      <c r="HP802" s="37"/>
      <c r="IW802" s="37"/>
      <c r="IX802" s="37"/>
      <c r="IY802" s="37"/>
      <c r="JZ802" s="37"/>
      <c r="LA802" s="37"/>
      <c r="MC802" s="37"/>
      <c r="ND802" s="37"/>
      <c r="OG802" s="37"/>
      <c r="PH802" s="37"/>
      <c r="QI802" s="37"/>
      <c r="RY802" s="138"/>
    </row>
    <row r="803" spans="3:493" s="38" customFormat="1">
      <c r="C803" s="39"/>
      <c r="G803" s="40"/>
      <c r="H803" s="40"/>
      <c r="AI803" s="37"/>
      <c r="BJ803" s="37"/>
      <c r="DL803" s="37"/>
      <c r="FN803" s="37"/>
      <c r="FO803" s="60"/>
      <c r="FP803" s="60"/>
      <c r="FQ803" s="60"/>
      <c r="FR803" s="60"/>
      <c r="FS803" s="60"/>
      <c r="FT803" s="60"/>
      <c r="FU803" s="60"/>
      <c r="FV803" s="60"/>
      <c r="FW803" s="60"/>
      <c r="FX803" s="60"/>
      <c r="FY803" s="60"/>
      <c r="FZ803" s="60"/>
      <c r="GA803" s="60"/>
      <c r="GB803" s="60"/>
      <c r="GC803" s="60"/>
      <c r="GD803" s="60"/>
      <c r="GE803" s="60"/>
      <c r="GF803" s="60"/>
      <c r="GG803" s="60"/>
      <c r="GH803" s="60"/>
      <c r="GI803" s="60"/>
      <c r="GJ803" s="60"/>
      <c r="GK803" s="60"/>
      <c r="GL803" s="60"/>
      <c r="GM803" s="60"/>
      <c r="GN803" s="60"/>
      <c r="GO803" s="37"/>
      <c r="HP803" s="37"/>
      <c r="IW803" s="37"/>
      <c r="IX803" s="37"/>
      <c r="IY803" s="37"/>
      <c r="JZ803" s="37"/>
      <c r="LA803" s="37"/>
      <c r="MC803" s="37"/>
      <c r="ND803" s="37"/>
      <c r="OG803" s="37"/>
      <c r="PH803" s="37"/>
      <c r="QI803" s="37"/>
      <c r="RY803" s="138"/>
    </row>
    <row r="804" spans="3:493" s="38" customFormat="1">
      <c r="C804" s="39"/>
      <c r="G804" s="40"/>
      <c r="H804" s="40"/>
      <c r="AI804" s="37"/>
      <c r="BJ804" s="37"/>
      <c r="DL804" s="37"/>
      <c r="FN804" s="37"/>
      <c r="FO804" s="60"/>
      <c r="FP804" s="60"/>
      <c r="FQ804" s="60"/>
      <c r="FR804" s="60"/>
      <c r="FS804" s="60"/>
      <c r="FT804" s="60"/>
      <c r="FU804" s="60"/>
      <c r="FV804" s="60"/>
      <c r="FW804" s="60"/>
      <c r="FX804" s="60"/>
      <c r="FY804" s="60"/>
      <c r="FZ804" s="60"/>
      <c r="GA804" s="60"/>
      <c r="GB804" s="60"/>
      <c r="GC804" s="60"/>
      <c r="GD804" s="60"/>
      <c r="GE804" s="60"/>
      <c r="GF804" s="60"/>
      <c r="GG804" s="60"/>
      <c r="GH804" s="60"/>
      <c r="GI804" s="60"/>
      <c r="GJ804" s="60"/>
      <c r="GK804" s="60"/>
      <c r="GL804" s="60"/>
      <c r="GM804" s="60"/>
      <c r="GN804" s="60"/>
      <c r="GO804" s="37"/>
      <c r="HP804" s="37"/>
      <c r="IW804" s="37"/>
      <c r="IX804" s="37"/>
      <c r="IY804" s="37"/>
      <c r="JZ804" s="37"/>
      <c r="LA804" s="37"/>
      <c r="MC804" s="37"/>
      <c r="ND804" s="37"/>
      <c r="OG804" s="37"/>
      <c r="PH804" s="37"/>
      <c r="QI804" s="37"/>
      <c r="RY804" s="138"/>
    </row>
    <row r="805" spans="3:493" s="38" customFormat="1">
      <c r="C805" s="39"/>
      <c r="G805" s="40"/>
      <c r="H805" s="40"/>
      <c r="AI805" s="37"/>
      <c r="BJ805" s="37"/>
      <c r="DL805" s="37"/>
      <c r="FN805" s="37"/>
      <c r="FO805" s="60"/>
      <c r="FP805" s="60"/>
      <c r="FQ805" s="60"/>
      <c r="FR805" s="60"/>
      <c r="FS805" s="60"/>
      <c r="FT805" s="60"/>
      <c r="FU805" s="60"/>
      <c r="FV805" s="60"/>
      <c r="FW805" s="60"/>
      <c r="FX805" s="60"/>
      <c r="FY805" s="60"/>
      <c r="FZ805" s="60"/>
      <c r="GA805" s="60"/>
      <c r="GB805" s="60"/>
      <c r="GC805" s="60"/>
      <c r="GD805" s="60"/>
      <c r="GE805" s="60"/>
      <c r="GF805" s="60"/>
      <c r="GG805" s="60"/>
      <c r="GH805" s="60"/>
      <c r="GI805" s="60"/>
      <c r="GJ805" s="60"/>
      <c r="GK805" s="60"/>
      <c r="GL805" s="60"/>
      <c r="GM805" s="60"/>
      <c r="GN805" s="60"/>
      <c r="GO805" s="37"/>
      <c r="HP805" s="37"/>
      <c r="IW805" s="37"/>
      <c r="IX805" s="37"/>
      <c r="IY805" s="37"/>
      <c r="JZ805" s="37"/>
      <c r="LA805" s="37"/>
      <c r="MC805" s="37"/>
      <c r="ND805" s="37"/>
      <c r="OG805" s="37"/>
      <c r="PH805" s="37"/>
      <c r="QI805" s="37"/>
      <c r="RY805" s="138"/>
    </row>
    <row r="806" spans="3:493" s="38" customFormat="1">
      <c r="C806" s="39"/>
      <c r="G806" s="40"/>
      <c r="H806" s="40"/>
      <c r="AI806" s="37"/>
      <c r="BJ806" s="37"/>
      <c r="DL806" s="37"/>
      <c r="FN806" s="37"/>
      <c r="FO806" s="60"/>
      <c r="FP806" s="60"/>
      <c r="FQ806" s="60"/>
      <c r="FR806" s="60"/>
      <c r="FS806" s="60"/>
      <c r="FT806" s="60"/>
      <c r="FU806" s="60"/>
      <c r="FV806" s="60"/>
      <c r="FW806" s="60"/>
      <c r="FX806" s="60"/>
      <c r="FY806" s="60"/>
      <c r="FZ806" s="60"/>
      <c r="GA806" s="60"/>
      <c r="GB806" s="60"/>
      <c r="GC806" s="60"/>
      <c r="GD806" s="60"/>
      <c r="GE806" s="60"/>
      <c r="GF806" s="60"/>
      <c r="GG806" s="60"/>
      <c r="GH806" s="60"/>
      <c r="GI806" s="60"/>
      <c r="GJ806" s="60"/>
      <c r="GK806" s="60"/>
      <c r="GL806" s="60"/>
      <c r="GM806" s="60"/>
      <c r="GN806" s="60"/>
      <c r="GO806" s="37"/>
      <c r="HP806" s="37"/>
      <c r="IW806" s="37"/>
      <c r="IX806" s="37"/>
      <c r="IY806" s="37"/>
      <c r="JZ806" s="37"/>
      <c r="LA806" s="37"/>
      <c r="MC806" s="37"/>
      <c r="ND806" s="37"/>
      <c r="OG806" s="37"/>
      <c r="PH806" s="37"/>
      <c r="QI806" s="37"/>
      <c r="RY806" s="138"/>
    </row>
    <row r="807" spans="3:493" s="38" customFormat="1">
      <c r="C807" s="39"/>
      <c r="G807" s="40"/>
      <c r="H807" s="40"/>
      <c r="AI807" s="37"/>
      <c r="BJ807" s="37"/>
      <c r="DL807" s="37"/>
      <c r="FN807" s="37"/>
      <c r="FO807" s="60"/>
      <c r="FP807" s="60"/>
      <c r="FQ807" s="60"/>
      <c r="FR807" s="60"/>
      <c r="FS807" s="60"/>
      <c r="FT807" s="60"/>
      <c r="FU807" s="60"/>
      <c r="FV807" s="60"/>
      <c r="FW807" s="60"/>
      <c r="FX807" s="60"/>
      <c r="FY807" s="60"/>
      <c r="FZ807" s="60"/>
      <c r="GA807" s="60"/>
      <c r="GB807" s="60"/>
      <c r="GC807" s="60"/>
      <c r="GD807" s="60"/>
      <c r="GE807" s="60"/>
      <c r="GF807" s="60"/>
      <c r="GG807" s="60"/>
      <c r="GH807" s="60"/>
      <c r="GI807" s="60"/>
      <c r="GJ807" s="60"/>
      <c r="GK807" s="60"/>
      <c r="GL807" s="60"/>
      <c r="GM807" s="60"/>
      <c r="GN807" s="60"/>
      <c r="GO807" s="37"/>
      <c r="HP807" s="37"/>
      <c r="IW807" s="37"/>
      <c r="IX807" s="37"/>
      <c r="IY807" s="37"/>
      <c r="JZ807" s="37"/>
      <c r="LA807" s="37"/>
      <c r="MC807" s="37"/>
      <c r="ND807" s="37"/>
      <c r="OG807" s="37"/>
      <c r="PH807" s="37"/>
      <c r="QI807" s="37"/>
      <c r="RY807" s="138"/>
    </row>
    <row r="808" spans="3:493" s="38" customFormat="1">
      <c r="C808" s="39"/>
      <c r="G808" s="40"/>
      <c r="H808" s="40"/>
      <c r="AI808" s="37"/>
      <c r="BJ808" s="37"/>
      <c r="DL808" s="37"/>
      <c r="FN808" s="37"/>
      <c r="FO808" s="60"/>
      <c r="FP808" s="60"/>
      <c r="FQ808" s="60"/>
      <c r="FR808" s="60"/>
      <c r="FS808" s="60"/>
      <c r="FT808" s="60"/>
      <c r="FU808" s="60"/>
      <c r="FV808" s="60"/>
      <c r="FW808" s="60"/>
      <c r="FX808" s="60"/>
      <c r="FY808" s="60"/>
      <c r="FZ808" s="60"/>
      <c r="GA808" s="60"/>
      <c r="GB808" s="60"/>
      <c r="GC808" s="60"/>
      <c r="GD808" s="60"/>
      <c r="GE808" s="60"/>
      <c r="GF808" s="60"/>
      <c r="GG808" s="60"/>
      <c r="GH808" s="60"/>
      <c r="GI808" s="60"/>
      <c r="GJ808" s="60"/>
      <c r="GK808" s="60"/>
      <c r="GL808" s="60"/>
      <c r="GM808" s="60"/>
      <c r="GN808" s="60"/>
      <c r="GO808" s="37"/>
      <c r="HP808" s="37"/>
      <c r="IW808" s="37"/>
      <c r="IX808" s="37"/>
      <c r="IY808" s="37"/>
      <c r="JZ808" s="37"/>
      <c r="LA808" s="37"/>
      <c r="MC808" s="37"/>
      <c r="ND808" s="37"/>
      <c r="OG808" s="37"/>
      <c r="PH808" s="37"/>
      <c r="QI808" s="37"/>
      <c r="RY808" s="138"/>
    </row>
    <row r="809" spans="3:493" s="38" customFormat="1">
      <c r="C809" s="39"/>
      <c r="G809" s="40"/>
      <c r="H809" s="40"/>
      <c r="AI809" s="37"/>
      <c r="BJ809" s="37"/>
      <c r="DL809" s="37"/>
      <c r="FN809" s="37"/>
      <c r="FO809" s="60"/>
      <c r="FP809" s="60"/>
      <c r="FQ809" s="60"/>
      <c r="FR809" s="60"/>
      <c r="FS809" s="60"/>
      <c r="FT809" s="60"/>
      <c r="FU809" s="60"/>
      <c r="FV809" s="60"/>
      <c r="FW809" s="60"/>
      <c r="FX809" s="60"/>
      <c r="FY809" s="60"/>
      <c r="FZ809" s="60"/>
      <c r="GA809" s="60"/>
      <c r="GB809" s="60"/>
      <c r="GC809" s="60"/>
      <c r="GD809" s="60"/>
      <c r="GE809" s="60"/>
      <c r="GF809" s="60"/>
      <c r="GG809" s="60"/>
      <c r="GH809" s="60"/>
      <c r="GI809" s="60"/>
      <c r="GJ809" s="60"/>
      <c r="GK809" s="60"/>
      <c r="GL809" s="60"/>
      <c r="GM809" s="60"/>
      <c r="GN809" s="60"/>
      <c r="GO809" s="37"/>
      <c r="HP809" s="37"/>
      <c r="IW809" s="37"/>
      <c r="IX809" s="37"/>
      <c r="IY809" s="37"/>
      <c r="JZ809" s="37"/>
      <c r="LA809" s="37"/>
      <c r="MC809" s="37"/>
      <c r="ND809" s="37"/>
      <c r="OG809" s="37"/>
      <c r="PH809" s="37"/>
      <c r="QI809" s="37"/>
      <c r="RY809" s="138"/>
    </row>
    <row r="810" spans="3:493" s="38" customFormat="1">
      <c r="C810" s="39"/>
      <c r="G810" s="40"/>
      <c r="H810" s="40"/>
      <c r="AI810" s="37"/>
      <c r="BJ810" s="37"/>
      <c r="DL810" s="37"/>
      <c r="FN810" s="37"/>
      <c r="FO810" s="60"/>
      <c r="FP810" s="60"/>
      <c r="FQ810" s="60"/>
      <c r="FR810" s="60"/>
      <c r="FS810" s="60"/>
      <c r="FT810" s="60"/>
      <c r="FU810" s="60"/>
      <c r="FV810" s="60"/>
      <c r="FW810" s="60"/>
      <c r="FX810" s="60"/>
      <c r="FY810" s="60"/>
      <c r="FZ810" s="60"/>
      <c r="GA810" s="60"/>
      <c r="GB810" s="60"/>
      <c r="GC810" s="60"/>
      <c r="GD810" s="60"/>
      <c r="GE810" s="60"/>
      <c r="GF810" s="60"/>
      <c r="GG810" s="60"/>
      <c r="GH810" s="60"/>
      <c r="GI810" s="60"/>
      <c r="GJ810" s="60"/>
      <c r="GK810" s="60"/>
      <c r="GL810" s="60"/>
      <c r="GM810" s="60"/>
      <c r="GN810" s="60"/>
      <c r="GO810" s="37"/>
      <c r="HP810" s="37"/>
      <c r="IW810" s="37"/>
      <c r="IX810" s="37"/>
      <c r="IY810" s="37"/>
      <c r="JZ810" s="37"/>
      <c r="LA810" s="37"/>
      <c r="MC810" s="37"/>
      <c r="ND810" s="37"/>
      <c r="OG810" s="37"/>
      <c r="PH810" s="37"/>
      <c r="QI810" s="37"/>
      <c r="RY810" s="138"/>
    </row>
    <row r="811" spans="3:493" s="38" customFormat="1">
      <c r="C811" s="39"/>
      <c r="G811" s="40"/>
      <c r="H811" s="40"/>
      <c r="AI811" s="37"/>
      <c r="BJ811" s="37"/>
      <c r="DL811" s="37"/>
      <c r="FN811" s="37"/>
      <c r="FO811" s="60"/>
      <c r="FP811" s="60"/>
      <c r="FQ811" s="60"/>
      <c r="FR811" s="60"/>
      <c r="FS811" s="60"/>
      <c r="FT811" s="60"/>
      <c r="FU811" s="60"/>
      <c r="FV811" s="60"/>
      <c r="FW811" s="60"/>
      <c r="FX811" s="60"/>
      <c r="FY811" s="60"/>
      <c r="FZ811" s="60"/>
      <c r="GA811" s="60"/>
      <c r="GB811" s="60"/>
      <c r="GC811" s="60"/>
      <c r="GD811" s="60"/>
      <c r="GE811" s="60"/>
      <c r="GF811" s="60"/>
      <c r="GG811" s="60"/>
      <c r="GH811" s="60"/>
      <c r="GI811" s="60"/>
      <c r="GJ811" s="60"/>
      <c r="GK811" s="60"/>
      <c r="GL811" s="60"/>
      <c r="GM811" s="60"/>
      <c r="GN811" s="60"/>
      <c r="GO811" s="37"/>
      <c r="HP811" s="37"/>
      <c r="IW811" s="37"/>
      <c r="IX811" s="37"/>
      <c r="IY811" s="37"/>
      <c r="JZ811" s="37"/>
      <c r="LA811" s="37"/>
      <c r="MC811" s="37"/>
      <c r="ND811" s="37"/>
      <c r="OG811" s="37"/>
      <c r="PH811" s="37"/>
      <c r="QI811" s="37"/>
      <c r="RY811" s="138"/>
    </row>
    <row r="812" spans="3:493" s="38" customFormat="1">
      <c r="C812" s="39"/>
      <c r="G812" s="40"/>
      <c r="H812" s="40"/>
      <c r="AI812" s="37"/>
      <c r="BJ812" s="37"/>
      <c r="DL812" s="37"/>
      <c r="FN812" s="37"/>
      <c r="FO812" s="60"/>
      <c r="FP812" s="60"/>
      <c r="FQ812" s="60"/>
      <c r="FR812" s="60"/>
      <c r="FS812" s="60"/>
      <c r="FT812" s="60"/>
      <c r="FU812" s="60"/>
      <c r="FV812" s="60"/>
      <c r="FW812" s="60"/>
      <c r="FX812" s="60"/>
      <c r="FY812" s="60"/>
      <c r="FZ812" s="60"/>
      <c r="GA812" s="60"/>
      <c r="GB812" s="60"/>
      <c r="GC812" s="60"/>
      <c r="GD812" s="60"/>
      <c r="GE812" s="60"/>
      <c r="GF812" s="60"/>
      <c r="GG812" s="60"/>
      <c r="GH812" s="60"/>
      <c r="GI812" s="60"/>
      <c r="GJ812" s="60"/>
      <c r="GK812" s="60"/>
      <c r="GL812" s="60"/>
      <c r="GM812" s="60"/>
      <c r="GN812" s="60"/>
      <c r="GO812" s="37"/>
      <c r="HP812" s="37"/>
      <c r="IW812" s="37"/>
      <c r="IX812" s="37"/>
      <c r="IY812" s="37"/>
      <c r="JZ812" s="37"/>
      <c r="LA812" s="37"/>
      <c r="MC812" s="37"/>
      <c r="ND812" s="37"/>
      <c r="OG812" s="37"/>
      <c r="PH812" s="37"/>
      <c r="QI812" s="37"/>
      <c r="RY812" s="138"/>
    </row>
    <row r="813" spans="3:493" s="38" customFormat="1">
      <c r="C813" s="39"/>
      <c r="G813" s="40"/>
      <c r="H813" s="40"/>
      <c r="AI813" s="37"/>
      <c r="BJ813" s="37"/>
      <c r="DL813" s="37"/>
      <c r="FN813" s="37"/>
      <c r="FO813" s="60"/>
      <c r="FP813" s="60"/>
      <c r="FQ813" s="60"/>
      <c r="FR813" s="60"/>
      <c r="FS813" s="60"/>
      <c r="FT813" s="60"/>
      <c r="FU813" s="60"/>
      <c r="FV813" s="60"/>
      <c r="FW813" s="60"/>
      <c r="FX813" s="60"/>
      <c r="FY813" s="60"/>
      <c r="FZ813" s="60"/>
      <c r="GA813" s="60"/>
      <c r="GB813" s="60"/>
      <c r="GC813" s="60"/>
      <c r="GD813" s="60"/>
      <c r="GE813" s="60"/>
      <c r="GF813" s="60"/>
      <c r="GG813" s="60"/>
      <c r="GH813" s="60"/>
      <c r="GI813" s="60"/>
      <c r="GJ813" s="60"/>
      <c r="GK813" s="60"/>
      <c r="GL813" s="60"/>
      <c r="GM813" s="60"/>
      <c r="GN813" s="60"/>
      <c r="GO813" s="37"/>
      <c r="HP813" s="37"/>
      <c r="IW813" s="37"/>
      <c r="IX813" s="37"/>
      <c r="IY813" s="37"/>
      <c r="JZ813" s="37"/>
      <c r="LA813" s="37"/>
      <c r="MC813" s="37"/>
      <c r="ND813" s="37"/>
      <c r="OG813" s="37"/>
      <c r="PH813" s="37"/>
      <c r="QI813" s="37"/>
      <c r="RY813" s="138"/>
    </row>
    <row r="814" spans="3:493" s="38" customFormat="1">
      <c r="C814" s="39"/>
      <c r="G814" s="40"/>
      <c r="H814" s="40"/>
      <c r="AI814" s="37"/>
      <c r="BJ814" s="37"/>
      <c r="DL814" s="37"/>
      <c r="FN814" s="37"/>
      <c r="FO814" s="60"/>
      <c r="FP814" s="60"/>
      <c r="FQ814" s="60"/>
      <c r="FR814" s="60"/>
      <c r="FS814" s="60"/>
      <c r="FT814" s="60"/>
      <c r="FU814" s="60"/>
      <c r="FV814" s="60"/>
      <c r="FW814" s="60"/>
      <c r="FX814" s="60"/>
      <c r="FY814" s="60"/>
      <c r="FZ814" s="60"/>
      <c r="GA814" s="60"/>
      <c r="GB814" s="60"/>
      <c r="GC814" s="60"/>
      <c r="GD814" s="60"/>
      <c r="GE814" s="60"/>
      <c r="GF814" s="60"/>
      <c r="GG814" s="60"/>
      <c r="GH814" s="60"/>
      <c r="GI814" s="60"/>
      <c r="GJ814" s="60"/>
      <c r="GK814" s="60"/>
      <c r="GL814" s="60"/>
      <c r="GM814" s="60"/>
      <c r="GN814" s="60"/>
      <c r="GO814" s="37"/>
      <c r="HP814" s="37"/>
      <c r="IW814" s="37"/>
      <c r="IX814" s="37"/>
      <c r="IY814" s="37"/>
      <c r="JZ814" s="37"/>
      <c r="LA814" s="37"/>
      <c r="MC814" s="37"/>
      <c r="ND814" s="37"/>
      <c r="OG814" s="37"/>
      <c r="PH814" s="37"/>
      <c r="QI814" s="37"/>
      <c r="RY814" s="138"/>
    </row>
    <row r="815" spans="3:493" s="38" customFormat="1">
      <c r="C815" s="39"/>
      <c r="G815" s="40"/>
      <c r="H815" s="40"/>
      <c r="AI815" s="37"/>
      <c r="BJ815" s="37"/>
      <c r="DL815" s="37"/>
      <c r="FN815" s="37"/>
      <c r="FO815" s="60"/>
      <c r="FP815" s="60"/>
      <c r="FQ815" s="60"/>
      <c r="FR815" s="60"/>
      <c r="FS815" s="60"/>
      <c r="FT815" s="60"/>
      <c r="FU815" s="60"/>
      <c r="FV815" s="60"/>
      <c r="FW815" s="60"/>
      <c r="FX815" s="60"/>
      <c r="FY815" s="60"/>
      <c r="FZ815" s="60"/>
      <c r="GA815" s="60"/>
      <c r="GB815" s="60"/>
      <c r="GC815" s="60"/>
      <c r="GD815" s="60"/>
      <c r="GE815" s="60"/>
      <c r="GF815" s="60"/>
      <c r="GG815" s="60"/>
      <c r="GH815" s="60"/>
      <c r="GI815" s="60"/>
      <c r="GJ815" s="60"/>
      <c r="GK815" s="60"/>
      <c r="GL815" s="60"/>
      <c r="GM815" s="60"/>
      <c r="GN815" s="60"/>
      <c r="GO815" s="37"/>
      <c r="HP815" s="37"/>
      <c r="IW815" s="37"/>
      <c r="IX815" s="37"/>
      <c r="IY815" s="37"/>
      <c r="JZ815" s="37"/>
      <c r="LA815" s="37"/>
      <c r="MC815" s="37"/>
      <c r="ND815" s="37"/>
      <c r="OG815" s="37"/>
      <c r="PH815" s="37"/>
      <c r="QI815" s="37"/>
      <c r="RY815" s="138"/>
    </row>
    <row r="816" spans="3:493" s="38" customFormat="1">
      <c r="C816" s="39"/>
      <c r="G816" s="40"/>
      <c r="H816" s="40"/>
      <c r="AI816" s="37"/>
      <c r="BJ816" s="37"/>
      <c r="DL816" s="37"/>
      <c r="FN816" s="37"/>
      <c r="FO816" s="60"/>
      <c r="FP816" s="60"/>
      <c r="FQ816" s="60"/>
      <c r="FR816" s="60"/>
      <c r="FS816" s="60"/>
      <c r="FT816" s="60"/>
      <c r="FU816" s="60"/>
      <c r="FV816" s="60"/>
      <c r="FW816" s="60"/>
      <c r="FX816" s="60"/>
      <c r="FY816" s="60"/>
      <c r="FZ816" s="60"/>
      <c r="GA816" s="60"/>
      <c r="GB816" s="60"/>
      <c r="GC816" s="60"/>
      <c r="GD816" s="60"/>
      <c r="GE816" s="60"/>
      <c r="GF816" s="60"/>
      <c r="GG816" s="60"/>
      <c r="GH816" s="60"/>
      <c r="GI816" s="60"/>
      <c r="GJ816" s="60"/>
      <c r="GK816" s="60"/>
      <c r="GL816" s="60"/>
      <c r="GM816" s="60"/>
      <c r="GN816" s="60"/>
      <c r="GO816" s="37"/>
      <c r="HP816" s="37"/>
      <c r="IW816" s="37"/>
      <c r="IX816" s="37"/>
      <c r="IY816" s="37"/>
      <c r="JZ816" s="37"/>
      <c r="LA816" s="37"/>
      <c r="MC816" s="37"/>
      <c r="ND816" s="37"/>
      <c r="OG816" s="37"/>
      <c r="PH816" s="37"/>
      <c r="QI816" s="37"/>
      <c r="RY816" s="138"/>
    </row>
    <row r="817" spans="3:493" s="38" customFormat="1">
      <c r="C817" s="39"/>
      <c r="G817" s="40"/>
      <c r="H817" s="40"/>
      <c r="AI817" s="37"/>
      <c r="BJ817" s="37"/>
      <c r="DL817" s="37"/>
      <c r="FN817" s="37"/>
      <c r="FO817" s="60"/>
      <c r="FP817" s="60"/>
      <c r="FQ817" s="60"/>
      <c r="FR817" s="60"/>
      <c r="FS817" s="60"/>
      <c r="FT817" s="60"/>
      <c r="FU817" s="60"/>
      <c r="FV817" s="60"/>
      <c r="FW817" s="60"/>
      <c r="FX817" s="60"/>
      <c r="FY817" s="60"/>
      <c r="FZ817" s="60"/>
      <c r="GA817" s="60"/>
      <c r="GB817" s="60"/>
      <c r="GC817" s="60"/>
      <c r="GD817" s="60"/>
      <c r="GE817" s="60"/>
      <c r="GF817" s="60"/>
      <c r="GG817" s="60"/>
      <c r="GH817" s="60"/>
      <c r="GI817" s="60"/>
      <c r="GJ817" s="60"/>
      <c r="GK817" s="60"/>
      <c r="GL817" s="60"/>
      <c r="GM817" s="60"/>
      <c r="GN817" s="60"/>
      <c r="GO817" s="37"/>
      <c r="HP817" s="37"/>
      <c r="IW817" s="37"/>
      <c r="IX817" s="37"/>
      <c r="IY817" s="37"/>
      <c r="JZ817" s="37"/>
      <c r="LA817" s="37"/>
      <c r="MC817" s="37"/>
      <c r="ND817" s="37"/>
      <c r="OG817" s="37"/>
      <c r="PH817" s="37"/>
      <c r="QI817" s="37"/>
      <c r="RY817" s="138"/>
    </row>
    <row r="818" spans="3:493" s="38" customFormat="1">
      <c r="C818" s="39"/>
      <c r="G818" s="40"/>
      <c r="H818" s="40"/>
      <c r="AI818" s="37"/>
      <c r="BJ818" s="37"/>
      <c r="DL818" s="37"/>
      <c r="FN818" s="37"/>
      <c r="FO818" s="60"/>
      <c r="FP818" s="60"/>
      <c r="FQ818" s="60"/>
      <c r="FR818" s="60"/>
      <c r="FS818" s="60"/>
      <c r="FT818" s="60"/>
      <c r="FU818" s="60"/>
      <c r="FV818" s="60"/>
      <c r="FW818" s="60"/>
      <c r="FX818" s="60"/>
      <c r="FY818" s="60"/>
      <c r="FZ818" s="60"/>
      <c r="GA818" s="60"/>
      <c r="GB818" s="60"/>
      <c r="GC818" s="60"/>
      <c r="GD818" s="60"/>
      <c r="GE818" s="60"/>
      <c r="GF818" s="60"/>
      <c r="GG818" s="60"/>
      <c r="GH818" s="60"/>
      <c r="GI818" s="60"/>
      <c r="GJ818" s="60"/>
      <c r="GK818" s="60"/>
      <c r="GL818" s="60"/>
      <c r="GM818" s="60"/>
      <c r="GN818" s="60"/>
      <c r="GO818" s="37"/>
      <c r="HP818" s="37"/>
      <c r="IW818" s="37"/>
      <c r="IX818" s="37"/>
      <c r="IY818" s="37"/>
      <c r="JZ818" s="37"/>
      <c r="LA818" s="37"/>
      <c r="MC818" s="37"/>
      <c r="ND818" s="37"/>
      <c r="OG818" s="37"/>
      <c r="PH818" s="37"/>
      <c r="QI818" s="37"/>
      <c r="RY818" s="138"/>
    </row>
    <row r="819" spans="3:493" s="38" customFormat="1">
      <c r="C819" s="39"/>
      <c r="G819" s="40"/>
      <c r="H819" s="40"/>
      <c r="AI819" s="37"/>
      <c r="BJ819" s="37"/>
      <c r="DL819" s="37"/>
      <c r="FN819" s="37"/>
      <c r="FO819" s="60"/>
      <c r="FP819" s="60"/>
      <c r="FQ819" s="60"/>
      <c r="FR819" s="60"/>
      <c r="FS819" s="60"/>
      <c r="FT819" s="60"/>
      <c r="FU819" s="60"/>
      <c r="FV819" s="60"/>
      <c r="FW819" s="60"/>
      <c r="FX819" s="60"/>
      <c r="FY819" s="60"/>
      <c r="FZ819" s="60"/>
      <c r="GA819" s="60"/>
      <c r="GB819" s="60"/>
      <c r="GC819" s="60"/>
      <c r="GD819" s="60"/>
      <c r="GE819" s="60"/>
      <c r="GF819" s="60"/>
      <c r="GG819" s="60"/>
      <c r="GH819" s="60"/>
      <c r="GI819" s="60"/>
      <c r="GJ819" s="60"/>
      <c r="GK819" s="60"/>
      <c r="GL819" s="60"/>
      <c r="GM819" s="60"/>
      <c r="GN819" s="60"/>
      <c r="GO819" s="37"/>
      <c r="HP819" s="37"/>
      <c r="IW819" s="37"/>
      <c r="IX819" s="37"/>
      <c r="IY819" s="37"/>
      <c r="JZ819" s="37"/>
      <c r="LA819" s="37"/>
      <c r="MC819" s="37"/>
      <c r="ND819" s="37"/>
      <c r="OG819" s="37"/>
      <c r="PH819" s="37"/>
      <c r="QI819" s="37"/>
      <c r="RY819" s="138"/>
    </row>
    <row r="820" spans="3:493" s="38" customFormat="1">
      <c r="C820" s="39"/>
      <c r="G820" s="40"/>
      <c r="H820" s="40"/>
      <c r="AI820" s="37"/>
      <c r="BJ820" s="37"/>
      <c r="DL820" s="37"/>
      <c r="FN820" s="37"/>
      <c r="FO820" s="60"/>
      <c r="FP820" s="60"/>
      <c r="FQ820" s="60"/>
      <c r="FR820" s="60"/>
      <c r="FS820" s="60"/>
      <c r="FT820" s="60"/>
      <c r="FU820" s="60"/>
      <c r="FV820" s="60"/>
      <c r="FW820" s="60"/>
      <c r="FX820" s="60"/>
      <c r="FY820" s="60"/>
      <c r="FZ820" s="60"/>
      <c r="GA820" s="60"/>
      <c r="GB820" s="60"/>
      <c r="GC820" s="60"/>
      <c r="GD820" s="60"/>
      <c r="GE820" s="60"/>
      <c r="GF820" s="60"/>
      <c r="GG820" s="60"/>
      <c r="GH820" s="60"/>
      <c r="GI820" s="60"/>
      <c r="GJ820" s="60"/>
      <c r="GK820" s="60"/>
      <c r="GL820" s="60"/>
      <c r="GM820" s="60"/>
      <c r="GN820" s="60"/>
      <c r="GO820" s="37"/>
      <c r="HP820" s="37"/>
      <c r="IW820" s="37"/>
      <c r="IX820" s="37"/>
      <c r="IY820" s="37"/>
      <c r="JZ820" s="37"/>
      <c r="LA820" s="37"/>
      <c r="MC820" s="37"/>
      <c r="ND820" s="37"/>
      <c r="OG820" s="37"/>
      <c r="PH820" s="37"/>
      <c r="QI820" s="37"/>
      <c r="RY820" s="138"/>
    </row>
    <row r="821" spans="3:493" s="38" customFormat="1">
      <c r="C821" s="39"/>
      <c r="G821" s="40"/>
      <c r="H821" s="40"/>
      <c r="AI821" s="37"/>
      <c r="BJ821" s="37"/>
      <c r="DL821" s="37"/>
      <c r="FN821" s="37"/>
      <c r="FO821" s="60"/>
      <c r="FP821" s="60"/>
      <c r="FQ821" s="60"/>
      <c r="FR821" s="60"/>
      <c r="FS821" s="60"/>
      <c r="FT821" s="60"/>
      <c r="FU821" s="60"/>
      <c r="FV821" s="60"/>
      <c r="FW821" s="60"/>
      <c r="FX821" s="60"/>
      <c r="FY821" s="60"/>
      <c r="FZ821" s="60"/>
      <c r="GA821" s="60"/>
      <c r="GB821" s="60"/>
      <c r="GC821" s="60"/>
      <c r="GD821" s="60"/>
      <c r="GE821" s="60"/>
      <c r="GF821" s="60"/>
      <c r="GG821" s="60"/>
      <c r="GH821" s="60"/>
      <c r="GI821" s="60"/>
      <c r="GJ821" s="60"/>
      <c r="GK821" s="60"/>
      <c r="GL821" s="60"/>
      <c r="GM821" s="60"/>
      <c r="GN821" s="60"/>
      <c r="GO821" s="37"/>
      <c r="HP821" s="37"/>
      <c r="IW821" s="37"/>
      <c r="IX821" s="37"/>
      <c r="IY821" s="37"/>
      <c r="JZ821" s="37"/>
      <c r="LA821" s="37"/>
      <c r="MC821" s="37"/>
      <c r="ND821" s="37"/>
      <c r="OG821" s="37"/>
      <c r="PH821" s="37"/>
      <c r="QI821" s="37"/>
      <c r="RY821" s="138"/>
    </row>
    <row r="822" spans="3:493" s="38" customFormat="1">
      <c r="C822" s="39"/>
      <c r="G822" s="40"/>
      <c r="H822" s="40"/>
      <c r="AI822" s="37"/>
      <c r="BJ822" s="37"/>
      <c r="DL822" s="37"/>
      <c r="FN822" s="37"/>
      <c r="FO822" s="60"/>
      <c r="FP822" s="60"/>
      <c r="FQ822" s="60"/>
      <c r="FR822" s="60"/>
      <c r="FS822" s="60"/>
      <c r="FT822" s="60"/>
      <c r="FU822" s="60"/>
      <c r="FV822" s="60"/>
      <c r="FW822" s="60"/>
      <c r="FX822" s="60"/>
      <c r="FY822" s="60"/>
      <c r="FZ822" s="60"/>
      <c r="GA822" s="60"/>
      <c r="GB822" s="60"/>
      <c r="GC822" s="60"/>
      <c r="GD822" s="60"/>
      <c r="GE822" s="60"/>
      <c r="GF822" s="60"/>
      <c r="GG822" s="60"/>
      <c r="GH822" s="60"/>
      <c r="GI822" s="60"/>
      <c r="GJ822" s="60"/>
      <c r="GK822" s="60"/>
      <c r="GL822" s="60"/>
      <c r="GM822" s="60"/>
      <c r="GN822" s="60"/>
      <c r="GO822" s="37"/>
      <c r="HP822" s="37"/>
      <c r="IW822" s="37"/>
      <c r="IX822" s="37"/>
      <c r="IY822" s="37"/>
      <c r="JZ822" s="37"/>
      <c r="LA822" s="37"/>
      <c r="MC822" s="37"/>
      <c r="ND822" s="37"/>
      <c r="OG822" s="37"/>
      <c r="PH822" s="37"/>
      <c r="QI822" s="37"/>
      <c r="RY822" s="138"/>
    </row>
    <row r="823" spans="3:493" s="38" customFormat="1">
      <c r="C823" s="39"/>
      <c r="G823" s="40"/>
      <c r="H823" s="40"/>
      <c r="AI823" s="37"/>
      <c r="BJ823" s="37"/>
      <c r="DL823" s="37"/>
      <c r="FN823" s="37"/>
      <c r="FO823" s="60"/>
      <c r="FP823" s="60"/>
      <c r="FQ823" s="60"/>
      <c r="FR823" s="60"/>
      <c r="FS823" s="60"/>
      <c r="FT823" s="60"/>
      <c r="FU823" s="60"/>
      <c r="FV823" s="60"/>
      <c r="FW823" s="60"/>
      <c r="FX823" s="60"/>
      <c r="FY823" s="60"/>
      <c r="FZ823" s="60"/>
      <c r="GA823" s="60"/>
      <c r="GB823" s="60"/>
      <c r="GC823" s="60"/>
      <c r="GD823" s="60"/>
      <c r="GE823" s="60"/>
      <c r="GF823" s="60"/>
      <c r="GG823" s="60"/>
      <c r="GH823" s="60"/>
      <c r="GI823" s="60"/>
      <c r="GJ823" s="60"/>
      <c r="GK823" s="60"/>
      <c r="GL823" s="60"/>
      <c r="GM823" s="60"/>
      <c r="GN823" s="60"/>
      <c r="GO823" s="37"/>
      <c r="HP823" s="37"/>
      <c r="IW823" s="37"/>
      <c r="IX823" s="37"/>
      <c r="IY823" s="37"/>
      <c r="JZ823" s="37"/>
      <c r="LA823" s="37"/>
      <c r="MC823" s="37"/>
      <c r="ND823" s="37"/>
      <c r="OG823" s="37"/>
      <c r="PH823" s="37"/>
      <c r="QI823" s="37"/>
      <c r="RY823" s="138"/>
    </row>
    <row r="824" spans="3:493" s="38" customFormat="1">
      <c r="C824" s="39"/>
      <c r="G824" s="40"/>
      <c r="H824" s="40"/>
      <c r="AI824" s="37"/>
      <c r="BJ824" s="37"/>
      <c r="DL824" s="37"/>
      <c r="FN824" s="37"/>
      <c r="FO824" s="60"/>
      <c r="FP824" s="60"/>
      <c r="FQ824" s="60"/>
      <c r="FR824" s="60"/>
      <c r="FS824" s="60"/>
      <c r="FT824" s="60"/>
      <c r="FU824" s="60"/>
      <c r="FV824" s="60"/>
      <c r="FW824" s="60"/>
      <c r="FX824" s="60"/>
      <c r="FY824" s="60"/>
      <c r="FZ824" s="60"/>
      <c r="GA824" s="60"/>
      <c r="GB824" s="60"/>
      <c r="GC824" s="60"/>
      <c r="GD824" s="60"/>
      <c r="GE824" s="60"/>
      <c r="GF824" s="60"/>
      <c r="GG824" s="60"/>
      <c r="GH824" s="60"/>
      <c r="GI824" s="60"/>
      <c r="GJ824" s="60"/>
      <c r="GK824" s="60"/>
      <c r="GL824" s="60"/>
      <c r="GM824" s="60"/>
      <c r="GN824" s="60"/>
      <c r="GO824" s="37"/>
      <c r="HP824" s="37"/>
      <c r="IW824" s="37"/>
      <c r="IX824" s="37"/>
      <c r="IY824" s="37"/>
      <c r="JZ824" s="37"/>
      <c r="LA824" s="37"/>
      <c r="MC824" s="37"/>
      <c r="ND824" s="37"/>
      <c r="OG824" s="37"/>
      <c r="PH824" s="37"/>
      <c r="QI824" s="37"/>
      <c r="RY824" s="138"/>
    </row>
    <row r="825" spans="3:493" s="38" customFormat="1">
      <c r="C825" s="39"/>
      <c r="G825" s="40"/>
      <c r="H825" s="40"/>
      <c r="AI825" s="37"/>
      <c r="BJ825" s="37"/>
      <c r="DL825" s="37"/>
      <c r="FN825" s="37"/>
      <c r="FO825" s="60"/>
      <c r="FP825" s="60"/>
      <c r="FQ825" s="60"/>
      <c r="FR825" s="60"/>
      <c r="FS825" s="60"/>
      <c r="FT825" s="60"/>
      <c r="FU825" s="60"/>
      <c r="FV825" s="60"/>
      <c r="FW825" s="60"/>
      <c r="FX825" s="60"/>
      <c r="FY825" s="60"/>
      <c r="FZ825" s="60"/>
      <c r="GA825" s="60"/>
      <c r="GB825" s="60"/>
      <c r="GC825" s="60"/>
      <c r="GD825" s="60"/>
      <c r="GE825" s="60"/>
      <c r="GF825" s="60"/>
      <c r="GG825" s="60"/>
      <c r="GH825" s="60"/>
      <c r="GI825" s="60"/>
      <c r="GJ825" s="60"/>
      <c r="GK825" s="60"/>
      <c r="GL825" s="60"/>
      <c r="GM825" s="60"/>
      <c r="GN825" s="60"/>
      <c r="GO825" s="37"/>
      <c r="HP825" s="37"/>
      <c r="IW825" s="37"/>
      <c r="IX825" s="37"/>
      <c r="IY825" s="37"/>
      <c r="JZ825" s="37"/>
      <c r="LA825" s="37"/>
      <c r="MC825" s="37"/>
      <c r="ND825" s="37"/>
      <c r="OG825" s="37"/>
      <c r="PH825" s="37"/>
      <c r="QI825" s="37"/>
      <c r="RY825" s="138"/>
    </row>
    <row r="826" spans="3:493" s="38" customFormat="1">
      <c r="C826" s="39"/>
      <c r="G826" s="40"/>
      <c r="H826" s="40"/>
      <c r="AI826" s="37"/>
      <c r="BJ826" s="37"/>
      <c r="DL826" s="37"/>
      <c r="FN826" s="37"/>
      <c r="FO826" s="60"/>
      <c r="FP826" s="60"/>
      <c r="FQ826" s="60"/>
      <c r="FR826" s="60"/>
      <c r="FS826" s="60"/>
      <c r="FT826" s="60"/>
      <c r="FU826" s="60"/>
      <c r="FV826" s="60"/>
      <c r="FW826" s="60"/>
      <c r="FX826" s="60"/>
      <c r="FY826" s="60"/>
      <c r="FZ826" s="60"/>
      <c r="GA826" s="60"/>
      <c r="GB826" s="60"/>
      <c r="GC826" s="60"/>
      <c r="GD826" s="60"/>
      <c r="GE826" s="60"/>
      <c r="GF826" s="60"/>
      <c r="GG826" s="60"/>
      <c r="GH826" s="60"/>
      <c r="GI826" s="60"/>
      <c r="GJ826" s="60"/>
      <c r="GK826" s="60"/>
      <c r="GL826" s="60"/>
      <c r="GM826" s="60"/>
      <c r="GN826" s="60"/>
      <c r="GO826" s="37"/>
      <c r="HP826" s="37"/>
      <c r="IW826" s="37"/>
      <c r="IX826" s="37"/>
      <c r="IY826" s="37"/>
      <c r="JZ826" s="37"/>
      <c r="LA826" s="37"/>
      <c r="MC826" s="37"/>
      <c r="ND826" s="37"/>
      <c r="OG826" s="37"/>
      <c r="PH826" s="37"/>
      <c r="QI826" s="37"/>
      <c r="RY826" s="138"/>
    </row>
    <row r="827" spans="3:493" s="38" customFormat="1">
      <c r="C827" s="39"/>
      <c r="G827" s="40"/>
      <c r="H827" s="40"/>
      <c r="AI827" s="37"/>
      <c r="BJ827" s="37"/>
      <c r="DL827" s="37"/>
      <c r="FN827" s="37"/>
      <c r="FO827" s="60"/>
      <c r="FP827" s="60"/>
      <c r="FQ827" s="60"/>
      <c r="FR827" s="60"/>
      <c r="FS827" s="60"/>
      <c r="FT827" s="60"/>
      <c r="FU827" s="60"/>
      <c r="FV827" s="60"/>
      <c r="FW827" s="60"/>
      <c r="FX827" s="60"/>
      <c r="FY827" s="60"/>
      <c r="FZ827" s="60"/>
      <c r="GA827" s="60"/>
      <c r="GB827" s="60"/>
      <c r="GC827" s="60"/>
      <c r="GD827" s="60"/>
      <c r="GE827" s="60"/>
      <c r="GF827" s="60"/>
      <c r="GG827" s="60"/>
      <c r="GH827" s="60"/>
      <c r="GI827" s="60"/>
      <c r="GJ827" s="60"/>
      <c r="GK827" s="60"/>
      <c r="GL827" s="60"/>
      <c r="GM827" s="60"/>
      <c r="GN827" s="60"/>
      <c r="GO827" s="37"/>
      <c r="HP827" s="37"/>
      <c r="IW827" s="37"/>
      <c r="IX827" s="37"/>
      <c r="IY827" s="37"/>
      <c r="JZ827" s="37"/>
      <c r="LA827" s="37"/>
      <c r="MC827" s="37"/>
      <c r="ND827" s="37"/>
      <c r="OG827" s="37"/>
      <c r="PH827" s="37"/>
      <c r="QI827" s="37"/>
      <c r="RY827" s="138"/>
    </row>
    <row r="828" spans="3:493" s="38" customFormat="1">
      <c r="C828" s="39"/>
      <c r="G828" s="40"/>
      <c r="H828" s="40"/>
      <c r="AI828" s="37"/>
      <c r="BJ828" s="37"/>
      <c r="DL828" s="37"/>
      <c r="FN828" s="37"/>
      <c r="FO828" s="60"/>
      <c r="FP828" s="60"/>
      <c r="FQ828" s="60"/>
      <c r="FR828" s="60"/>
      <c r="FS828" s="60"/>
      <c r="FT828" s="60"/>
      <c r="FU828" s="60"/>
      <c r="FV828" s="60"/>
      <c r="FW828" s="60"/>
      <c r="FX828" s="60"/>
      <c r="FY828" s="60"/>
      <c r="FZ828" s="60"/>
      <c r="GA828" s="60"/>
      <c r="GB828" s="60"/>
      <c r="GC828" s="60"/>
      <c r="GD828" s="60"/>
      <c r="GE828" s="60"/>
      <c r="GF828" s="60"/>
      <c r="GG828" s="60"/>
      <c r="GH828" s="60"/>
      <c r="GI828" s="60"/>
      <c r="GJ828" s="60"/>
      <c r="GK828" s="60"/>
      <c r="GL828" s="60"/>
      <c r="GM828" s="60"/>
      <c r="GN828" s="60"/>
      <c r="GO828" s="37"/>
      <c r="HP828" s="37"/>
      <c r="IW828" s="37"/>
      <c r="IX828" s="37"/>
      <c r="IY828" s="37"/>
      <c r="JZ828" s="37"/>
      <c r="LA828" s="37"/>
      <c r="MC828" s="37"/>
      <c r="ND828" s="37"/>
      <c r="OG828" s="37"/>
      <c r="PH828" s="37"/>
      <c r="QI828" s="37"/>
      <c r="RY828" s="138"/>
    </row>
    <row r="829" spans="3:493" s="38" customFormat="1">
      <c r="C829" s="39"/>
      <c r="G829" s="40"/>
      <c r="H829" s="40"/>
      <c r="AI829" s="37"/>
      <c r="BJ829" s="37"/>
      <c r="DL829" s="37"/>
      <c r="FN829" s="37"/>
      <c r="FO829" s="60"/>
      <c r="FP829" s="60"/>
      <c r="FQ829" s="60"/>
      <c r="FR829" s="60"/>
      <c r="FS829" s="60"/>
      <c r="FT829" s="60"/>
      <c r="FU829" s="60"/>
      <c r="FV829" s="60"/>
      <c r="FW829" s="60"/>
      <c r="FX829" s="60"/>
      <c r="FY829" s="60"/>
      <c r="FZ829" s="60"/>
      <c r="GA829" s="60"/>
      <c r="GB829" s="60"/>
      <c r="GC829" s="60"/>
      <c r="GD829" s="60"/>
      <c r="GE829" s="60"/>
      <c r="GF829" s="60"/>
      <c r="GG829" s="60"/>
      <c r="GH829" s="60"/>
      <c r="GI829" s="60"/>
      <c r="GJ829" s="60"/>
      <c r="GK829" s="60"/>
      <c r="GL829" s="60"/>
      <c r="GM829" s="60"/>
      <c r="GN829" s="60"/>
      <c r="GO829" s="37"/>
      <c r="HP829" s="37"/>
      <c r="IW829" s="37"/>
      <c r="IX829" s="37"/>
      <c r="IY829" s="37"/>
      <c r="JZ829" s="37"/>
      <c r="LA829" s="37"/>
      <c r="MC829" s="37"/>
      <c r="ND829" s="37"/>
      <c r="OG829" s="37"/>
      <c r="PH829" s="37"/>
      <c r="QI829" s="37"/>
      <c r="RY829" s="138"/>
    </row>
    <row r="830" spans="3:493" s="38" customFormat="1">
      <c r="C830" s="39"/>
      <c r="G830" s="40"/>
      <c r="H830" s="40"/>
      <c r="AI830" s="37"/>
      <c r="BJ830" s="37"/>
      <c r="DL830" s="37"/>
      <c r="FN830" s="37"/>
      <c r="FO830" s="60"/>
      <c r="FP830" s="60"/>
      <c r="FQ830" s="60"/>
      <c r="FR830" s="60"/>
      <c r="FS830" s="60"/>
      <c r="FT830" s="60"/>
      <c r="FU830" s="60"/>
      <c r="FV830" s="60"/>
      <c r="FW830" s="60"/>
      <c r="FX830" s="60"/>
      <c r="FY830" s="60"/>
      <c r="FZ830" s="60"/>
      <c r="GA830" s="60"/>
      <c r="GB830" s="60"/>
      <c r="GC830" s="60"/>
      <c r="GD830" s="60"/>
      <c r="GE830" s="60"/>
      <c r="GF830" s="60"/>
      <c r="GG830" s="60"/>
      <c r="GH830" s="60"/>
      <c r="GI830" s="60"/>
      <c r="GJ830" s="60"/>
      <c r="GK830" s="60"/>
      <c r="GL830" s="60"/>
      <c r="GM830" s="60"/>
      <c r="GN830" s="60"/>
      <c r="GO830" s="37"/>
      <c r="HP830" s="37"/>
      <c r="IW830" s="37"/>
      <c r="IX830" s="37"/>
      <c r="IY830" s="37"/>
      <c r="JZ830" s="37"/>
      <c r="LA830" s="37"/>
      <c r="MC830" s="37"/>
      <c r="ND830" s="37"/>
      <c r="OG830" s="37"/>
      <c r="PH830" s="37"/>
      <c r="QI830" s="37"/>
      <c r="RY830" s="138"/>
    </row>
    <row r="831" spans="3:493" s="38" customFormat="1">
      <c r="C831" s="39"/>
      <c r="G831" s="40"/>
      <c r="H831" s="40"/>
      <c r="AI831" s="37"/>
      <c r="BJ831" s="37"/>
      <c r="DL831" s="37"/>
      <c r="FN831" s="37"/>
      <c r="FO831" s="60"/>
      <c r="FP831" s="60"/>
      <c r="FQ831" s="60"/>
      <c r="FR831" s="60"/>
      <c r="FS831" s="60"/>
      <c r="FT831" s="60"/>
      <c r="FU831" s="60"/>
      <c r="FV831" s="60"/>
      <c r="FW831" s="60"/>
      <c r="FX831" s="60"/>
      <c r="FY831" s="60"/>
      <c r="FZ831" s="60"/>
      <c r="GA831" s="60"/>
      <c r="GB831" s="60"/>
      <c r="GC831" s="60"/>
      <c r="GD831" s="60"/>
      <c r="GE831" s="60"/>
      <c r="GF831" s="60"/>
      <c r="GG831" s="60"/>
      <c r="GH831" s="60"/>
      <c r="GI831" s="60"/>
      <c r="GJ831" s="60"/>
      <c r="GK831" s="60"/>
      <c r="GL831" s="60"/>
      <c r="GM831" s="60"/>
      <c r="GN831" s="60"/>
      <c r="GO831" s="37"/>
      <c r="HP831" s="37"/>
      <c r="IW831" s="37"/>
      <c r="IX831" s="37"/>
      <c r="IY831" s="37"/>
      <c r="JZ831" s="37"/>
      <c r="LA831" s="37"/>
      <c r="MC831" s="37"/>
      <c r="ND831" s="37"/>
      <c r="OG831" s="37"/>
      <c r="PH831" s="37"/>
      <c r="QI831" s="37"/>
      <c r="RY831" s="138"/>
    </row>
    <row r="832" spans="3:493" s="38" customFormat="1">
      <c r="C832" s="39"/>
      <c r="G832" s="40"/>
      <c r="H832" s="40"/>
      <c r="AI832" s="37"/>
      <c r="BJ832" s="37"/>
      <c r="DL832" s="37"/>
      <c r="FN832" s="37"/>
      <c r="FO832" s="60"/>
      <c r="FP832" s="60"/>
      <c r="FQ832" s="60"/>
      <c r="FR832" s="60"/>
      <c r="FS832" s="60"/>
      <c r="FT832" s="60"/>
      <c r="FU832" s="60"/>
      <c r="FV832" s="60"/>
      <c r="FW832" s="60"/>
      <c r="FX832" s="60"/>
      <c r="FY832" s="60"/>
      <c r="FZ832" s="60"/>
      <c r="GA832" s="60"/>
      <c r="GB832" s="60"/>
      <c r="GC832" s="60"/>
      <c r="GD832" s="60"/>
      <c r="GE832" s="60"/>
      <c r="GF832" s="60"/>
      <c r="GG832" s="60"/>
      <c r="GH832" s="60"/>
      <c r="GI832" s="60"/>
      <c r="GJ832" s="60"/>
      <c r="GK832" s="60"/>
      <c r="GL832" s="60"/>
      <c r="GM832" s="60"/>
      <c r="GN832" s="60"/>
      <c r="GO832" s="37"/>
      <c r="HP832" s="37"/>
      <c r="IW832" s="37"/>
      <c r="IX832" s="37"/>
      <c r="IY832" s="37"/>
      <c r="JZ832" s="37"/>
      <c r="LA832" s="37"/>
      <c r="MC832" s="37"/>
      <c r="ND832" s="37"/>
      <c r="OG832" s="37"/>
      <c r="PH832" s="37"/>
      <c r="QI832" s="37"/>
      <c r="RY832" s="138"/>
    </row>
    <row r="833" spans="3:493" s="38" customFormat="1">
      <c r="C833" s="39"/>
      <c r="G833" s="40"/>
      <c r="H833" s="40"/>
      <c r="AI833" s="37"/>
      <c r="BJ833" s="37"/>
      <c r="DL833" s="37"/>
      <c r="FN833" s="37"/>
      <c r="FO833" s="60"/>
      <c r="FP833" s="60"/>
      <c r="FQ833" s="60"/>
      <c r="FR833" s="60"/>
      <c r="FS833" s="60"/>
      <c r="FT833" s="60"/>
      <c r="FU833" s="60"/>
      <c r="FV833" s="60"/>
      <c r="FW833" s="60"/>
      <c r="FX833" s="60"/>
      <c r="FY833" s="60"/>
      <c r="FZ833" s="60"/>
      <c r="GA833" s="60"/>
      <c r="GB833" s="60"/>
      <c r="GC833" s="60"/>
      <c r="GD833" s="60"/>
      <c r="GE833" s="60"/>
      <c r="GF833" s="60"/>
      <c r="GG833" s="60"/>
      <c r="GH833" s="60"/>
      <c r="GI833" s="60"/>
      <c r="GJ833" s="60"/>
      <c r="GK833" s="60"/>
      <c r="GL833" s="60"/>
      <c r="GM833" s="60"/>
      <c r="GN833" s="60"/>
      <c r="GO833" s="37"/>
      <c r="HP833" s="37"/>
      <c r="IW833" s="37"/>
      <c r="IX833" s="37"/>
      <c r="IY833" s="37"/>
      <c r="JZ833" s="37"/>
      <c r="LA833" s="37"/>
      <c r="MC833" s="37"/>
      <c r="ND833" s="37"/>
      <c r="OG833" s="37"/>
      <c r="PH833" s="37"/>
      <c r="QI833" s="37"/>
      <c r="RY833" s="138"/>
    </row>
    <row r="834" spans="3:493" s="38" customFormat="1">
      <c r="C834" s="39"/>
      <c r="G834" s="40"/>
      <c r="H834" s="40"/>
      <c r="AI834" s="37"/>
      <c r="BJ834" s="37"/>
      <c r="DL834" s="37"/>
      <c r="FN834" s="37"/>
      <c r="FO834" s="60"/>
      <c r="FP834" s="60"/>
      <c r="FQ834" s="60"/>
      <c r="FR834" s="60"/>
      <c r="FS834" s="60"/>
      <c r="FT834" s="60"/>
      <c r="FU834" s="60"/>
      <c r="FV834" s="60"/>
      <c r="FW834" s="60"/>
      <c r="FX834" s="60"/>
      <c r="FY834" s="60"/>
      <c r="FZ834" s="60"/>
      <c r="GA834" s="60"/>
      <c r="GB834" s="60"/>
      <c r="GC834" s="60"/>
      <c r="GD834" s="60"/>
      <c r="GE834" s="60"/>
      <c r="GF834" s="60"/>
      <c r="GG834" s="60"/>
      <c r="GH834" s="60"/>
      <c r="GI834" s="60"/>
      <c r="GJ834" s="60"/>
      <c r="GK834" s="60"/>
      <c r="GL834" s="60"/>
      <c r="GM834" s="60"/>
      <c r="GN834" s="60"/>
      <c r="GO834" s="37"/>
      <c r="HP834" s="37"/>
      <c r="IW834" s="37"/>
      <c r="IX834" s="37"/>
      <c r="IY834" s="37"/>
      <c r="JZ834" s="37"/>
      <c r="LA834" s="37"/>
      <c r="MC834" s="37"/>
      <c r="ND834" s="37"/>
      <c r="OG834" s="37"/>
      <c r="PH834" s="37"/>
      <c r="QI834" s="37"/>
      <c r="RY834" s="138"/>
    </row>
    <row r="835" spans="3:493" s="38" customFormat="1">
      <c r="C835" s="39"/>
      <c r="G835" s="40"/>
      <c r="H835" s="40"/>
      <c r="AI835" s="37"/>
      <c r="BJ835" s="37"/>
      <c r="DL835" s="37"/>
      <c r="FN835" s="37"/>
      <c r="FO835" s="60"/>
      <c r="FP835" s="60"/>
      <c r="FQ835" s="60"/>
      <c r="FR835" s="60"/>
      <c r="FS835" s="60"/>
      <c r="FT835" s="60"/>
      <c r="FU835" s="60"/>
      <c r="FV835" s="60"/>
      <c r="FW835" s="60"/>
      <c r="FX835" s="60"/>
      <c r="FY835" s="60"/>
      <c r="FZ835" s="60"/>
      <c r="GA835" s="60"/>
      <c r="GB835" s="60"/>
      <c r="GC835" s="60"/>
      <c r="GD835" s="60"/>
      <c r="GE835" s="60"/>
      <c r="GF835" s="60"/>
      <c r="GG835" s="60"/>
      <c r="GH835" s="60"/>
      <c r="GI835" s="60"/>
      <c r="GJ835" s="60"/>
      <c r="GK835" s="60"/>
      <c r="GL835" s="60"/>
      <c r="GM835" s="60"/>
      <c r="GN835" s="60"/>
      <c r="GO835" s="37"/>
      <c r="HP835" s="37"/>
      <c r="IW835" s="37"/>
      <c r="IX835" s="37"/>
      <c r="IY835" s="37"/>
      <c r="JZ835" s="37"/>
      <c r="LA835" s="37"/>
      <c r="MC835" s="37"/>
      <c r="ND835" s="37"/>
      <c r="OG835" s="37"/>
      <c r="PH835" s="37"/>
      <c r="QI835" s="37"/>
      <c r="RY835" s="138"/>
    </row>
    <row r="836" spans="3:493" s="38" customFormat="1">
      <c r="C836" s="39"/>
      <c r="G836" s="40"/>
      <c r="H836" s="40"/>
      <c r="AI836" s="37"/>
      <c r="BJ836" s="37"/>
      <c r="DL836" s="37"/>
      <c r="FN836" s="37"/>
      <c r="FO836" s="60"/>
      <c r="FP836" s="60"/>
      <c r="FQ836" s="60"/>
      <c r="FR836" s="60"/>
      <c r="FS836" s="60"/>
      <c r="FT836" s="60"/>
      <c r="FU836" s="60"/>
      <c r="FV836" s="60"/>
      <c r="FW836" s="60"/>
      <c r="FX836" s="60"/>
      <c r="FY836" s="60"/>
      <c r="FZ836" s="60"/>
      <c r="GA836" s="60"/>
      <c r="GB836" s="60"/>
      <c r="GC836" s="60"/>
      <c r="GD836" s="60"/>
      <c r="GE836" s="60"/>
      <c r="GF836" s="60"/>
      <c r="GG836" s="60"/>
      <c r="GH836" s="60"/>
      <c r="GI836" s="60"/>
      <c r="GJ836" s="60"/>
      <c r="GK836" s="60"/>
      <c r="GL836" s="60"/>
      <c r="GM836" s="60"/>
      <c r="GN836" s="60"/>
      <c r="GO836" s="37"/>
      <c r="HP836" s="37"/>
      <c r="IW836" s="37"/>
      <c r="IX836" s="37"/>
      <c r="IY836" s="37"/>
      <c r="JZ836" s="37"/>
      <c r="LA836" s="37"/>
      <c r="MC836" s="37"/>
      <c r="ND836" s="37"/>
      <c r="OG836" s="37"/>
      <c r="PH836" s="37"/>
      <c r="QI836" s="37"/>
      <c r="RY836" s="138"/>
    </row>
    <row r="837" spans="3:493" s="38" customFormat="1">
      <c r="C837" s="39"/>
      <c r="G837" s="40"/>
      <c r="H837" s="40"/>
      <c r="AI837" s="37"/>
      <c r="BJ837" s="37"/>
      <c r="DL837" s="37"/>
      <c r="FN837" s="37"/>
      <c r="FO837" s="60"/>
      <c r="FP837" s="60"/>
      <c r="FQ837" s="60"/>
      <c r="FR837" s="60"/>
      <c r="FS837" s="60"/>
      <c r="FT837" s="60"/>
      <c r="FU837" s="60"/>
      <c r="FV837" s="60"/>
      <c r="FW837" s="60"/>
      <c r="FX837" s="60"/>
      <c r="FY837" s="60"/>
      <c r="FZ837" s="60"/>
      <c r="GA837" s="60"/>
      <c r="GB837" s="60"/>
      <c r="GC837" s="60"/>
      <c r="GD837" s="60"/>
      <c r="GE837" s="60"/>
      <c r="GF837" s="60"/>
      <c r="GG837" s="60"/>
      <c r="GH837" s="60"/>
      <c r="GI837" s="60"/>
      <c r="GJ837" s="60"/>
      <c r="GK837" s="60"/>
      <c r="GL837" s="60"/>
      <c r="GM837" s="60"/>
      <c r="GN837" s="60"/>
      <c r="GO837" s="37"/>
      <c r="HP837" s="37"/>
      <c r="IW837" s="37"/>
      <c r="IX837" s="37"/>
      <c r="IY837" s="37"/>
      <c r="JZ837" s="37"/>
      <c r="LA837" s="37"/>
      <c r="MC837" s="37"/>
      <c r="ND837" s="37"/>
      <c r="OG837" s="37"/>
      <c r="PH837" s="37"/>
      <c r="QI837" s="37"/>
      <c r="RY837" s="138"/>
    </row>
    <row r="838" spans="3:493" s="38" customFormat="1">
      <c r="C838" s="39"/>
      <c r="G838" s="40"/>
      <c r="H838" s="40"/>
      <c r="AI838" s="37"/>
      <c r="BJ838" s="37"/>
      <c r="DL838" s="37"/>
      <c r="FN838" s="37"/>
      <c r="FO838" s="60"/>
      <c r="FP838" s="60"/>
      <c r="FQ838" s="60"/>
      <c r="FR838" s="60"/>
      <c r="FS838" s="60"/>
      <c r="FT838" s="60"/>
      <c r="FU838" s="60"/>
      <c r="FV838" s="60"/>
      <c r="FW838" s="60"/>
      <c r="FX838" s="60"/>
      <c r="FY838" s="60"/>
      <c r="FZ838" s="60"/>
      <c r="GA838" s="60"/>
      <c r="GB838" s="60"/>
      <c r="GC838" s="60"/>
      <c r="GD838" s="60"/>
      <c r="GE838" s="60"/>
      <c r="GF838" s="60"/>
      <c r="GG838" s="60"/>
      <c r="GH838" s="60"/>
      <c r="GI838" s="60"/>
      <c r="GJ838" s="60"/>
      <c r="GK838" s="60"/>
      <c r="GL838" s="60"/>
      <c r="GM838" s="60"/>
      <c r="GN838" s="60"/>
      <c r="GO838" s="37"/>
      <c r="HP838" s="37"/>
      <c r="IW838" s="37"/>
      <c r="IX838" s="37"/>
      <c r="IY838" s="37"/>
      <c r="JZ838" s="37"/>
      <c r="LA838" s="37"/>
      <c r="MC838" s="37"/>
      <c r="ND838" s="37"/>
      <c r="OG838" s="37"/>
      <c r="PH838" s="37"/>
      <c r="QI838" s="37"/>
      <c r="RY838" s="138"/>
    </row>
    <row r="839" spans="3:493" s="38" customFormat="1">
      <c r="C839" s="39"/>
      <c r="G839" s="40"/>
      <c r="H839" s="40"/>
      <c r="AI839" s="37"/>
      <c r="BJ839" s="37"/>
      <c r="DL839" s="37"/>
      <c r="FN839" s="37"/>
      <c r="FO839" s="60"/>
      <c r="FP839" s="60"/>
      <c r="FQ839" s="60"/>
      <c r="FR839" s="60"/>
      <c r="FS839" s="60"/>
      <c r="FT839" s="60"/>
      <c r="FU839" s="60"/>
      <c r="FV839" s="60"/>
      <c r="FW839" s="60"/>
      <c r="FX839" s="60"/>
      <c r="FY839" s="60"/>
      <c r="FZ839" s="60"/>
      <c r="GA839" s="60"/>
      <c r="GB839" s="60"/>
      <c r="GC839" s="60"/>
      <c r="GD839" s="60"/>
      <c r="GE839" s="60"/>
      <c r="GF839" s="60"/>
      <c r="GG839" s="60"/>
      <c r="GH839" s="60"/>
      <c r="GI839" s="60"/>
      <c r="GJ839" s="60"/>
      <c r="GK839" s="60"/>
      <c r="GL839" s="60"/>
      <c r="GM839" s="60"/>
      <c r="GN839" s="60"/>
      <c r="GO839" s="37"/>
      <c r="HP839" s="37"/>
      <c r="IW839" s="37"/>
      <c r="IX839" s="37"/>
      <c r="IY839" s="37"/>
      <c r="JZ839" s="37"/>
      <c r="LA839" s="37"/>
      <c r="MC839" s="37"/>
      <c r="ND839" s="37"/>
      <c r="OG839" s="37"/>
      <c r="PH839" s="37"/>
      <c r="QI839" s="37"/>
      <c r="RY839" s="138"/>
    </row>
    <row r="840" spans="3:493" s="38" customFormat="1">
      <c r="C840" s="39"/>
      <c r="G840" s="40"/>
      <c r="H840" s="40"/>
      <c r="AI840" s="37"/>
      <c r="BJ840" s="37"/>
      <c r="DL840" s="37"/>
      <c r="FN840" s="37"/>
      <c r="FO840" s="60"/>
      <c r="FP840" s="60"/>
      <c r="FQ840" s="60"/>
      <c r="FR840" s="60"/>
      <c r="FS840" s="60"/>
      <c r="FT840" s="60"/>
      <c r="FU840" s="60"/>
      <c r="FV840" s="60"/>
      <c r="FW840" s="60"/>
      <c r="FX840" s="60"/>
      <c r="FY840" s="60"/>
      <c r="FZ840" s="60"/>
      <c r="GA840" s="60"/>
      <c r="GB840" s="60"/>
      <c r="GC840" s="60"/>
      <c r="GD840" s="60"/>
      <c r="GE840" s="60"/>
      <c r="GF840" s="60"/>
      <c r="GG840" s="60"/>
      <c r="GH840" s="60"/>
      <c r="GI840" s="60"/>
      <c r="GJ840" s="60"/>
      <c r="GK840" s="60"/>
      <c r="GL840" s="60"/>
      <c r="GM840" s="60"/>
      <c r="GN840" s="60"/>
      <c r="GO840" s="37"/>
      <c r="HP840" s="37"/>
      <c r="IW840" s="37"/>
      <c r="IX840" s="37"/>
      <c r="IY840" s="37"/>
      <c r="JZ840" s="37"/>
      <c r="LA840" s="37"/>
      <c r="MC840" s="37"/>
      <c r="ND840" s="37"/>
      <c r="OG840" s="37"/>
      <c r="PH840" s="37"/>
      <c r="QI840" s="37"/>
      <c r="RY840" s="138"/>
    </row>
    <row r="841" spans="3:493" s="38" customFormat="1">
      <c r="C841" s="39"/>
      <c r="G841" s="40"/>
      <c r="H841" s="40"/>
      <c r="AI841" s="37"/>
      <c r="BJ841" s="37"/>
      <c r="DL841" s="37"/>
      <c r="FN841" s="37"/>
      <c r="FO841" s="60"/>
      <c r="FP841" s="60"/>
      <c r="FQ841" s="60"/>
      <c r="FR841" s="60"/>
      <c r="FS841" s="60"/>
      <c r="FT841" s="60"/>
      <c r="FU841" s="60"/>
      <c r="FV841" s="60"/>
      <c r="FW841" s="60"/>
      <c r="FX841" s="60"/>
      <c r="FY841" s="60"/>
      <c r="FZ841" s="60"/>
      <c r="GA841" s="60"/>
      <c r="GB841" s="60"/>
      <c r="GC841" s="60"/>
      <c r="GD841" s="60"/>
      <c r="GE841" s="60"/>
      <c r="GF841" s="60"/>
      <c r="GG841" s="60"/>
      <c r="GH841" s="60"/>
      <c r="GI841" s="60"/>
      <c r="GJ841" s="60"/>
      <c r="GK841" s="60"/>
      <c r="GL841" s="60"/>
      <c r="GM841" s="60"/>
      <c r="GN841" s="60"/>
      <c r="GO841" s="37"/>
      <c r="HP841" s="37"/>
      <c r="IW841" s="37"/>
      <c r="IX841" s="37"/>
      <c r="IY841" s="37"/>
      <c r="JZ841" s="37"/>
      <c r="LA841" s="37"/>
      <c r="MC841" s="37"/>
      <c r="ND841" s="37"/>
      <c r="OG841" s="37"/>
      <c r="PH841" s="37"/>
      <c r="QI841" s="37"/>
      <c r="RY841" s="138"/>
    </row>
    <row r="842" spans="3:493" s="38" customFormat="1">
      <c r="C842" s="39"/>
      <c r="G842" s="40"/>
      <c r="H842" s="40"/>
      <c r="AI842" s="37"/>
      <c r="BJ842" s="37"/>
      <c r="DL842" s="37"/>
      <c r="FN842" s="37"/>
      <c r="FO842" s="60"/>
      <c r="FP842" s="60"/>
      <c r="FQ842" s="60"/>
      <c r="FR842" s="60"/>
      <c r="FS842" s="60"/>
      <c r="FT842" s="60"/>
      <c r="FU842" s="60"/>
      <c r="FV842" s="60"/>
      <c r="FW842" s="60"/>
      <c r="FX842" s="60"/>
      <c r="FY842" s="60"/>
      <c r="FZ842" s="60"/>
      <c r="GA842" s="60"/>
      <c r="GB842" s="60"/>
      <c r="GC842" s="60"/>
      <c r="GD842" s="60"/>
      <c r="GE842" s="60"/>
      <c r="GF842" s="60"/>
      <c r="GG842" s="60"/>
      <c r="GH842" s="60"/>
      <c r="GI842" s="60"/>
      <c r="GJ842" s="60"/>
      <c r="GK842" s="60"/>
      <c r="GL842" s="60"/>
      <c r="GM842" s="60"/>
      <c r="GN842" s="60"/>
      <c r="GO842" s="37"/>
      <c r="HP842" s="37"/>
      <c r="IW842" s="37"/>
      <c r="IX842" s="37"/>
      <c r="IY842" s="37"/>
      <c r="JZ842" s="37"/>
      <c r="LA842" s="37"/>
      <c r="MC842" s="37"/>
      <c r="ND842" s="37"/>
      <c r="OG842" s="37"/>
      <c r="PH842" s="37"/>
      <c r="QI842" s="37"/>
      <c r="RY842" s="138"/>
    </row>
    <row r="843" spans="3:493" s="38" customFormat="1">
      <c r="C843" s="39"/>
      <c r="G843" s="40"/>
      <c r="H843" s="40"/>
      <c r="AI843" s="37"/>
      <c r="BJ843" s="37"/>
      <c r="DL843" s="37"/>
      <c r="FN843" s="37"/>
      <c r="FO843" s="60"/>
      <c r="FP843" s="60"/>
      <c r="FQ843" s="60"/>
      <c r="FR843" s="60"/>
      <c r="FS843" s="60"/>
      <c r="FT843" s="60"/>
      <c r="FU843" s="60"/>
      <c r="FV843" s="60"/>
      <c r="FW843" s="60"/>
      <c r="FX843" s="60"/>
      <c r="FY843" s="60"/>
      <c r="FZ843" s="60"/>
      <c r="GA843" s="60"/>
      <c r="GB843" s="60"/>
      <c r="GC843" s="60"/>
      <c r="GD843" s="60"/>
      <c r="GE843" s="60"/>
      <c r="GF843" s="60"/>
      <c r="GG843" s="60"/>
      <c r="GH843" s="60"/>
      <c r="GI843" s="60"/>
      <c r="GJ843" s="60"/>
      <c r="GK843" s="60"/>
      <c r="GL843" s="60"/>
      <c r="GM843" s="60"/>
      <c r="GN843" s="60"/>
      <c r="GO843" s="37"/>
      <c r="HP843" s="37"/>
      <c r="IW843" s="37"/>
      <c r="IX843" s="37"/>
      <c r="IY843" s="37"/>
      <c r="JZ843" s="37"/>
      <c r="LA843" s="37"/>
      <c r="MC843" s="37"/>
      <c r="ND843" s="37"/>
      <c r="OG843" s="37"/>
      <c r="PH843" s="37"/>
      <c r="QI843" s="37"/>
      <c r="RY843" s="138"/>
    </row>
    <row r="844" spans="3:493" s="38" customFormat="1">
      <c r="C844" s="39"/>
      <c r="G844" s="40"/>
      <c r="H844" s="40"/>
      <c r="AI844" s="37"/>
      <c r="BJ844" s="37"/>
      <c r="DL844" s="37"/>
      <c r="FN844" s="37"/>
      <c r="FO844" s="60"/>
      <c r="FP844" s="60"/>
      <c r="FQ844" s="60"/>
      <c r="FR844" s="60"/>
      <c r="FS844" s="60"/>
      <c r="FT844" s="60"/>
      <c r="FU844" s="60"/>
      <c r="FV844" s="60"/>
      <c r="FW844" s="60"/>
      <c r="FX844" s="60"/>
      <c r="FY844" s="60"/>
      <c r="FZ844" s="60"/>
      <c r="GA844" s="60"/>
      <c r="GB844" s="60"/>
      <c r="GC844" s="60"/>
      <c r="GD844" s="60"/>
      <c r="GE844" s="60"/>
      <c r="GF844" s="60"/>
      <c r="GG844" s="60"/>
      <c r="GH844" s="60"/>
      <c r="GI844" s="60"/>
      <c r="GJ844" s="60"/>
      <c r="GK844" s="60"/>
      <c r="GL844" s="60"/>
      <c r="GM844" s="60"/>
      <c r="GN844" s="60"/>
      <c r="GO844" s="37"/>
      <c r="HP844" s="37"/>
      <c r="IW844" s="37"/>
      <c r="IX844" s="37"/>
      <c r="IY844" s="37"/>
      <c r="JZ844" s="37"/>
      <c r="LA844" s="37"/>
      <c r="MC844" s="37"/>
      <c r="ND844" s="37"/>
      <c r="OG844" s="37"/>
      <c r="PH844" s="37"/>
      <c r="QI844" s="37"/>
      <c r="RY844" s="138"/>
    </row>
    <row r="845" spans="3:493" s="38" customFormat="1">
      <c r="C845" s="39"/>
      <c r="G845" s="40"/>
      <c r="H845" s="40"/>
      <c r="AI845" s="37"/>
      <c r="BJ845" s="37"/>
      <c r="DL845" s="37"/>
      <c r="FN845" s="37"/>
      <c r="FO845" s="60"/>
      <c r="FP845" s="60"/>
      <c r="FQ845" s="60"/>
      <c r="FR845" s="60"/>
      <c r="FS845" s="60"/>
      <c r="FT845" s="60"/>
      <c r="FU845" s="60"/>
      <c r="FV845" s="60"/>
      <c r="FW845" s="60"/>
      <c r="FX845" s="60"/>
      <c r="FY845" s="60"/>
      <c r="FZ845" s="60"/>
      <c r="GA845" s="60"/>
      <c r="GB845" s="60"/>
      <c r="GC845" s="60"/>
      <c r="GD845" s="60"/>
      <c r="GE845" s="60"/>
      <c r="GF845" s="60"/>
      <c r="GG845" s="60"/>
      <c r="GH845" s="60"/>
      <c r="GI845" s="60"/>
      <c r="GJ845" s="60"/>
      <c r="GK845" s="60"/>
      <c r="GL845" s="60"/>
      <c r="GM845" s="60"/>
      <c r="GN845" s="60"/>
      <c r="GO845" s="37"/>
      <c r="HP845" s="37"/>
      <c r="IW845" s="37"/>
      <c r="IX845" s="37"/>
      <c r="IY845" s="37"/>
      <c r="JZ845" s="37"/>
      <c r="LA845" s="37"/>
      <c r="MC845" s="37"/>
      <c r="ND845" s="37"/>
      <c r="OG845" s="37"/>
      <c r="PH845" s="37"/>
      <c r="QI845" s="37"/>
      <c r="RY845" s="138"/>
    </row>
    <row r="846" spans="3:493" s="38" customFormat="1">
      <c r="C846" s="39"/>
      <c r="G846" s="40"/>
      <c r="H846" s="40"/>
      <c r="AI846" s="37"/>
      <c r="BJ846" s="37"/>
      <c r="DL846" s="37"/>
      <c r="FN846" s="37"/>
      <c r="FO846" s="60"/>
      <c r="FP846" s="60"/>
      <c r="FQ846" s="60"/>
      <c r="FR846" s="60"/>
      <c r="FS846" s="60"/>
      <c r="FT846" s="60"/>
      <c r="FU846" s="60"/>
      <c r="FV846" s="60"/>
      <c r="FW846" s="60"/>
      <c r="FX846" s="60"/>
      <c r="FY846" s="60"/>
      <c r="FZ846" s="60"/>
      <c r="GA846" s="60"/>
      <c r="GB846" s="60"/>
      <c r="GC846" s="60"/>
      <c r="GD846" s="60"/>
      <c r="GE846" s="60"/>
      <c r="GF846" s="60"/>
      <c r="GG846" s="60"/>
      <c r="GH846" s="60"/>
      <c r="GI846" s="60"/>
      <c r="GJ846" s="60"/>
      <c r="GK846" s="60"/>
      <c r="GL846" s="60"/>
      <c r="GM846" s="60"/>
      <c r="GN846" s="60"/>
      <c r="GO846" s="37"/>
      <c r="HP846" s="37"/>
      <c r="IW846" s="37"/>
      <c r="IX846" s="37"/>
      <c r="IY846" s="37"/>
      <c r="JZ846" s="37"/>
      <c r="LA846" s="37"/>
      <c r="MC846" s="37"/>
      <c r="ND846" s="37"/>
      <c r="OG846" s="37"/>
      <c r="PH846" s="37"/>
      <c r="QI846" s="37"/>
      <c r="RY846" s="138"/>
    </row>
    <row r="847" spans="3:493" s="38" customFormat="1">
      <c r="C847" s="39"/>
      <c r="G847" s="40"/>
      <c r="H847" s="40"/>
      <c r="AI847" s="37"/>
      <c r="BJ847" s="37"/>
      <c r="DL847" s="37"/>
      <c r="FN847" s="37"/>
      <c r="FO847" s="60"/>
      <c r="FP847" s="60"/>
      <c r="FQ847" s="60"/>
      <c r="FR847" s="60"/>
      <c r="FS847" s="60"/>
      <c r="FT847" s="60"/>
      <c r="FU847" s="60"/>
      <c r="FV847" s="60"/>
      <c r="FW847" s="60"/>
      <c r="FX847" s="60"/>
      <c r="FY847" s="60"/>
      <c r="FZ847" s="60"/>
      <c r="GA847" s="60"/>
      <c r="GB847" s="60"/>
      <c r="GC847" s="60"/>
      <c r="GD847" s="60"/>
      <c r="GE847" s="60"/>
      <c r="GF847" s="60"/>
      <c r="GG847" s="60"/>
      <c r="GH847" s="60"/>
      <c r="GI847" s="60"/>
      <c r="GJ847" s="60"/>
      <c r="GK847" s="60"/>
      <c r="GL847" s="60"/>
      <c r="GM847" s="60"/>
      <c r="GN847" s="60"/>
      <c r="GO847" s="37"/>
      <c r="HP847" s="37"/>
      <c r="IW847" s="37"/>
      <c r="IX847" s="37"/>
      <c r="IY847" s="37"/>
      <c r="JZ847" s="37"/>
      <c r="LA847" s="37"/>
      <c r="MC847" s="37"/>
      <c r="ND847" s="37"/>
      <c r="OG847" s="37"/>
      <c r="PH847" s="37"/>
      <c r="QI847" s="37"/>
      <c r="RY847" s="138"/>
    </row>
    <row r="848" spans="3:493" s="38" customFormat="1">
      <c r="C848" s="39"/>
      <c r="G848" s="40"/>
      <c r="H848" s="40"/>
      <c r="AI848" s="37"/>
      <c r="BJ848" s="37"/>
      <c r="DL848" s="37"/>
      <c r="FN848" s="37"/>
      <c r="FO848" s="60"/>
      <c r="FP848" s="60"/>
      <c r="FQ848" s="60"/>
      <c r="FR848" s="60"/>
      <c r="FS848" s="60"/>
      <c r="FT848" s="60"/>
      <c r="FU848" s="60"/>
      <c r="FV848" s="60"/>
      <c r="FW848" s="60"/>
      <c r="FX848" s="60"/>
      <c r="FY848" s="60"/>
      <c r="FZ848" s="60"/>
      <c r="GA848" s="60"/>
      <c r="GB848" s="60"/>
      <c r="GC848" s="60"/>
      <c r="GD848" s="60"/>
      <c r="GE848" s="60"/>
      <c r="GF848" s="60"/>
      <c r="GG848" s="60"/>
      <c r="GH848" s="60"/>
      <c r="GI848" s="60"/>
      <c r="GJ848" s="60"/>
      <c r="GK848" s="60"/>
      <c r="GL848" s="60"/>
      <c r="GM848" s="60"/>
      <c r="GN848" s="60"/>
      <c r="GO848" s="37"/>
      <c r="HP848" s="37"/>
      <c r="IW848" s="37"/>
      <c r="IX848" s="37"/>
      <c r="IY848" s="37"/>
      <c r="JZ848" s="37"/>
      <c r="LA848" s="37"/>
      <c r="MC848" s="37"/>
      <c r="ND848" s="37"/>
      <c r="OG848" s="37"/>
      <c r="PH848" s="37"/>
      <c r="QI848" s="37"/>
      <c r="RY848" s="138"/>
    </row>
    <row r="849" spans="3:493" s="38" customFormat="1">
      <c r="C849" s="39"/>
      <c r="G849" s="40"/>
      <c r="H849" s="40"/>
      <c r="AI849" s="37"/>
      <c r="BJ849" s="37"/>
      <c r="DL849" s="37"/>
      <c r="FN849" s="37"/>
      <c r="FO849" s="60"/>
      <c r="FP849" s="60"/>
      <c r="FQ849" s="60"/>
      <c r="FR849" s="60"/>
      <c r="FS849" s="60"/>
      <c r="FT849" s="60"/>
      <c r="FU849" s="60"/>
      <c r="FV849" s="60"/>
      <c r="FW849" s="60"/>
      <c r="FX849" s="60"/>
      <c r="FY849" s="60"/>
      <c r="FZ849" s="60"/>
      <c r="GA849" s="60"/>
      <c r="GB849" s="60"/>
      <c r="GC849" s="60"/>
      <c r="GD849" s="60"/>
      <c r="GE849" s="60"/>
      <c r="GF849" s="60"/>
      <c r="GG849" s="60"/>
      <c r="GH849" s="60"/>
      <c r="GI849" s="60"/>
      <c r="GJ849" s="60"/>
      <c r="GK849" s="60"/>
      <c r="GL849" s="60"/>
      <c r="GM849" s="60"/>
      <c r="GN849" s="60"/>
      <c r="GO849" s="37"/>
      <c r="HP849" s="37"/>
      <c r="IW849" s="37"/>
      <c r="IX849" s="37"/>
      <c r="IY849" s="37"/>
      <c r="JZ849" s="37"/>
      <c r="LA849" s="37"/>
      <c r="MC849" s="37"/>
      <c r="ND849" s="37"/>
      <c r="OG849" s="37"/>
      <c r="PH849" s="37"/>
      <c r="QI849" s="37"/>
      <c r="RY849" s="138"/>
    </row>
    <row r="850" spans="3:493" s="38" customFormat="1">
      <c r="C850" s="39"/>
      <c r="G850" s="40"/>
      <c r="H850" s="40"/>
      <c r="AI850" s="37"/>
      <c r="BJ850" s="37"/>
      <c r="DL850" s="37"/>
      <c r="FN850" s="37"/>
      <c r="FO850" s="60"/>
      <c r="FP850" s="60"/>
      <c r="FQ850" s="60"/>
      <c r="FR850" s="60"/>
      <c r="FS850" s="60"/>
      <c r="FT850" s="60"/>
      <c r="FU850" s="60"/>
      <c r="FV850" s="60"/>
      <c r="FW850" s="60"/>
      <c r="FX850" s="60"/>
      <c r="FY850" s="60"/>
      <c r="FZ850" s="60"/>
      <c r="GA850" s="60"/>
      <c r="GB850" s="60"/>
      <c r="GC850" s="60"/>
      <c r="GD850" s="60"/>
      <c r="GE850" s="60"/>
      <c r="GF850" s="60"/>
      <c r="GG850" s="60"/>
      <c r="GH850" s="60"/>
      <c r="GI850" s="60"/>
      <c r="GJ850" s="60"/>
      <c r="GK850" s="60"/>
      <c r="GL850" s="60"/>
      <c r="GM850" s="60"/>
      <c r="GN850" s="60"/>
      <c r="GO850" s="37"/>
      <c r="HP850" s="37"/>
      <c r="IW850" s="37"/>
      <c r="IX850" s="37"/>
      <c r="IY850" s="37"/>
      <c r="JZ850" s="37"/>
      <c r="LA850" s="37"/>
      <c r="MC850" s="37"/>
      <c r="ND850" s="37"/>
      <c r="OG850" s="37"/>
      <c r="PH850" s="37"/>
      <c r="QI850" s="37"/>
      <c r="RY850" s="138"/>
    </row>
    <row r="851" spans="3:493" s="38" customFormat="1">
      <c r="C851" s="39"/>
      <c r="G851" s="40"/>
      <c r="H851" s="40"/>
      <c r="AI851" s="37"/>
      <c r="BJ851" s="37"/>
      <c r="DL851" s="37"/>
      <c r="FN851" s="37"/>
      <c r="FO851" s="60"/>
      <c r="FP851" s="60"/>
      <c r="FQ851" s="60"/>
      <c r="FR851" s="60"/>
      <c r="FS851" s="60"/>
      <c r="FT851" s="60"/>
      <c r="FU851" s="60"/>
      <c r="FV851" s="60"/>
      <c r="FW851" s="60"/>
      <c r="FX851" s="60"/>
      <c r="FY851" s="60"/>
      <c r="FZ851" s="60"/>
      <c r="GA851" s="60"/>
      <c r="GB851" s="60"/>
      <c r="GC851" s="60"/>
      <c r="GD851" s="60"/>
      <c r="GE851" s="60"/>
      <c r="GF851" s="60"/>
      <c r="GG851" s="60"/>
      <c r="GH851" s="60"/>
      <c r="GI851" s="60"/>
      <c r="GJ851" s="60"/>
      <c r="GK851" s="60"/>
      <c r="GL851" s="60"/>
      <c r="GM851" s="60"/>
      <c r="GN851" s="60"/>
      <c r="GO851" s="37"/>
      <c r="HP851" s="37"/>
      <c r="IW851" s="37"/>
      <c r="IX851" s="37"/>
      <c r="IY851" s="37"/>
      <c r="JZ851" s="37"/>
      <c r="LA851" s="37"/>
      <c r="MC851" s="37"/>
      <c r="ND851" s="37"/>
      <c r="OG851" s="37"/>
      <c r="PH851" s="37"/>
      <c r="QI851" s="37"/>
      <c r="RY851" s="138"/>
    </row>
    <row r="852" spans="3:493" s="38" customFormat="1">
      <c r="C852" s="39"/>
      <c r="G852" s="40"/>
      <c r="H852" s="40"/>
      <c r="AI852" s="37"/>
      <c r="BJ852" s="37"/>
      <c r="DL852" s="37"/>
      <c r="FN852" s="37"/>
      <c r="FO852" s="60"/>
      <c r="FP852" s="60"/>
      <c r="FQ852" s="60"/>
      <c r="FR852" s="60"/>
      <c r="FS852" s="60"/>
      <c r="FT852" s="60"/>
      <c r="FU852" s="60"/>
      <c r="FV852" s="60"/>
      <c r="FW852" s="60"/>
      <c r="FX852" s="60"/>
      <c r="FY852" s="60"/>
      <c r="FZ852" s="60"/>
      <c r="GA852" s="60"/>
      <c r="GB852" s="60"/>
      <c r="GC852" s="60"/>
      <c r="GD852" s="60"/>
      <c r="GE852" s="60"/>
      <c r="GF852" s="60"/>
      <c r="GG852" s="60"/>
      <c r="GH852" s="60"/>
      <c r="GI852" s="60"/>
      <c r="GJ852" s="60"/>
      <c r="GK852" s="60"/>
      <c r="GL852" s="60"/>
      <c r="GM852" s="60"/>
      <c r="GN852" s="60"/>
      <c r="GO852" s="37"/>
      <c r="HP852" s="37"/>
      <c r="IW852" s="37"/>
      <c r="IX852" s="37"/>
      <c r="IY852" s="37"/>
      <c r="JZ852" s="37"/>
      <c r="LA852" s="37"/>
      <c r="MC852" s="37"/>
      <c r="ND852" s="37"/>
      <c r="OG852" s="37"/>
      <c r="PH852" s="37"/>
      <c r="QI852" s="37"/>
      <c r="RY852" s="138"/>
    </row>
    <row r="853" spans="3:493" s="38" customFormat="1">
      <c r="C853" s="39"/>
      <c r="G853" s="40"/>
      <c r="H853" s="40"/>
      <c r="AI853" s="37"/>
      <c r="BJ853" s="37"/>
      <c r="DL853" s="37"/>
      <c r="FN853" s="37"/>
      <c r="FO853" s="60"/>
      <c r="FP853" s="60"/>
      <c r="FQ853" s="60"/>
      <c r="FR853" s="60"/>
      <c r="FS853" s="60"/>
      <c r="FT853" s="60"/>
      <c r="FU853" s="60"/>
      <c r="FV853" s="60"/>
      <c r="FW853" s="60"/>
      <c r="FX853" s="60"/>
      <c r="FY853" s="60"/>
      <c r="FZ853" s="60"/>
      <c r="GA853" s="60"/>
      <c r="GB853" s="60"/>
      <c r="GC853" s="60"/>
      <c r="GD853" s="60"/>
      <c r="GE853" s="60"/>
      <c r="GF853" s="60"/>
      <c r="GG853" s="60"/>
      <c r="GH853" s="60"/>
      <c r="GI853" s="60"/>
      <c r="GJ853" s="60"/>
      <c r="GK853" s="60"/>
      <c r="GL853" s="60"/>
      <c r="GM853" s="60"/>
      <c r="GN853" s="60"/>
      <c r="GO853" s="37"/>
      <c r="HP853" s="37"/>
      <c r="IW853" s="37"/>
      <c r="IX853" s="37"/>
      <c r="IY853" s="37"/>
      <c r="JZ853" s="37"/>
      <c r="LA853" s="37"/>
      <c r="MC853" s="37"/>
      <c r="ND853" s="37"/>
      <c r="OG853" s="37"/>
      <c r="PH853" s="37"/>
      <c r="QI853" s="37"/>
      <c r="RY853" s="138"/>
    </row>
    <row r="854" spans="3:493" s="38" customFormat="1">
      <c r="C854" s="39"/>
      <c r="G854" s="40"/>
      <c r="H854" s="40"/>
      <c r="AI854" s="37"/>
      <c r="BJ854" s="37"/>
      <c r="DL854" s="37"/>
      <c r="FN854" s="37"/>
      <c r="FO854" s="60"/>
      <c r="FP854" s="60"/>
      <c r="FQ854" s="60"/>
      <c r="FR854" s="60"/>
      <c r="FS854" s="60"/>
      <c r="FT854" s="60"/>
      <c r="FU854" s="60"/>
      <c r="FV854" s="60"/>
      <c r="FW854" s="60"/>
      <c r="FX854" s="60"/>
      <c r="FY854" s="60"/>
      <c r="FZ854" s="60"/>
      <c r="GA854" s="60"/>
      <c r="GB854" s="60"/>
      <c r="GC854" s="60"/>
      <c r="GD854" s="60"/>
      <c r="GE854" s="60"/>
      <c r="GF854" s="60"/>
      <c r="GG854" s="60"/>
      <c r="GH854" s="60"/>
      <c r="GI854" s="60"/>
      <c r="GJ854" s="60"/>
      <c r="GK854" s="60"/>
      <c r="GL854" s="60"/>
      <c r="GM854" s="60"/>
      <c r="GN854" s="60"/>
      <c r="GO854" s="37"/>
      <c r="HP854" s="37"/>
      <c r="IW854" s="37"/>
      <c r="IX854" s="37"/>
      <c r="IY854" s="37"/>
      <c r="JZ854" s="37"/>
      <c r="LA854" s="37"/>
      <c r="MC854" s="37"/>
      <c r="ND854" s="37"/>
      <c r="OG854" s="37"/>
      <c r="PH854" s="37"/>
      <c r="QI854" s="37"/>
      <c r="RY854" s="138"/>
    </row>
    <row r="855" spans="3:493" s="38" customFormat="1">
      <c r="C855" s="39"/>
      <c r="G855" s="40"/>
      <c r="H855" s="40"/>
      <c r="AI855" s="37"/>
      <c r="BJ855" s="37"/>
      <c r="DL855" s="37"/>
      <c r="FN855" s="37"/>
      <c r="FO855" s="60"/>
      <c r="FP855" s="60"/>
      <c r="FQ855" s="60"/>
      <c r="FR855" s="60"/>
      <c r="FS855" s="60"/>
      <c r="FT855" s="60"/>
      <c r="FU855" s="60"/>
      <c r="FV855" s="60"/>
      <c r="FW855" s="60"/>
      <c r="FX855" s="60"/>
      <c r="FY855" s="60"/>
      <c r="FZ855" s="60"/>
      <c r="GA855" s="60"/>
      <c r="GB855" s="60"/>
      <c r="GC855" s="60"/>
      <c r="GD855" s="60"/>
      <c r="GE855" s="60"/>
      <c r="GF855" s="60"/>
      <c r="GG855" s="60"/>
      <c r="GH855" s="60"/>
      <c r="GI855" s="60"/>
      <c r="GJ855" s="60"/>
      <c r="GK855" s="60"/>
      <c r="GL855" s="60"/>
      <c r="GM855" s="60"/>
      <c r="GN855" s="60"/>
      <c r="GO855" s="37"/>
      <c r="HP855" s="37"/>
      <c r="IW855" s="37"/>
      <c r="IX855" s="37"/>
      <c r="IY855" s="37"/>
      <c r="JZ855" s="37"/>
      <c r="LA855" s="37"/>
      <c r="MC855" s="37"/>
      <c r="ND855" s="37"/>
      <c r="OG855" s="37"/>
      <c r="PH855" s="37"/>
      <c r="QI855" s="37"/>
      <c r="RY855" s="138"/>
    </row>
    <row r="856" spans="3:493" s="38" customFormat="1">
      <c r="C856" s="39"/>
      <c r="G856" s="40"/>
      <c r="H856" s="40"/>
      <c r="AI856" s="37"/>
      <c r="BJ856" s="37"/>
      <c r="DL856" s="37"/>
      <c r="FN856" s="37"/>
      <c r="FO856" s="60"/>
      <c r="FP856" s="60"/>
      <c r="FQ856" s="60"/>
      <c r="FR856" s="60"/>
      <c r="FS856" s="60"/>
      <c r="FT856" s="60"/>
      <c r="FU856" s="60"/>
      <c r="FV856" s="60"/>
      <c r="FW856" s="60"/>
      <c r="FX856" s="60"/>
      <c r="FY856" s="60"/>
      <c r="FZ856" s="60"/>
      <c r="GA856" s="60"/>
      <c r="GB856" s="60"/>
      <c r="GC856" s="60"/>
      <c r="GD856" s="60"/>
      <c r="GE856" s="60"/>
      <c r="GF856" s="60"/>
      <c r="GG856" s="60"/>
      <c r="GH856" s="60"/>
      <c r="GI856" s="60"/>
      <c r="GJ856" s="60"/>
      <c r="GK856" s="60"/>
      <c r="GL856" s="60"/>
      <c r="GM856" s="60"/>
      <c r="GN856" s="60"/>
      <c r="GO856" s="37"/>
      <c r="HP856" s="37"/>
      <c r="IW856" s="37"/>
      <c r="IX856" s="37"/>
      <c r="IY856" s="37"/>
      <c r="JZ856" s="37"/>
      <c r="LA856" s="37"/>
      <c r="MC856" s="37"/>
      <c r="ND856" s="37"/>
      <c r="OG856" s="37"/>
      <c r="PH856" s="37"/>
      <c r="QI856" s="37"/>
      <c r="RY856" s="138"/>
    </row>
    <row r="857" spans="3:493" s="38" customFormat="1">
      <c r="C857" s="39"/>
      <c r="G857" s="40"/>
      <c r="H857" s="40"/>
      <c r="AI857" s="37"/>
      <c r="BJ857" s="37"/>
      <c r="DL857" s="37"/>
      <c r="FN857" s="37"/>
      <c r="FO857" s="60"/>
      <c r="FP857" s="60"/>
      <c r="FQ857" s="60"/>
      <c r="FR857" s="60"/>
      <c r="FS857" s="60"/>
      <c r="FT857" s="60"/>
      <c r="FU857" s="60"/>
      <c r="FV857" s="60"/>
      <c r="FW857" s="60"/>
      <c r="FX857" s="60"/>
      <c r="FY857" s="60"/>
      <c r="FZ857" s="60"/>
      <c r="GA857" s="60"/>
      <c r="GB857" s="60"/>
      <c r="GC857" s="60"/>
      <c r="GD857" s="60"/>
      <c r="GE857" s="60"/>
      <c r="GF857" s="60"/>
      <c r="GG857" s="60"/>
      <c r="GH857" s="60"/>
      <c r="GI857" s="60"/>
      <c r="GJ857" s="60"/>
      <c r="GK857" s="60"/>
      <c r="GL857" s="60"/>
      <c r="GM857" s="60"/>
      <c r="GN857" s="60"/>
      <c r="GO857" s="37"/>
      <c r="HP857" s="37"/>
      <c r="IW857" s="37"/>
      <c r="IX857" s="37"/>
      <c r="IY857" s="37"/>
      <c r="JZ857" s="37"/>
      <c r="LA857" s="37"/>
      <c r="MC857" s="37"/>
      <c r="ND857" s="37"/>
      <c r="OG857" s="37"/>
      <c r="PH857" s="37"/>
      <c r="QI857" s="37"/>
      <c r="RY857" s="138"/>
    </row>
    <row r="858" spans="3:493" s="38" customFormat="1">
      <c r="C858" s="39"/>
      <c r="G858" s="40"/>
      <c r="H858" s="40"/>
      <c r="AI858" s="37"/>
      <c r="BJ858" s="37"/>
      <c r="DL858" s="37"/>
      <c r="FN858" s="37"/>
      <c r="FO858" s="60"/>
      <c r="FP858" s="60"/>
      <c r="FQ858" s="60"/>
      <c r="FR858" s="60"/>
      <c r="FS858" s="60"/>
      <c r="FT858" s="60"/>
      <c r="FU858" s="60"/>
      <c r="FV858" s="60"/>
      <c r="FW858" s="60"/>
      <c r="FX858" s="60"/>
      <c r="FY858" s="60"/>
      <c r="FZ858" s="60"/>
      <c r="GA858" s="60"/>
      <c r="GB858" s="60"/>
      <c r="GC858" s="60"/>
      <c r="GD858" s="60"/>
      <c r="GE858" s="60"/>
      <c r="GF858" s="60"/>
      <c r="GG858" s="60"/>
      <c r="GH858" s="60"/>
      <c r="GI858" s="60"/>
      <c r="GJ858" s="60"/>
      <c r="GK858" s="60"/>
      <c r="GL858" s="60"/>
      <c r="GM858" s="60"/>
      <c r="GN858" s="60"/>
      <c r="GO858" s="37"/>
      <c r="HP858" s="37"/>
      <c r="IW858" s="37"/>
      <c r="IX858" s="37"/>
      <c r="IY858" s="37"/>
      <c r="JZ858" s="37"/>
      <c r="LA858" s="37"/>
      <c r="MC858" s="37"/>
      <c r="ND858" s="37"/>
      <c r="OG858" s="37"/>
      <c r="PH858" s="37"/>
      <c r="QI858" s="37"/>
      <c r="RY858" s="138"/>
    </row>
    <row r="859" spans="3:493" s="38" customFormat="1">
      <c r="C859" s="39"/>
      <c r="G859" s="40"/>
      <c r="H859" s="40"/>
      <c r="AI859" s="37"/>
      <c r="BJ859" s="37"/>
      <c r="DL859" s="37"/>
      <c r="FN859" s="37"/>
      <c r="FO859" s="60"/>
      <c r="FP859" s="60"/>
      <c r="FQ859" s="60"/>
      <c r="FR859" s="60"/>
      <c r="FS859" s="60"/>
      <c r="FT859" s="60"/>
      <c r="FU859" s="60"/>
      <c r="FV859" s="60"/>
      <c r="FW859" s="60"/>
      <c r="FX859" s="60"/>
      <c r="FY859" s="60"/>
      <c r="FZ859" s="60"/>
      <c r="GA859" s="60"/>
      <c r="GB859" s="60"/>
      <c r="GC859" s="60"/>
      <c r="GD859" s="60"/>
      <c r="GE859" s="60"/>
      <c r="GF859" s="60"/>
      <c r="GG859" s="60"/>
      <c r="GH859" s="60"/>
      <c r="GI859" s="60"/>
      <c r="GJ859" s="60"/>
      <c r="GK859" s="60"/>
      <c r="GL859" s="60"/>
      <c r="GM859" s="60"/>
      <c r="GN859" s="60"/>
      <c r="GO859" s="37"/>
      <c r="HP859" s="37"/>
      <c r="IW859" s="37"/>
      <c r="IX859" s="37"/>
      <c r="IY859" s="37"/>
      <c r="JZ859" s="37"/>
      <c r="LA859" s="37"/>
      <c r="MC859" s="37"/>
      <c r="ND859" s="37"/>
      <c r="OG859" s="37"/>
      <c r="PH859" s="37"/>
      <c r="QI859" s="37"/>
      <c r="RY859" s="138"/>
    </row>
    <row r="860" spans="3:493" s="38" customFormat="1">
      <c r="C860" s="39"/>
      <c r="G860" s="40"/>
      <c r="H860" s="40"/>
      <c r="AI860" s="37"/>
      <c r="BJ860" s="37"/>
      <c r="DL860" s="37"/>
      <c r="FN860" s="37"/>
      <c r="FO860" s="60"/>
      <c r="FP860" s="60"/>
      <c r="FQ860" s="60"/>
      <c r="FR860" s="60"/>
      <c r="FS860" s="60"/>
      <c r="FT860" s="60"/>
      <c r="FU860" s="60"/>
      <c r="FV860" s="60"/>
      <c r="FW860" s="60"/>
      <c r="FX860" s="60"/>
      <c r="FY860" s="60"/>
      <c r="FZ860" s="60"/>
      <c r="GA860" s="60"/>
      <c r="GB860" s="60"/>
      <c r="GC860" s="60"/>
      <c r="GD860" s="60"/>
      <c r="GE860" s="60"/>
      <c r="GF860" s="60"/>
      <c r="GG860" s="60"/>
      <c r="GH860" s="60"/>
      <c r="GI860" s="60"/>
      <c r="GJ860" s="60"/>
      <c r="GK860" s="60"/>
      <c r="GL860" s="60"/>
      <c r="GM860" s="60"/>
      <c r="GN860" s="60"/>
      <c r="GO860" s="37"/>
      <c r="HP860" s="37"/>
      <c r="IW860" s="37"/>
      <c r="IX860" s="37"/>
      <c r="IY860" s="37"/>
      <c r="JZ860" s="37"/>
      <c r="LA860" s="37"/>
      <c r="MC860" s="37"/>
      <c r="ND860" s="37"/>
      <c r="OG860" s="37"/>
      <c r="PH860" s="37"/>
      <c r="QI860" s="37"/>
      <c r="RY860" s="138"/>
    </row>
    <row r="861" spans="3:493" s="38" customFormat="1">
      <c r="C861" s="39"/>
      <c r="G861" s="40"/>
      <c r="H861" s="40"/>
      <c r="AI861" s="37"/>
      <c r="BJ861" s="37"/>
      <c r="DL861" s="37"/>
      <c r="FN861" s="37"/>
      <c r="FO861" s="60"/>
      <c r="FP861" s="60"/>
      <c r="FQ861" s="60"/>
      <c r="FR861" s="60"/>
      <c r="FS861" s="60"/>
      <c r="FT861" s="60"/>
      <c r="FU861" s="60"/>
      <c r="FV861" s="60"/>
      <c r="FW861" s="60"/>
      <c r="FX861" s="60"/>
      <c r="FY861" s="60"/>
      <c r="FZ861" s="60"/>
      <c r="GA861" s="60"/>
      <c r="GB861" s="60"/>
      <c r="GC861" s="60"/>
      <c r="GD861" s="60"/>
      <c r="GE861" s="60"/>
      <c r="GF861" s="60"/>
      <c r="GG861" s="60"/>
      <c r="GH861" s="60"/>
      <c r="GI861" s="60"/>
      <c r="GJ861" s="60"/>
      <c r="GK861" s="60"/>
      <c r="GL861" s="60"/>
      <c r="GM861" s="60"/>
      <c r="GN861" s="60"/>
      <c r="GO861" s="37"/>
      <c r="HP861" s="37"/>
      <c r="IW861" s="37"/>
      <c r="IX861" s="37"/>
      <c r="IY861" s="37"/>
      <c r="JZ861" s="37"/>
      <c r="LA861" s="37"/>
      <c r="MC861" s="37"/>
      <c r="ND861" s="37"/>
      <c r="OG861" s="37"/>
      <c r="PH861" s="37"/>
      <c r="QI861" s="37"/>
      <c r="RY861" s="138"/>
    </row>
    <row r="862" spans="3:493" s="38" customFormat="1">
      <c r="C862" s="39"/>
      <c r="G862" s="40"/>
      <c r="H862" s="40"/>
      <c r="AI862" s="37"/>
      <c r="BJ862" s="37"/>
      <c r="DL862" s="37"/>
      <c r="FN862" s="37"/>
      <c r="FO862" s="60"/>
      <c r="FP862" s="60"/>
      <c r="FQ862" s="60"/>
      <c r="FR862" s="60"/>
      <c r="FS862" s="60"/>
      <c r="FT862" s="60"/>
      <c r="FU862" s="60"/>
      <c r="FV862" s="60"/>
      <c r="FW862" s="60"/>
      <c r="FX862" s="60"/>
      <c r="FY862" s="60"/>
      <c r="FZ862" s="60"/>
      <c r="GA862" s="60"/>
      <c r="GB862" s="60"/>
      <c r="GC862" s="60"/>
      <c r="GD862" s="60"/>
      <c r="GE862" s="60"/>
      <c r="GF862" s="60"/>
      <c r="GG862" s="60"/>
      <c r="GH862" s="60"/>
      <c r="GI862" s="60"/>
      <c r="GJ862" s="60"/>
      <c r="GK862" s="60"/>
      <c r="GL862" s="60"/>
      <c r="GM862" s="60"/>
      <c r="GN862" s="60"/>
      <c r="GO862" s="37"/>
      <c r="HP862" s="37"/>
      <c r="IW862" s="37"/>
      <c r="IX862" s="37"/>
      <c r="IY862" s="37"/>
      <c r="JZ862" s="37"/>
      <c r="LA862" s="37"/>
      <c r="MC862" s="37"/>
      <c r="ND862" s="37"/>
      <c r="OG862" s="37"/>
      <c r="PH862" s="37"/>
      <c r="QI862" s="37"/>
      <c r="RY862" s="138"/>
    </row>
    <row r="863" spans="3:493" s="38" customFormat="1">
      <c r="C863" s="39"/>
      <c r="G863" s="40"/>
      <c r="H863" s="40"/>
      <c r="AI863" s="37"/>
      <c r="BJ863" s="37"/>
      <c r="DL863" s="37"/>
      <c r="FN863" s="37"/>
      <c r="FO863" s="60"/>
      <c r="FP863" s="60"/>
      <c r="FQ863" s="60"/>
      <c r="FR863" s="60"/>
      <c r="FS863" s="60"/>
      <c r="FT863" s="60"/>
      <c r="FU863" s="60"/>
      <c r="FV863" s="60"/>
      <c r="FW863" s="60"/>
      <c r="FX863" s="60"/>
      <c r="FY863" s="60"/>
      <c r="FZ863" s="60"/>
      <c r="GA863" s="60"/>
      <c r="GB863" s="60"/>
      <c r="GC863" s="60"/>
      <c r="GD863" s="60"/>
      <c r="GE863" s="60"/>
      <c r="GF863" s="60"/>
      <c r="GG863" s="60"/>
      <c r="GH863" s="60"/>
      <c r="GI863" s="60"/>
      <c r="GJ863" s="60"/>
      <c r="GK863" s="60"/>
      <c r="GL863" s="60"/>
      <c r="GM863" s="60"/>
      <c r="GN863" s="60"/>
      <c r="GO863" s="37"/>
      <c r="HP863" s="37"/>
      <c r="IW863" s="37"/>
      <c r="IX863" s="37"/>
      <c r="IY863" s="37"/>
      <c r="JZ863" s="37"/>
      <c r="LA863" s="37"/>
      <c r="MC863" s="37"/>
      <c r="ND863" s="37"/>
      <c r="OG863" s="37"/>
      <c r="PH863" s="37"/>
      <c r="QI863" s="37"/>
      <c r="RY863" s="138"/>
    </row>
    <row r="864" spans="3:493" s="38" customFormat="1">
      <c r="C864" s="39"/>
      <c r="G864" s="40"/>
      <c r="H864" s="40"/>
      <c r="AI864" s="37"/>
      <c r="BJ864" s="37"/>
      <c r="DL864" s="37"/>
      <c r="FN864" s="37"/>
      <c r="FO864" s="60"/>
      <c r="FP864" s="60"/>
      <c r="FQ864" s="60"/>
      <c r="FR864" s="60"/>
      <c r="FS864" s="60"/>
      <c r="FT864" s="60"/>
      <c r="FU864" s="60"/>
      <c r="FV864" s="60"/>
      <c r="FW864" s="60"/>
      <c r="FX864" s="60"/>
      <c r="FY864" s="60"/>
      <c r="FZ864" s="60"/>
      <c r="GA864" s="60"/>
      <c r="GB864" s="60"/>
      <c r="GC864" s="60"/>
      <c r="GD864" s="60"/>
      <c r="GE864" s="60"/>
      <c r="GF864" s="60"/>
      <c r="GG864" s="60"/>
      <c r="GH864" s="60"/>
      <c r="GI864" s="60"/>
      <c r="GJ864" s="60"/>
      <c r="GK864" s="60"/>
      <c r="GL864" s="60"/>
      <c r="GM864" s="60"/>
      <c r="GN864" s="60"/>
      <c r="GO864" s="37"/>
      <c r="HP864" s="37"/>
      <c r="IW864" s="37"/>
      <c r="IX864" s="37"/>
      <c r="IY864" s="37"/>
      <c r="JZ864" s="37"/>
      <c r="LA864" s="37"/>
      <c r="MC864" s="37"/>
      <c r="ND864" s="37"/>
      <c r="OG864" s="37"/>
      <c r="PH864" s="37"/>
      <c r="QI864" s="37"/>
      <c r="RY864" s="138"/>
    </row>
    <row r="865" spans="3:493" s="38" customFormat="1">
      <c r="C865" s="39"/>
      <c r="G865" s="40"/>
      <c r="H865" s="40"/>
      <c r="AI865" s="37"/>
      <c r="BJ865" s="37"/>
      <c r="DL865" s="37"/>
      <c r="FN865" s="37"/>
      <c r="FO865" s="60"/>
      <c r="FP865" s="60"/>
      <c r="FQ865" s="60"/>
      <c r="FR865" s="60"/>
      <c r="FS865" s="60"/>
      <c r="FT865" s="60"/>
      <c r="FU865" s="60"/>
      <c r="FV865" s="60"/>
      <c r="FW865" s="60"/>
      <c r="FX865" s="60"/>
      <c r="FY865" s="60"/>
      <c r="FZ865" s="60"/>
      <c r="GA865" s="60"/>
      <c r="GB865" s="60"/>
      <c r="GC865" s="60"/>
      <c r="GD865" s="60"/>
      <c r="GE865" s="60"/>
      <c r="GF865" s="60"/>
      <c r="GG865" s="60"/>
      <c r="GH865" s="60"/>
      <c r="GI865" s="60"/>
      <c r="GJ865" s="60"/>
      <c r="GK865" s="60"/>
      <c r="GL865" s="60"/>
      <c r="GM865" s="60"/>
      <c r="GN865" s="60"/>
      <c r="GO865" s="37"/>
      <c r="HP865" s="37"/>
      <c r="IW865" s="37"/>
      <c r="IX865" s="37"/>
      <c r="IY865" s="37"/>
      <c r="JZ865" s="37"/>
      <c r="LA865" s="37"/>
      <c r="MC865" s="37"/>
      <c r="ND865" s="37"/>
      <c r="OG865" s="37"/>
      <c r="PH865" s="37"/>
      <c r="QI865" s="37"/>
      <c r="RY865" s="138"/>
    </row>
    <row r="866" spans="3:493" s="38" customFormat="1">
      <c r="C866" s="39"/>
      <c r="G866" s="40"/>
      <c r="H866" s="40"/>
      <c r="AI866" s="37"/>
      <c r="BJ866" s="37"/>
      <c r="DL866" s="37"/>
      <c r="FN866" s="37"/>
      <c r="FO866" s="60"/>
      <c r="FP866" s="60"/>
      <c r="FQ866" s="60"/>
      <c r="FR866" s="60"/>
      <c r="FS866" s="60"/>
      <c r="FT866" s="60"/>
      <c r="FU866" s="60"/>
      <c r="FV866" s="60"/>
      <c r="FW866" s="60"/>
      <c r="FX866" s="60"/>
      <c r="FY866" s="60"/>
      <c r="FZ866" s="60"/>
      <c r="GA866" s="60"/>
      <c r="GB866" s="60"/>
      <c r="GC866" s="60"/>
      <c r="GD866" s="60"/>
      <c r="GE866" s="60"/>
      <c r="GF866" s="60"/>
      <c r="GG866" s="60"/>
      <c r="GH866" s="60"/>
      <c r="GI866" s="60"/>
      <c r="GJ866" s="60"/>
      <c r="GK866" s="60"/>
      <c r="GL866" s="60"/>
      <c r="GM866" s="60"/>
      <c r="GN866" s="60"/>
      <c r="GO866" s="37"/>
      <c r="HP866" s="37"/>
      <c r="IW866" s="37"/>
      <c r="IX866" s="37"/>
      <c r="IY866" s="37"/>
      <c r="JZ866" s="37"/>
      <c r="LA866" s="37"/>
      <c r="MC866" s="37"/>
      <c r="ND866" s="37"/>
      <c r="OG866" s="37"/>
      <c r="PH866" s="37"/>
      <c r="QI866" s="37"/>
      <c r="RY866" s="138"/>
    </row>
    <row r="867" spans="3:493" s="38" customFormat="1">
      <c r="C867" s="39"/>
      <c r="G867" s="40"/>
      <c r="H867" s="40"/>
      <c r="AI867" s="37"/>
      <c r="BJ867" s="37"/>
      <c r="DL867" s="37"/>
      <c r="FN867" s="37"/>
      <c r="FO867" s="60"/>
      <c r="FP867" s="60"/>
      <c r="FQ867" s="60"/>
      <c r="FR867" s="60"/>
      <c r="FS867" s="60"/>
      <c r="FT867" s="60"/>
      <c r="FU867" s="60"/>
      <c r="FV867" s="60"/>
      <c r="FW867" s="60"/>
      <c r="FX867" s="60"/>
      <c r="FY867" s="60"/>
      <c r="FZ867" s="60"/>
      <c r="GA867" s="60"/>
      <c r="GB867" s="60"/>
      <c r="GC867" s="60"/>
      <c r="GD867" s="60"/>
      <c r="GE867" s="60"/>
      <c r="GF867" s="60"/>
      <c r="GG867" s="60"/>
      <c r="GH867" s="60"/>
      <c r="GI867" s="60"/>
      <c r="GJ867" s="60"/>
      <c r="GK867" s="60"/>
      <c r="GL867" s="60"/>
      <c r="GM867" s="60"/>
      <c r="GN867" s="60"/>
      <c r="GO867" s="37"/>
      <c r="HP867" s="37"/>
      <c r="IW867" s="37"/>
      <c r="IX867" s="37"/>
      <c r="IY867" s="37"/>
      <c r="JZ867" s="37"/>
      <c r="LA867" s="37"/>
      <c r="MC867" s="37"/>
      <c r="ND867" s="37"/>
      <c r="OG867" s="37"/>
      <c r="PH867" s="37"/>
      <c r="QI867" s="37"/>
      <c r="RY867" s="138"/>
    </row>
    <row r="868" spans="3:493" s="38" customFormat="1">
      <c r="C868" s="39"/>
      <c r="G868" s="40"/>
      <c r="H868" s="40"/>
      <c r="AI868" s="37"/>
      <c r="BJ868" s="37"/>
      <c r="DL868" s="37"/>
      <c r="FN868" s="37"/>
      <c r="FO868" s="60"/>
      <c r="FP868" s="60"/>
      <c r="FQ868" s="60"/>
      <c r="FR868" s="60"/>
      <c r="FS868" s="60"/>
      <c r="FT868" s="60"/>
      <c r="FU868" s="60"/>
      <c r="FV868" s="60"/>
      <c r="FW868" s="60"/>
      <c r="FX868" s="60"/>
      <c r="FY868" s="60"/>
      <c r="FZ868" s="60"/>
      <c r="GA868" s="60"/>
      <c r="GB868" s="60"/>
      <c r="GC868" s="60"/>
      <c r="GD868" s="60"/>
      <c r="GE868" s="60"/>
      <c r="GF868" s="60"/>
      <c r="GG868" s="60"/>
      <c r="GH868" s="60"/>
      <c r="GI868" s="60"/>
      <c r="GJ868" s="60"/>
      <c r="GK868" s="60"/>
      <c r="GL868" s="60"/>
      <c r="GM868" s="60"/>
      <c r="GN868" s="60"/>
      <c r="GO868" s="37"/>
      <c r="HP868" s="37"/>
      <c r="IW868" s="37"/>
      <c r="IX868" s="37"/>
      <c r="IY868" s="37"/>
      <c r="JZ868" s="37"/>
      <c r="LA868" s="37"/>
      <c r="MC868" s="37"/>
      <c r="ND868" s="37"/>
      <c r="OG868" s="37"/>
      <c r="PH868" s="37"/>
      <c r="QI868" s="37"/>
      <c r="RY868" s="138"/>
    </row>
    <row r="869" spans="3:493" s="38" customFormat="1">
      <c r="C869" s="39"/>
      <c r="G869" s="40"/>
      <c r="H869" s="40"/>
      <c r="AI869" s="37"/>
      <c r="BJ869" s="37"/>
      <c r="DL869" s="37"/>
      <c r="FN869" s="37"/>
      <c r="FO869" s="60"/>
      <c r="FP869" s="60"/>
      <c r="FQ869" s="60"/>
      <c r="FR869" s="60"/>
      <c r="FS869" s="60"/>
      <c r="FT869" s="60"/>
      <c r="FU869" s="60"/>
      <c r="FV869" s="60"/>
      <c r="FW869" s="60"/>
      <c r="FX869" s="60"/>
      <c r="FY869" s="60"/>
      <c r="FZ869" s="60"/>
      <c r="GA869" s="60"/>
      <c r="GB869" s="60"/>
      <c r="GC869" s="60"/>
      <c r="GD869" s="60"/>
      <c r="GE869" s="60"/>
      <c r="GF869" s="60"/>
      <c r="GG869" s="60"/>
      <c r="GH869" s="60"/>
      <c r="GI869" s="60"/>
      <c r="GJ869" s="60"/>
      <c r="GK869" s="60"/>
      <c r="GL869" s="60"/>
      <c r="GM869" s="60"/>
      <c r="GN869" s="60"/>
      <c r="GO869" s="37"/>
      <c r="HP869" s="37"/>
      <c r="IW869" s="37"/>
      <c r="IX869" s="37"/>
      <c r="IY869" s="37"/>
      <c r="JZ869" s="37"/>
      <c r="LA869" s="37"/>
      <c r="MC869" s="37"/>
      <c r="ND869" s="37"/>
      <c r="OG869" s="37"/>
      <c r="PH869" s="37"/>
      <c r="QI869" s="37"/>
      <c r="RY869" s="138"/>
    </row>
    <row r="870" spans="3:493" s="38" customFormat="1">
      <c r="C870" s="39"/>
      <c r="G870" s="40"/>
      <c r="H870" s="40"/>
      <c r="AI870" s="37"/>
      <c r="BJ870" s="37"/>
      <c r="DL870" s="37"/>
      <c r="FN870" s="37"/>
      <c r="FO870" s="60"/>
      <c r="FP870" s="60"/>
      <c r="FQ870" s="60"/>
      <c r="FR870" s="60"/>
      <c r="FS870" s="60"/>
      <c r="FT870" s="60"/>
      <c r="FU870" s="60"/>
      <c r="FV870" s="60"/>
      <c r="FW870" s="60"/>
      <c r="FX870" s="60"/>
      <c r="FY870" s="60"/>
      <c r="FZ870" s="60"/>
      <c r="GA870" s="60"/>
      <c r="GB870" s="60"/>
      <c r="GC870" s="60"/>
      <c r="GD870" s="60"/>
      <c r="GE870" s="60"/>
      <c r="GF870" s="60"/>
      <c r="GG870" s="60"/>
      <c r="GH870" s="60"/>
      <c r="GI870" s="60"/>
      <c r="GJ870" s="60"/>
      <c r="GK870" s="60"/>
      <c r="GL870" s="60"/>
      <c r="GM870" s="60"/>
      <c r="GN870" s="60"/>
      <c r="GO870" s="37"/>
      <c r="HP870" s="37"/>
      <c r="IW870" s="37"/>
      <c r="IX870" s="37"/>
      <c r="IY870" s="37"/>
      <c r="JZ870" s="37"/>
      <c r="LA870" s="37"/>
      <c r="MC870" s="37"/>
      <c r="ND870" s="37"/>
      <c r="OG870" s="37"/>
      <c r="PH870" s="37"/>
      <c r="QI870" s="37"/>
      <c r="RY870" s="138"/>
    </row>
    <row r="871" spans="3:493" s="38" customFormat="1">
      <c r="C871" s="39"/>
      <c r="G871" s="40"/>
      <c r="H871" s="40"/>
      <c r="AI871" s="37"/>
      <c r="BJ871" s="37"/>
      <c r="DL871" s="37"/>
      <c r="FN871" s="37"/>
      <c r="FO871" s="60"/>
      <c r="FP871" s="60"/>
      <c r="FQ871" s="60"/>
      <c r="FR871" s="60"/>
      <c r="FS871" s="60"/>
      <c r="FT871" s="60"/>
      <c r="FU871" s="60"/>
      <c r="FV871" s="60"/>
      <c r="FW871" s="60"/>
      <c r="FX871" s="60"/>
      <c r="FY871" s="60"/>
      <c r="FZ871" s="60"/>
      <c r="GA871" s="60"/>
      <c r="GB871" s="60"/>
      <c r="GC871" s="60"/>
      <c r="GD871" s="60"/>
      <c r="GE871" s="60"/>
      <c r="GF871" s="60"/>
      <c r="GG871" s="60"/>
      <c r="GH871" s="60"/>
      <c r="GI871" s="60"/>
      <c r="GJ871" s="60"/>
      <c r="GK871" s="60"/>
      <c r="GL871" s="60"/>
      <c r="GM871" s="60"/>
      <c r="GN871" s="60"/>
      <c r="GO871" s="37"/>
      <c r="HP871" s="37"/>
      <c r="IW871" s="37"/>
      <c r="IX871" s="37"/>
      <c r="IY871" s="37"/>
      <c r="JZ871" s="37"/>
      <c r="LA871" s="37"/>
      <c r="MC871" s="37"/>
      <c r="ND871" s="37"/>
      <c r="OG871" s="37"/>
      <c r="PH871" s="37"/>
      <c r="QI871" s="37"/>
      <c r="RY871" s="138"/>
    </row>
    <row r="872" spans="3:493" s="38" customFormat="1">
      <c r="C872" s="39"/>
      <c r="G872" s="40"/>
      <c r="H872" s="40"/>
      <c r="AI872" s="37"/>
      <c r="BJ872" s="37"/>
      <c r="DL872" s="37"/>
      <c r="FN872" s="37"/>
      <c r="FO872" s="60"/>
      <c r="FP872" s="60"/>
      <c r="FQ872" s="60"/>
      <c r="FR872" s="60"/>
      <c r="FS872" s="60"/>
      <c r="FT872" s="60"/>
      <c r="FU872" s="60"/>
      <c r="FV872" s="60"/>
      <c r="FW872" s="60"/>
      <c r="FX872" s="60"/>
      <c r="FY872" s="60"/>
      <c r="FZ872" s="60"/>
      <c r="GA872" s="60"/>
      <c r="GB872" s="60"/>
      <c r="GC872" s="60"/>
      <c r="GD872" s="60"/>
      <c r="GE872" s="60"/>
      <c r="GF872" s="60"/>
      <c r="GG872" s="60"/>
      <c r="GH872" s="60"/>
      <c r="GI872" s="60"/>
      <c r="GJ872" s="60"/>
      <c r="GK872" s="60"/>
      <c r="GL872" s="60"/>
      <c r="GM872" s="60"/>
      <c r="GN872" s="60"/>
      <c r="GO872" s="37"/>
      <c r="HP872" s="37"/>
      <c r="IW872" s="37"/>
      <c r="IX872" s="37"/>
      <c r="IY872" s="37"/>
      <c r="JZ872" s="37"/>
      <c r="LA872" s="37"/>
      <c r="MC872" s="37"/>
      <c r="ND872" s="37"/>
      <c r="OG872" s="37"/>
      <c r="PH872" s="37"/>
      <c r="QI872" s="37"/>
      <c r="RY872" s="138"/>
    </row>
    <row r="873" spans="3:493" s="38" customFormat="1">
      <c r="C873" s="39"/>
      <c r="G873" s="40"/>
      <c r="H873" s="40"/>
      <c r="AI873" s="37"/>
      <c r="BJ873" s="37"/>
      <c r="DL873" s="37"/>
      <c r="FN873" s="37"/>
      <c r="FO873" s="60"/>
      <c r="FP873" s="60"/>
      <c r="FQ873" s="60"/>
      <c r="FR873" s="60"/>
      <c r="FS873" s="60"/>
      <c r="FT873" s="60"/>
      <c r="FU873" s="60"/>
      <c r="FV873" s="60"/>
      <c r="FW873" s="60"/>
      <c r="FX873" s="60"/>
      <c r="FY873" s="60"/>
      <c r="FZ873" s="60"/>
      <c r="GA873" s="60"/>
      <c r="GB873" s="60"/>
      <c r="GC873" s="60"/>
      <c r="GD873" s="60"/>
      <c r="GE873" s="60"/>
      <c r="GF873" s="60"/>
      <c r="GG873" s="60"/>
      <c r="GH873" s="60"/>
      <c r="GI873" s="60"/>
      <c r="GJ873" s="60"/>
      <c r="GK873" s="60"/>
      <c r="GL873" s="60"/>
      <c r="GM873" s="60"/>
      <c r="GN873" s="60"/>
      <c r="GO873" s="37"/>
      <c r="HP873" s="37"/>
      <c r="IW873" s="37"/>
      <c r="IX873" s="37"/>
      <c r="IY873" s="37"/>
      <c r="JZ873" s="37"/>
      <c r="LA873" s="37"/>
      <c r="MC873" s="37"/>
      <c r="ND873" s="37"/>
      <c r="OG873" s="37"/>
      <c r="PH873" s="37"/>
      <c r="QI873" s="37"/>
      <c r="RY873" s="138"/>
    </row>
    <row r="874" spans="3:493" s="38" customFormat="1">
      <c r="C874" s="39"/>
      <c r="G874" s="40"/>
      <c r="H874" s="40"/>
      <c r="AI874" s="37"/>
      <c r="BJ874" s="37"/>
      <c r="DL874" s="37"/>
      <c r="FN874" s="37"/>
      <c r="FO874" s="60"/>
      <c r="FP874" s="60"/>
      <c r="FQ874" s="60"/>
      <c r="FR874" s="60"/>
      <c r="FS874" s="60"/>
      <c r="FT874" s="60"/>
      <c r="FU874" s="60"/>
      <c r="FV874" s="60"/>
      <c r="FW874" s="60"/>
      <c r="FX874" s="60"/>
      <c r="FY874" s="60"/>
      <c r="FZ874" s="60"/>
      <c r="GA874" s="60"/>
      <c r="GB874" s="60"/>
      <c r="GC874" s="60"/>
      <c r="GD874" s="60"/>
      <c r="GE874" s="60"/>
      <c r="GF874" s="60"/>
      <c r="GG874" s="60"/>
      <c r="GH874" s="60"/>
      <c r="GI874" s="60"/>
      <c r="GJ874" s="60"/>
      <c r="GK874" s="60"/>
      <c r="GL874" s="60"/>
      <c r="GM874" s="60"/>
      <c r="GN874" s="60"/>
      <c r="GO874" s="37"/>
      <c r="HP874" s="37"/>
      <c r="IW874" s="37"/>
      <c r="IX874" s="37"/>
      <c r="IY874" s="37"/>
      <c r="JZ874" s="37"/>
      <c r="LA874" s="37"/>
      <c r="MC874" s="37"/>
      <c r="ND874" s="37"/>
      <c r="OG874" s="37"/>
      <c r="PH874" s="37"/>
      <c r="QI874" s="37"/>
      <c r="RY874" s="138"/>
    </row>
    <row r="875" spans="3:493" s="38" customFormat="1">
      <c r="C875" s="39"/>
      <c r="G875" s="40"/>
      <c r="H875" s="40"/>
      <c r="AI875" s="37"/>
      <c r="BJ875" s="37"/>
      <c r="DL875" s="37"/>
      <c r="FN875" s="37"/>
      <c r="FO875" s="60"/>
      <c r="FP875" s="60"/>
      <c r="FQ875" s="60"/>
      <c r="FR875" s="60"/>
      <c r="FS875" s="60"/>
      <c r="FT875" s="60"/>
      <c r="FU875" s="60"/>
      <c r="FV875" s="60"/>
      <c r="FW875" s="60"/>
      <c r="FX875" s="60"/>
      <c r="FY875" s="60"/>
      <c r="FZ875" s="60"/>
      <c r="GA875" s="60"/>
      <c r="GB875" s="60"/>
      <c r="GC875" s="60"/>
      <c r="GD875" s="60"/>
      <c r="GE875" s="60"/>
      <c r="GF875" s="60"/>
      <c r="GG875" s="60"/>
      <c r="GH875" s="60"/>
      <c r="GI875" s="60"/>
      <c r="GJ875" s="60"/>
      <c r="GK875" s="60"/>
      <c r="GL875" s="60"/>
      <c r="GM875" s="60"/>
      <c r="GN875" s="60"/>
      <c r="GO875" s="37"/>
      <c r="HP875" s="37"/>
      <c r="IW875" s="37"/>
      <c r="IX875" s="37"/>
      <c r="IY875" s="37"/>
      <c r="JZ875" s="37"/>
      <c r="LA875" s="37"/>
      <c r="MC875" s="37"/>
      <c r="ND875" s="37"/>
      <c r="OG875" s="37"/>
      <c r="PH875" s="37"/>
      <c r="QI875" s="37"/>
      <c r="RY875" s="138"/>
    </row>
    <row r="876" spans="3:493" s="38" customFormat="1">
      <c r="C876" s="39"/>
      <c r="G876" s="40"/>
      <c r="H876" s="40"/>
      <c r="AI876" s="37"/>
      <c r="BJ876" s="37"/>
      <c r="DL876" s="37"/>
      <c r="FN876" s="37"/>
      <c r="FO876" s="60"/>
      <c r="FP876" s="60"/>
      <c r="FQ876" s="60"/>
      <c r="FR876" s="60"/>
      <c r="FS876" s="60"/>
      <c r="FT876" s="60"/>
      <c r="FU876" s="60"/>
      <c r="FV876" s="60"/>
      <c r="FW876" s="60"/>
      <c r="FX876" s="60"/>
      <c r="FY876" s="60"/>
      <c r="FZ876" s="60"/>
      <c r="GA876" s="60"/>
      <c r="GB876" s="60"/>
      <c r="GC876" s="60"/>
      <c r="GD876" s="60"/>
      <c r="GE876" s="60"/>
      <c r="GF876" s="60"/>
      <c r="GG876" s="60"/>
      <c r="GH876" s="60"/>
      <c r="GI876" s="60"/>
      <c r="GJ876" s="60"/>
      <c r="GK876" s="60"/>
      <c r="GL876" s="60"/>
      <c r="GM876" s="60"/>
      <c r="GN876" s="60"/>
      <c r="GO876" s="37"/>
      <c r="HP876" s="37"/>
      <c r="IW876" s="37"/>
      <c r="IX876" s="37"/>
      <c r="IY876" s="37"/>
      <c r="JZ876" s="37"/>
      <c r="LA876" s="37"/>
      <c r="MC876" s="37"/>
      <c r="ND876" s="37"/>
      <c r="OG876" s="37"/>
      <c r="PH876" s="37"/>
      <c r="QI876" s="37"/>
      <c r="RY876" s="138"/>
    </row>
    <row r="877" spans="3:493" s="38" customFormat="1">
      <c r="C877" s="39"/>
      <c r="G877" s="40"/>
      <c r="H877" s="40"/>
      <c r="AI877" s="37"/>
      <c r="BJ877" s="37"/>
      <c r="DL877" s="37"/>
      <c r="FN877" s="37"/>
      <c r="FO877" s="60"/>
      <c r="FP877" s="60"/>
      <c r="FQ877" s="60"/>
      <c r="FR877" s="60"/>
      <c r="FS877" s="60"/>
      <c r="FT877" s="60"/>
      <c r="FU877" s="60"/>
      <c r="FV877" s="60"/>
      <c r="FW877" s="60"/>
      <c r="FX877" s="60"/>
      <c r="FY877" s="60"/>
      <c r="FZ877" s="60"/>
      <c r="GA877" s="60"/>
      <c r="GB877" s="60"/>
      <c r="GC877" s="60"/>
      <c r="GD877" s="60"/>
      <c r="GE877" s="60"/>
      <c r="GF877" s="60"/>
      <c r="GG877" s="60"/>
      <c r="GH877" s="60"/>
      <c r="GI877" s="60"/>
      <c r="GJ877" s="60"/>
      <c r="GK877" s="60"/>
      <c r="GL877" s="60"/>
      <c r="GM877" s="60"/>
      <c r="GN877" s="60"/>
      <c r="GO877" s="37"/>
      <c r="HP877" s="37"/>
      <c r="IW877" s="37"/>
      <c r="IX877" s="37"/>
      <c r="IY877" s="37"/>
      <c r="JZ877" s="37"/>
      <c r="LA877" s="37"/>
      <c r="MC877" s="37"/>
      <c r="ND877" s="37"/>
      <c r="OG877" s="37"/>
      <c r="PH877" s="37"/>
      <c r="QI877" s="37"/>
      <c r="RY877" s="138"/>
    </row>
    <row r="878" spans="3:493" s="38" customFormat="1">
      <c r="C878" s="39"/>
      <c r="G878" s="40"/>
      <c r="H878" s="40"/>
      <c r="AI878" s="37"/>
      <c r="BJ878" s="37"/>
      <c r="DL878" s="37"/>
      <c r="FN878" s="37"/>
      <c r="FO878" s="60"/>
      <c r="FP878" s="60"/>
      <c r="FQ878" s="60"/>
      <c r="FR878" s="60"/>
      <c r="FS878" s="60"/>
      <c r="FT878" s="60"/>
      <c r="FU878" s="60"/>
      <c r="FV878" s="60"/>
      <c r="FW878" s="60"/>
      <c r="FX878" s="60"/>
      <c r="FY878" s="60"/>
      <c r="FZ878" s="60"/>
      <c r="GA878" s="60"/>
      <c r="GB878" s="60"/>
      <c r="GC878" s="60"/>
      <c r="GD878" s="60"/>
      <c r="GE878" s="60"/>
      <c r="GF878" s="60"/>
      <c r="GG878" s="60"/>
      <c r="GH878" s="60"/>
      <c r="GI878" s="60"/>
      <c r="GJ878" s="60"/>
      <c r="GK878" s="60"/>
      <c r="GL878" s="60"/>
      <c r="GM878" s="60"/>
      <c r="GN878" s="60"/>
      <c r="GO878" s="37"/>
      <c r="HP878" s="37"/>
      <c r="IW878" s="37"/>
      <c r="IX878" s="37"/>
      <c r="IY878" s="37"/>
      <c r="JZ878" s="37"/>
      <c r="LA878" s="37"/>
      <c r="MC878" s="37"/>
      <c r="ND878" s="37"/>
      <c r="OG878" s="37"/>
      <c r="PH878" s="37"/>
      <c r="QI878" s="37"/>
      <c r="RY878" s="138"/>
    </row>
    <row r="879" spans="3:493" s="38" customFormat="1">
      <c r="C879" s="39"/>
      <c r="G879" s="40"/>
      <c r="H879" s="40"/>
      <c r="AI879" s="37"/>
      <c r="BJ879" s="37"/>
      <c r="DL879" s="37"/>
      <c r="FN879" s="37"/>
      <c r="FO879" s="60"/>
      <c r="FP879" s="60"/>
      <c r="FQ879" s="60"/>
      <c r="FR879" s="60"/>
      <c r="FS879" s="60"/>
      <c r="FT879" s="60"/>
      <c r="FU879" s="60"/>
      <c r="FV879" s="60"/>
      <c r="FW879" s="60"/>
      <c r="FX879" s="60"/>
      <c r="FY879" s="60"/>
      <c r="FZ879" s="60"/>
      <c r="GA879" s="60"/>
      <c r="GB879" s="60"/>
      <c r="GC879" s="60"/>
      <c r="GD879" s="60"/>
      <c r="GE879" s="60"/>
      <c r="GF879" s="60"/>
      <c r="GG879" s="60"/>
      <c r="GH879" s="60"/>
      <c r="GI879" s="60"/>
      <c r="GJ879" s="60"/>
      <c r="GK879" s="60"/>
      <c r="GL879" s="60"/>
      <c r="GM879" s="60"/>
      <c r="GN879" s="60"/>
      <c r="GO879" s="37"/>
      <c r="HP879" s="37"/>
      <c r="IW879" s="37"/>
      <c r="IX879" s="37"/>
      <c r="IY879" s="37"/>
      <c r="JZ879" s="37"/>
      <c r="LA879" s="37"/>
      <c r="MC879" s="37"/>
      <c r="ND879" s="37"/>
      <c r="OG879" s="37"/>
      <c r="PH879" s="37"/>
      <c r="QI879" s="37"/>
      <c r="RY879" s="138"/>
    </row>
    <row r="880" spans="3:493" s="38" customFormat="1">
      <c r="C880" s="39"/>
      <c r="G880" s="40"/>
      <c r="H880" s="40"/>
      <c r="AI880" s="37"/>
      <c r="BJ880" s="37"/>
      <c r="DL880" s="37"/>
      <c r="FN880" s="37"/>
      <c r="FO880" s="60"/>
      <c r="FP880" s="60"/>
      <c r="FQ880" s="60"/>
      <c r="FR880" s="60"/>
      <c r="FS880" s="60"/>
      <c r="FT880" s="60"/>
      <c r="FU880" s="60"/>
      <c r="FV880" s="60"/>
      <c r="FW880" s="60"/>
      <c r="FX880" s="60"/>
      <c r="FY880" s="60"/>
      <c r="FZ880" s="60"/>
      <c r="GA880" s="60"/>
      <c r="GB880" s="60"/>
      <c r="GC880" s="60"/>
      <c r="GD880" s="60"/>
      <c r="GE880" s="60"/>
      <c r="GF880" s="60"/>
      <c r="GG880" s="60"/>
      <c r="GH880" s="60"/>
      <c r="GI880" s="60"/>
      <c r="GJ880" s="60"/>
      <c r="GK880" s="60"/>
      <c r="GL880" s="60"/>
      <c r="GM880" s="60"/>
      <c r="GN880" s="60"/>
      <c r="GO880" s="37"/>
      <c r="HP880" s="37"/>
      <c r="IW880" s="37"/>
      <c r="IX880" s="37"/>
      <c r="IY880" s="37"/>
      <c r="JZ880" s="37"/>
      <c r="LA880" s="37"/>
      <c r="MC880" s="37"/>
      <c r="ND880" s="37"/>
      <c r="OG880" s="37"/>
      <c r="PH880" s="37"/>
      <c r="QI880" s="37"/>
      <c r="RY880" s="138"/>
    </row>
    <row r="881" spans="3:493" s="38" customFormat="1">
      <c r="C881" s="39"/>
      <c r="G881" s="40"/>
      <c r="H881" s="40"/>
      <c r="AI881" s="37"/>
      <c r="BJ881" s="37"/>
      <c r="DL881" s="37"/>
      <c r="FN881" s="37"/>
      <c r="FO881" s="60"/>
      <c r="FP881" s="60"/>
      <c r="FQ881" s="60"/>
      <c r="FR881" s="60"/>
      <c r="FS881" s="60"/>
      <c r="FT881" s="60"/>
      <c r="FU881" s="60"/>
      <c r="FV881" s="60"/>
      <c r="FW881" s="60"/>
      <c r="FX881" s="60"/>
      <c r="FY881" s="60"/>
      <c r="FZ881" s="60"/>
      <c r="GA881" s="60"/>
      <c r="GB881" s="60"/>
      <c r="GC881" s="60"/>
      <c r="GD881" s="60"/>
      <c r="GE881" s="60"/>
      <c r="GF881" s="60"/>
      <c r="GG881" s="60"/>
      <c r="GH881" s="60"/>
      <c r="GI881" s="60"/>
      <c r="GJ881" s="60"/>
      <c r="GK881" s="60"/>
      <c r="GL881" s="60"/>
      <c r="GM881" s="60"/>
      <c r="GN881" s="60"/>
      <c r="GO881" s="37"/>
      <c r="HP881" s="37"/>
      <c r="IW881" s="37"/>
      <c r="IX881" s="37"/>
      <c r="IY881" s="37"/>
      <c r="JZ881" s="37"/>
      <c r="LA881" s="37"/>
      <c r="MC881" s="37"/>
      <c r="ND881" s="37"/>
      <c r="OG881" s="37"/>
      <c r="PH881" s="37"/>
      <c r="QI881" s="37"/>
      <c r="RY881" s="138"/>
    </row>
    <row r="882" spans="3:493" s="38" customFormat="1">
      <c r="C882" s="39"/>
      <c r="G882" s="40"/>
      <c r="H882" s="40"/>
      <c r="AI882" s="37"/>
      <c r="BJ882" s="37"/>
      <c r="DL882" s="37"/>
      <c r="FN882" s="37"/>
      <c r="FO882" s="60"/>
      <c r="FP882" s="60"/>
      <c r="FQ882" s="60"/>
      <c r="FR882" s="60"/>
      <c r="FS882" s="60"/>
      <c r="FT882" s="60"/>
      <c r="FU882" s="60"/>
      <c r="FV882" s="60"/>
      <c r="FW882" s="60"/>
      <c r="FX882" s="60"/>
      <c r="FY882" s="60"/>
      <c r="FZ882" s="60"/>
      <c r="GA882" s="60"/>
      <c r="GB882" s="60"/>
      <c r="GC882" s="60"/>
      <c r="GD882" s="60"/>
      <c r="GE882" s="60"/>
      <c r="GF882" s="60"/>
      <c r="GG882" s="60"/>
      <c r="GH882" s="60"/>
      <c r="GI882" s="60"/>
      <c r="GJ882" s="60"/>
      <c r="GK882" s="60"/>
      <c r="GL882" s="60"/>
      <c r="GM882" s="60"/>
      <c r="GN882" s="60"/>
      <c r="GO882" s="37"/>
      <c r="HP882" s="37"/>
      <c r="IW882" s="37"/>
      <c r="IX882" s="37"/>
      <c r="IY882" s="37"/>
      <c r="JZ882" s="37"/>
      <c r="LA882" s="37"/>
      <c r="MC882" s="37"/>
      <c r="ND882" s="37"/>
      <c r="OG882" s="37"/>
      <c r="PH882" s="37"/>
      <c r="QI882" s="37"/>
      <c r="RY882" s="138"/>
    </row>
    <row r="883" spans="3:493" s="38" customFormat="1">
      <c r="C883" s="39"/>
      <c r="G883" s="40"/>
      <c r="H883" s="40"/>
      <c r="AI883" s="37"/>
      <c r="BJ883" s="37"/>
      <c r="DL883" s="37"/>
      <c r="FN883" s="37"/>
      <c r="FO883" s="60"/>
      <c r="FP883" s="60"/>
      <c r="FQ883" s="60"/>
      <c r="FR883" s="60"/>
      <c r="FS883" s="60"/>
      <c r="FT883" s="60"/>
      <c r="FU883" s="60"/>
      <c r="FV883" s="60"/>
      <c r="FW883" s="60"/>
      <c r="FX883" s="60"/>
      <c r="FY883" s="60"/>
      <c r="FZ883" s="60"/>
      <c r="GA883" s="60"/>
      <c r="GB883" s="60"/>
      <c r="GC883" s="60"/>
      <c r="GD883" s="60"/>
      <c r="GE883" s="60"/>
      <c r="GF883" s="60"/>
      <c r="GG883" s="60"/>
      <c r="GH883" s="60"/>
      <c r="GI883" s="60"/>
      <c r="GJ883" s="60"/>
      <c r="GK883" s="60"/>
      <c r="GL883" s="60"/>
      <c r="GM883" s="60"/>
      <c r="GN883" s="60"/>
      <c r="GO883" s="37"/>
      <c r="HP883" s="37"/>
      <c r="IW883" s="37"/>
      <c r="IX883" s="37"/>
      <c r="IY883" s="37"/>
      <c r="JZ883" s="37"/>
      <c r="LA883" s="37"/>
      <c r="MC883" s="37"/>
      <c r="ND883" s="37"/>
      <c r="OG883" s="37"/>
      <c r="PH883" s="37"/>
      <c r="QI883" s="37"/>
      <c r="RY883" s="138"/>
    </row>
    <row r="884" spans="3:493" s="38" customFormat="1">
      <c r="C884" s="39"/>
      <c r="G884" s="40"/>
      <c r="H884" s="40"/>
      <c r="AI884" s="37"/>
      <c r="BJ884" s="37"/>
      <c r="DL884" s="37"/>
      <c r="FN884" s="37"/>
      <c r="FO884" s="60"/>
      <c r="FP884" s="60"/>
      <c r="FQ884" s="60"/>
      <c r="FR884" s="60"/>
      <c r="FS884" s="60"/>
      <c r="FT884" s="60"/>
      <c r="FU884" s="60"/>
      <c r="FV884" s="60"/>
      <c r="FW884" s="60"/>
      <c r="FX884" s="60"/>
      <c r="FY884" s="60"/>
      <c r="FZ884" s="60"/>
      <c r="GA884" s="60"/>
      <c r="GB884" s="60"/>
      <c r="GC884" s="60"/>
      <c r="GD884" s="60"/>
      <c r="GE884" s="60"/>
      <c r="GF884" s="60"/>
      <c r="GG884" s="60"/>
      <c r="GH884" s="60"/>
      <c r="GI884" s="60"/>
      <c r="GJ884" s="60"/>
      <c r="GK884" s="60"/>
      <c r="GL884" s="60"/>
      <c r="GM884" s="60"/>
      <c r="GN884" s="60"/>
      <c r="GO884" s="37"/>
      <c r="HP884" s="37"/>
      <c r="IW884" s="37"/>
      <c r="IX884" s="37"/>
      <c r="IY884" s="37"/>
      <c r="JZ884" s="37"/>
      <c r="LA884" s="37"/>
      <c r="MC884" s="37"/>
      <c r="ND884" s="37"/>
      <c r="OG884" s="37"/>
      <c r="PH884" s="37"/>
      <c r="QI884" s="37"/>
      <c r="RY884" s="138"/>
    </row>
    <row r="885" spans="3:493" s="38" customFormat="1">
      <c r="C885" s="39"/>
      <c r="G885" s="40"/>
      <c r="H885" s="40"/>
      <c r="AI885" s="37"/>
      <c r="BJ885" s="37"/>
      <c r="DL885" s="37"/>
      <c r="FN885" s="37"/>
      <c r="FO885" s="60"/>
      <c r="FP885" s="60"/>
      <c r="FQ885" s="60"/>
      <c r="FR885" s="60"/>
      <c r="FS885" s="60"/>
      <c r="FT885" s="60"/>
      <c r="FU885" s="60"/>
      <c r="FV885" s="60"/>
      <c r="FW885" s="60"/>
      <c r="FX885" s="60"/>
      <c r="FY885" s="60"/>
      <c r="FZ885" s="60"/>
      <c r="GA885" s="60"/>
      <c r="GB885" s="60"/>
      <c r="GC885" s="60"/>
      <c r="GD885" s="60"/>
      <c r="GE885" s="60"/>
      <c r="GF885" s="60"/>
      <c r="GG885" s="60"/>
      <c r="GH885" s="60"/>
      <c r="GI885" s="60"/>
      <c r="GJ885" s="60"/>
      <c r="GK885" s="60"/>
      <c r="GL885" s="60"/>
      <c r="GM885" s="60"/>
      <c r="GN885" s="60"/>
      <c r="GO885" s="37"/>
      <c r="HP885" s="37"/>
      <c r="IW885" s="37"/>
      <c r="IX885" s="37"/>
      <c r="IY885" s="37"/>
      <c r="JZ885" s="37"/>
      <c r="LA885" s="37"/>
      <c r="MC885" s="37"/>
      <c r="ND885" s="37"/>
      <c r="OG885" s="37"/>
      <c r="PH885" s="37"/>
      <c r="QI885" s="37"/>
      <c r="RY885" s="138"/>
    </row>
    <row r="886" spans="3:493" s="38" customFormat="1">
      <c r="C886" s="39"/>
      <c r="G886" s="40"/>
      <c r="H886" s="40"/>
      <c r="AI886" s="37"/>
      <c r="BJ886" s="37"/>
      <c r="DL886" s="37"/>
      <c r="FN886" s="37"/>
      <c r="FO886" s="60"/>
      <c r="FP886" s="60"/>
      <c r="FQ886" s="60"/>
      <c r="FR886" s="60"/>
      <c r="FS886" s="60"/>
      <c r="FT886" s="60"/>
      <c r="FU886" s="60"/>
      <c r="FV886" s="60"/>
      <c r="FW886" s="60"/>
      <c r="FX886" s="60"/>
      <c r="FY886" s="60"/>
      <c r="FZ886" s="60"/>
      <c r="GA886" s="60"/>
      <c r="GB886" s="60"/>
      <c r="GC886" s="60"/>
      <c r="GD886" s="60"/>
      <c r="GE886" s="60"/>
      <c r="GF886" s="60"/>
      <c r="GG886" s="60"/>
      <c r="GH886" s="60"/>
      <c r="GI886" s="60"/>
      <c r="GJ886" s="60"/>
      <c r="GK886" s="60"/>
      <c r="GL886" s="60"/>
      <c r="GM886" s="60"/>
      <c r="GN886" s="60"/>
      <c r="GO886" s="37"/>
      <c r="HP886" s="37"/>
      <c r="IW886" s="37"/>
      <c r="IX886" s="37"/>
      <c r="IY886" s="37"/>
      <c r="JZ886" s="37"/>
      <c r="LA886" s="37"/>
      <c r="MC886" s="37"/>
      <c r="ND886" s="37"/>
      <c r="OG886" s="37"/>
      <c r="PH886" s="37"/>
      <c r="QI886" s="37"/>
      <c r="RY886" s="138"/>
    </row>
    <row r="887" spans="3:493" s="38" customFormat="1">
      <c r="C887" s="39"/>
      <c r="G887" s="40"/>
      <c r="H887" s="40"/>
      <c r="AI887" s="37"/>
      <c r="BJ887" s="37"/>
      <c r="DL887" s="37"/>
      <c r="FN887" s="37"/>
      <c r="FO887" s="60"/>
      <c r="FP887" s="60"/>
      <c r="FQ887" s="60"/>
      <c r="FR887" s="60"/>
      <c r="FS887" s="60"/>
      <c r="FT887" s="60"/>
      <c r="FU887" s="60"/>
      <c r="FV887" s="60"/>
      <c r="FW887" s="60"/>
      <c r="FX887" s="60"/>
      <c r="FY887" s="60"/>
      <c r="FZ887" s="60"/>
      <c r="GA887" s="60"/>
      <c r="GB887" s="60"/>
      <c r="GC887" s="60"/>
      <c r="GD887" s="60"/>
      <c r="GE887" s="60"/>
      <c r="GF887" s="60"/>
      <c r="GG887" s="60"/>
      <c r="GH887" s="60"/>
      <c r="GI887" s="60"/>
      <c r="GJ887" s="60"/>
      <c r="GK887" s="60"/>
      <c r="GL887" s="60"/>
      <c r="GM887" s="60"/>
      <c r="GN887" s="60"/>
      <c r="GO887" s="37"/>
      <c r="HP887" s="37"/>
      <c r="IW887" s="37"/>
      <c r="IX887" s="37"/>
      <c r="IY887" s="37"/>
      <c r="JZ887" s="37"/>
      <c r="LA887" s="37"/>
      <c r="MC887" s="37"/>
      <c r="ND887" s="37"/>
      <c r="OG887" s="37"/>
      <c r="PH887" s="37"/>
      <c r="QI887" s="37"/>
      <c r="RY887" s="138"/>
    </row>
    <row r="888" spans="3:493" s="38" customFormat="1">
      <c r="C888" s="39"/>
      <c r="G888" s="40"/>
      <c r="H888" s="40"/>
      <c r="AI888" s="37"/>
      <c r="BJ888" s="37"/>
      <c r="DL888" s="37"/>
      <c r="FN888" s="37"/>
      <c r="FO888" s="60"/>
      <c r="FP888" s="60"/>
      <c r="FQ888" s="60"/>
      <c r="FR888" s="60"/>
      <c r="FS888" s="60"/>
      <c r="FT888" s="60"/>
      <c r="FU888" s="60"/>
      <c r="FV888" s="60"/>
      <c r="FW888" s="60"/>
      <c r="FX888" s="60"/>
      <c r="FY888" s="60"/>
      <c r="FZ888" s="60"/>
      <c r="GA888" s="60"/>
      <c r="GB888" s="60"/>
      <c r="GC888" s="60"/>
      <c r="GD888" s="60"/>
      <c r="GE888" s="60"/>
      <c r="GF888" s="60"/>
      <c r="GG888" s="60"/>
      <c r="GH888" s="60"/>
      <c r="GI888" s="60"/>
      <c r="GJ888" s="60"/>
      <c r="GK888" s="60"/>
      <c r="GL888" s="60"/>
      <c r="GM888" s="60"/>
      <c r="GN888" s="60"/>
      <c r="GO888" s="37"/>
      <c r="HP888" s="37"/>
      <c r="IW888" s="37"/>
      <c r="IX888" s="37"/>
      <c r="IY888" s="37"/>
      <c r="JZ888" s="37"/>
      <c r="LA888" s="37"/>
      <c r="MC888" s="37"/>
      <c r="ND888" s="37"/>
      <c r="OG888" s="37"/>
      <c r="PH888" s="37"/>
      <c r="QI888" s="37"/>
      <c r="RY888" s="138"/>
    </row>
    <row r="889" spans="3:493" s="38" customFormat="1">
      <c r="C889" s="39"/>
      <c r="G889" s="40"/>
      <c r="H889" s="40"/>
      <c r="AI889" s="37"/>
      <c r="BJ889" s="37"/>
      <c r="DL889" s="37"/>
      <c r="FN889" s="37"/>
      <c r="FO889" s="60"/>
      <c r="FP889" s="60"/>
      <c r="FQ889" s="60"/>
      <c r="FR889" s="60"/>
      <c r="FS889" s="60"/>
      <c r="FT889" s="60"/>
      <c r="FU889" s="60"/>
      <c r="FV889" s="60"/>
      <c r="FW889" s="60"/>
      <c r="FX889" s="60"/>
      <c r="FY889" s="60"/>
      <c r="FZ889" s="60"/>
      <c r="GA889" s="60"/>
      <c r="GB889" s="60"/>
      <c r="GC889" s="60"/>
      <c r="GD889" s="60"/>
      <c r="GE889" s="60"/>
      <c r="GF889" s="60"/>
      <c r="GG889" s="60"/>
      <c r="GH889" s="60"/>
      <c r="GI889" s="60"/>
      <c r="GJ889" s="60"/>
      <c r="GK889" s="60"/>
      <c r="GL889" s="60"/>
      <c r="GM889" s="60"/>
      <c r="GN889" s="60"/>
      <c r="GO889" s="37"/>
      <c r="HP889" s="37"/>
      <c r="IW889" s="37"/>
      <c r="IX889" s="37"/>
      <c r="IY889" s="37"/>
      <c r="JZ889" s="37"/>
      <c r="LA889" s="37"/>
      <c r="MC889" s="37"/>
      <c r="ND889" s="37"/>
      <c r="OG889" s="37"/>
      <c r="PH889" s="37"/>
      <c r="QI889" s="37"/>
      <c r="RY889" s="138"/>
    </row>
    <row r="890" spans="3:493" s="38" customFormat="1">
      <c r="C890" s="39"/>
      <c r="G890" s="40"/>
      <c r="H890" s="40"/>
      <c r="AI890" s="37"/>
      <c r="BJ890" s="37"/>
      <c r="DL890" s="37"/>
      <c r="FN890" s="37"/>
      <c r="FO890" s="60"/>
      <c r="FP890" s="60"/>
      <c r="FQ890" s="60"/>
      <c r="FR890" s="60"/>
      <c r="FS890" s="60"/>
      <c r="FT890" s="60"/>
      <c r="FU890" s="60"/>
      <c r="FV890" s="60"/>
      <c r="FW890" s="60"/>
      <c r="FX890" s="60"/>
      <c r="FY890" s="60"/>
      <c r="FZ890" s="60"/>
      <c r="GA890" s="60"/>
      <c r="GB890" s="60"/>
      <c r="GC890" s="60"/>
      <c r="GD890" s="60"/>
      <c r="GE890" s="60"/>
      <c r="GF890" s="60"/>
      <c r="GG890" s="60"/>
      <c r="GH890" s="60"/>
      <c r="GI890" s="60"/>
      <c r="GJ890" s="60"/>
      <c r="GK890" s="60"/>
      <c r="GL890" s="60"/>
      <c r="GM890" s="60"/>
      <c r="GN890" s="60"/>
      <c r="GO890" s="37"/>
      <c r="HP890" s="37"/>
      <c r="IW890" s="37"/>
      <c r="IX890" s="37"/>
      <c r="IY890" s="37"/>
      <c r="JZ890" s="37"/>
      <c r="LA890" s="37"/>
      <c r="MC890" s="37"/>
      <c r="ND890" s="37"/>
      <c r="OG890" s="37"/>
      <c r="PH890" s="37"/>
      <c r="QI890" s="37"/>
      <c r="RY890" s="138"/>
    </row>
    <row r="891" spans="3:493" s="38" customFormat="1">
      <c r="C891" s="39"/>
      <c r="G891" s="40"/>
      <c r="H891" s="40"/>
      <c r="AI891" s="37"/>
      <c r="BJ891" s="37"/>
      <c r="DL891" s="37"/>
      <c r="FN891" s="37"/>
      <c r="FO891" s="60"/>
      <c r="FP891" s="60"/>
      <c r="FQ891" s="60"/>
      <c r="FR891" s="60"/>
      <c r="FS891" s="60"/>
      <c r="FT891" s="60"/>
      <c r="FU891" s="60"/>
      <c r="FV891" s="60"/>
      <c r="FW891" s="60"/>
      <c r="FX891" s="60"/>
      <c r="FY891" s="60"/>
      <c r="FZ891" s="60"/>
      <c r="GA891" s="60"/>
      <c r="GB891" s="60"/>
      <c r="GC891" s="60"/>
      <c r="GD891" s="60"/>
      <c r="GE891" s="60"/>
      <c r="GF891" s="60"/>
      <c r="GG891" s="60"/>
      <c r="GH891" s="60"/>
      <c r="GI891" s="60"/>
      <c r="GJ891" s="60"/>
      <c r="GK891" s="60"/>
      <c r="GL891" s="60"/>
      <c r="GM891" s="60"/>
      <c r="GN891" s="60"/>
      <c r="GO891" s="37"/>
      <c r="HP891" s="37"/>
      <c r="IW891" s="37"/>
      <c r="IX891" s="37"/>
      <c r="IY891" s="37"/>
      <c r="JZ891" s="37"/>
      <c r="LA891" s="37"/>
      <c r="MC891" s="37"/>
      <c r="ND891" s="37"/>
      <c r="OG891" s="37"/>
      <c r="PH891" s="37"/>
      <c r="QI891" s="37"/>
      <c r="RY891" s="138"/>
    </row>
    <row r="892" spans="3:493" s="38" customFormat="1">
      <c r="C892" s="39"/>
      <c r="G892" s="40"/>
      <c r="H892" s="40"/>
      <c r="AI892" s="37"/>
      <c r="BJ892" s="37"/>
      <c r="DL892" s="37"/>
      <c r="FN892" s="37"/>
      <c r="FO892" s="60"/>
      <c r="FP892" s="60"/>
      <c r="FQ892" s="60"/>
      <c r="FR892" s="60"/>
      <c r="FS892" s="60"/>
      <c r="FT892" s="60"/>
      <c r="FU892" s="60"/>
      <c r="FV892" s="60"/>
      <c r="FW892" s="60"/>
      <c r="FX892" s="60"/>
      <c r="FY892" s="60"/>
      <c r="FZ892" s="60"/>
      <c r="GA892" s="60"/>
      <c r="GB892" s="60"/>
      <c r="GC892" s="60"/>
      <c r="GD892" s="60"/>
      <c r="GE892" s="60"/>
      <c r="GF892" s="60"/>
      <c r="GG892" s="60"/>
      <c r="GH892" s="60"/>
      <c r="GI892" s="60"/>
      <c r="GJ892" s="60"/>
      <c r="GK892" s="60"/>
      <c r="GL892" s="60"/>
      <c r="GM892" s="60"/>
      <c r="GN892" s="60"/>
      <c r="GO892" s="37"/>
      <c r="HP892" s="37"/>
      <c r="IW892" s="37"/>
      <c r="IX892" s="37"/>
      <c r="IY892" s="37"/>
      <c r="JZ892" s="37"/>
      <c r="LA892" s="37"/>
      <c r="MC892" s="37"/>
      <c r="ND892" s="37"/>
      <c r="OG892" s="37"/>
      <c r="PH892" s="37"/>
      <c r="QI892" s="37"/>
      <c r="RY892" s="138"/>
    </row>
    <row r="893" spans="3:493" s="38" customFormat="1">
      <c r="C893" s="39"/>
      <c r="G893" s="40"/>
      <c r="H893" s="40"/>
      <c r="AI893" s="37"/>
      <c r="BJ893" s="37"/>
      <c r="DL893" s="37"/>
      <c r="FN893" s="37"/>
      <c r="FO893" s="60"/>
      <c r="FP893" s="60"/>
      <c r="FQ893" s="60"/>
      <c r="FR893" s="60"/>
      <c r="FS893" s="60"/>
      <c r="FT893" s="60"/>
      <c r="FU893" s="60"/>
      <c r="FV893" s="60"/>
      <c r="FW893" s="60"/>
      <c r="FX893" s="60"/>
      <c r="FY893" s="60"/>
      <c r="FZ893" s="60"/>
      <c r="GA893" s="60"/>
      <c r="GB893" s="60"/>
      <c r="GC893" s="60"/>
      <c r="GD893" s="60"/>
      <c r="GE893" s="60"/>
      <c r="GF893" s="60"/>
      <c r="GG893" s="60"/>
      <c r="GH893" s="60"/>
      <c r="GI893" s="60"/>
      <c r="GJ893" s="60"/>
      <c r="GK893" s="60"/>
      <c r="GL893" s="60"/>
      <c r="GM893" s="60"/>
      <c r="GN893" s="60"/>
      <c r="GO893" s="37"/>
      <c r="HP893" s="37"/>
      <c r="IW893" s="37"/>
      <c r="IX893" s="37"/>
      <c r="IY893" s="37"/>
      <c r="JZ893" s="37"/>
      <c r="LA893" s="37"/>
      <c r="MC893" s="37"/>
      <c r="ND893" s="37"/>
      <c r="OG893" s="37"/>
      <c r="PH893" s="37"/>
      <c r="QI893" s="37"/>
      <c r="RY893" s="138"/>
    </row>
    <row r="894" spans="3:493" s="38" customFormat="1">
      <c r="C894" s="39"/>
      <c r="G894" s="40"/>
      <c r="H894" s="40"/>
      <c r="AI894" s="37"/>
      <c r="BJ894" s="37"/>
      <c r="DL894" s="37"/>
      <c r="FN894" s="37"/>
      <c r="FO894" s="60"/>
      <c r="FP894" s="60"/>
      <c r="FQ894" s="60"/>
      <c r="FR894" s="60"/>
      <c r="FS894" s="60"/>
      <c r="FT894" s="60"/>
      <c r="FU894" s="60"/>
      <c r="FV894" s="60"/>
      <c r="FW894" s="60"/>
      <c r="FX894" s="60"/>
      <c r="FY894" s="60"/>
      <c r="FZ894" s="60"/>
      <c r="GA894" s="60"/>
      <c r="GB894" s="60"/>
      <c r="GC894" s="60"/>
      <c r="GD894" s="60"/>
      <c r="GE894" s="60"/>
      <c r="GF894" s="60"/>
      <c r="GG894" s="60"/>
      <c r="GH894" s="60"/>
      <c r="GI894" s="60"/>
      <c r="GJ894" s="60"/>
      <c r="GK894" s="60"/>
      <c r="GL894" s="60"/>
      <c r="GM894" s="60"/>
      <c r="GN894" s="60"/>
      <c r="GO894" s="37"/>
      <c r="HP894" s="37"/>
      <c r="IW894" s="37"/>
      <c r="IX894" s="37"/>
      <c r="IY894" s="37"/>
      <c r="JZ894" s="37"/>
      <c r="LA894" s="37"/>
      <c r="MC894" s="37"/>
      <c r="ND894" s="37"/>
      <c r="OG894" s="37"/>
      <c r="PH894" s="37"/>
      <c r="QI894" s="37"/>
      <c r="RY894" s="138"/>
    </row>
    <row r="895" spans="3:493" s="38" customFormat="1">
      <c r="C895" s="39"/>
      <c r="G895" s="40"/>
      <c r="H895" s="40"/>
      <c r="AI895" s="37"/>
      <c r="BJ895" s="37"/>
      <c r="DL895" s="37"/>
      <c r="FN895" s="37"/>
      <c r="FO895" s="60"/>
      <c r="FP895" s="60"/>
      <c r="FQ895" s="60"/>
      <c r="FR895" s="60"/>
      <c r="FS895" s="60"/>
      <c r="FT895" s="60"/>
      <c r="FU895" s="60"/>
      <c r="FV895" s="60"/>
      <c r="FW895" s="60"/>
      <c r="FX895" s="60"/>
      <c r="FY895" s="60"/>
      <c r="FZ895" s="60"/>
      <c r="GA895" s="60"/>
      <c r="GB895" s="60"/>
      <c r="GC895" s="60"/>
      <c r="GD895" s="60"/>
      <c r="GE895" s="60"/>
      <c r="GF895" s="60"/>
      <c r="GG895" s="60"/>
      <c r="GH895" s="60"/>
      <c r="GI895" s="60"/>
      <c r="GJ895" s="60"/>
      <c r="GK895" s="60"/>
      <c r="GL895" s="60"/>
      <c r="GM895" s="60"/>
      <c r="GN895" s="60"/>
      <c r="GO895" s="37"/>
      <c r="HP895" s="37"/>
      <c r="IW895" s="37"/>
      <c r="IX895" s="37"/>
      <c r="IY895" s="37"/>
      <c r="JZ895" s="37"/>
      <c r="LA895" s="37"/>
      <c r="MC895" s="37"/>
      <c r="ND895" s="37"/>
      <c r="OG895" s="37"/>
      <c r="PH895" s="37"/>
      <c r="QI895" s="37"/>
      <c r="RY895" s="138"/>
    </row>
    <row r="896" spans="3:493" s="38" customFormat="1">
      <c r="C896" s="39"/>
      <c r="G896" s="40"/>
      <c r="H896" s="40"/>
      <c r="AI896" s="37"/>
      <c r="BJ896" s="37"/>
      <c r="DL896" s="37"/>
      <c r="FN896" s="37"/>
      <c r="FO896" s="60"/>
      <c r="FP896" s="60"/>
      <c r="FQ896" s="60"/>
      <c r="FR896" s="60"/>
      <c r="FS896" s="60"/>
      <c r="FT896" s="60"/>
      <c r="FU896" s="60"/>
      <c r="FV896" s="60"/>
      <c r="FW896" s="60"/>
      <c r="FX896" s="60"/>
      <c r="FY896" s="60"/>
      <c r="FZ896" s="60"/>
      <c r="GA896" s="60"/>
      <c r="GB896" s="60"/>
      <c r="GC896" s="60"/>
      <c r="GD896" s="60"/>
      <c r="GE896" s="60"/>
      <c r="GF896" s="60"/>
      <c r="GG896" s="60"/>
      <c r="GH896" s="60"/>
      <c r="GI896" s="60"/>
      <c r="GJ896" s="60"/>
      <c r="GK896" s="60"/>
      <c r="GL896" s="60"/>
      <c r="GM896" s="60"/>
      <c r="GN896" s="60"/>
      <c r="GO896" s="37"/>
      <c r="HP896" s="37"/>
      <c r="IW896" s="37"/>
      <c r="IX896" s="37"/>
      <c r="IY896" s="37"/>
      <c r="JZ896" s="37"/>
      <c r="LA896" s="37"/>
      <c r="MC896" s="37"/>
      <c r="ND896" s="37"/>
      <c r="OG896" s="37"/>
      <c r="PH896" s="37"/>
      <c r="QI896" s="37"/>
      <c r="RY896" s="138"/>
    </row>
    <row r="897" spans="3:493" s="38" customFormat="1">
      <c r="C897" s="39"/>
      <c r="G897" s="40"/>
      <c r="H897" s="40"/>
      <c r="AI897" s="37"/>
      <c r="BJ897" s="37"/>
      <c r="DL897" s="37"/>
      <c r="FN897" s="37"/>
      <c r="FO897" s="60"/>
      <c r="FP897" s="60"/>
      <c r="FQ897" s="60"/>
      <c r="FR897" s="60"/>
      <c r="FS897" s="60"/>
      <c r="FT897" s="60"/>
      <c r="FU897" s="60"/>
      <c r="FV897" s="60"/>
      <c r="FW897" s="60"/>
      <c r="FX897" s="60"/>
      <c r="FY897" s="60"/>
      <c r="FZ897" s="60"/>
      <c r="GA897" s="60"/>
      <c r="GB897" s="60"/>
      <c r="GC897" s="60"/>
      <c r="GD897" s="60"/>
      <c r="GE897" s="60"/>
      <c r="GF897" s="60"/>
      <c r="GG897" s="60"/>
      <c r="GH897" s="60"/>
      <c r="GI897" s="60"/>
      <c r="GJ897" s="60"/>
      <c r="GK897" s="60"/>
      <c r="GL897" s="60"/>
      <c r="GM897" s="60"/>
      <c r="GN897" s="60"/>
      <c r="GO897" s="37"/>
      <c r="HP897" s="37"/>
      <c r="IW897" s="37"/>
      <c r="IX897" s="37"/>
      <c r="IY897" s="37"/>
      <c r="JZ897" s="37"/>
      <c r="LA897" s="37"/>
      <c r="MC897" s="37"/>
      <c r="ND897" s="37"/>
      <c r="OG897" s="37"/>
      <c r="PH897" s="37"/>
      <c r="QI897" s="37"/>
      <c r="RY897" s="138"/>
    </row>
    <row r="898" spans="3:493" s="38" customFormat="1">
      <c r="C898" s="39"/>
      <c r="G898" s="40"/>
      <c r="H898" s="40"/>
      <c r="AI898" s="37"/>
      <c r="BJ898" s="37"/>
      <c r="DL898" s="37"/>
      <c r="FN898" s="37"/>
      <c r="FO898" s="60"/>
      <c r="FP898" s="60"/>
      <c r="FQ898" s="60"/>
      <c r="FR898" s="60"/>
      <c r="FS898" s="60"/>
      <c r="FT898" s="60"/>
      <c r="FU898" s="60"/>
      <c r="FV898" s="60"/>
      <c r="FW898" s="60"/>
      <c r="FX898" s="60"/>
      <c r="FY898" s="60"/>
      <c r="FZ898" s="60"/>
      <c r="GA898" s="60"/>
      <c r="GB898" s="60"/>
      <c r="GC898" s="60"/>
      <c r="GD898" s="60"/>
      <c r="GE898" s="60"/>
      <c r="GF898" s="60"/>
      <c r="GG898" s="60"/>
      <c r="GH898" s="60"/>
      <c r="GI898" s="60"/>
      <c r="GJ898" s="60"/>
      <c r="GK898" s="60"/>
      <c r="GL898" s="60"/>
      <c r="GM898" s="60"/>
      <c r="GN898" s="60"/>
      <c r="GO898" s="37"/>
      <c r="HP898" s="37"/>
      <c r="IW898" s="37"/>
      <c r="IX898" s="37"/>
      <c r="IY898" s="37"/>
      <c r="JZ898" s="37"/>
      <c r="LA898" s="37"/>
      <c r="MC898" s="37"/>
      <c r="ND898" s="37"/>
      <c r="OG898" s="37"/>
      <c r="PH898" s="37"/>
      <c r="QI898" s="37"/>
      <c r="RY898" s="138"/>
    </row>
    <row r="899" spans="3:493" s="38" customFormat="1">
      <c r="C899" s="39"/>
      <c r="G899" s="40"/>
      <c r="H899" s="40"/>
      <c r="AI899" s="37"/>
      <c r="BJ899" s="37"/>
      <c r="DL899" s="37"/>
      <c r="FN899" s="37"/>
      <c r="FO899" s="60"/>
      <c r="FP899" s="60"/>
      <c r="FQ899" s="60"/>
      <c r="FR899" s="60"/>
      <c r="FS899" s="60"/>
      <c r="FT899" s="60"/>
      <c r="FU899" s="60"/>
      <c r="FV899" s="60"/>
      <c r="FW899" s="60"/>
      <c r="FX899" s="60"/>
      <c r="FY899" s="60"/>
      <c r="FZ899" s="60"/>
      <c r="GA899" s="60"/>
      <c r="GB899" s="60"/>
      <c r="GC899" s="60"/>
      <c r="GD899" s="60"/>
      <c r="GE899" s="60"/>
      <c r="GF899" s="60"/>
      <c r="GG899" s="60"/>
      <c r="GH899" s="60"/>
      <c r="GI899" s="60"/>
      <c r="GJ899" s="60"/>
      <c r="GK899" s="60"/>
      <c r="GL899" s="60"/>
      <c r="GM899" s="60"/>
      <c r="GN899" s="60"/>
      <c r="GO899" s="37"/>
      <c r="HP899" s="37"/>
      <c r="IW899" s="37"/>
      <c r="IX899" s="37"/>
      <c r="IY899" s="37"/>
      <c r="JZ899" s="37"/>
      <c r="LA899" s="37"/>
      <c r="MC899" s="37"/>
      <c r="ND899" s="37"/>
      <c r="OG899" s="37"/>
      <c r="PH899" s="37"/>
      <c r="QI899" s="37"/>
      <c r="RY899" s="138"/>
    </row>
    <row r="900" spans="3:493" s="38" customFormat="1">
      <c r="C900" s="39"/>
      <c r="G900" s="40"/>
      <c r="H900" s="40"/>
      <c r="AI900" s="37"/>
      <c r="BJ900" s="37"/>
      <c r="DL900" s="37"/>
      <c r="FN900" s="37"/>
      <c r="FO900" s="60"/>
      <c r="FP900" s="60"/>
      <c r="FQ900" s="60"/>
      <c r="FR900" s="60"/>
      <c r="FS900" s="60"/>
      <c r="FT900" s="60"/>
      <c r="FU900" s="60"/>
      <c r="FV900" s="60"/>
      <c r="FW900" s="60"/>
      <c r="FX900" s="60"/>
      <c r="FY900" s="60"/>
      <c r="FZ900" s="60"/>
      <c r="GA900" s="60"/>
      <c r="GB900" s="60"/>
      <c r="GC900" s="60"/>
      <c r="GD900" s="60"/>
      <c r="GE900" s="60"/>
      <c r="GF900" s="60"/>
      <c r="GG900" s="60"/>
      <c r="GH900" s="60"/>
      <c r="GI900" s="60"/>
      <c r="GJ900" s="60"/>
      <c r="GK900" s="60"/>
      <c r="GL900" s="60"/>
      <c r="GM900" s="60"/>
      <c r="GN900" s="60"/>
      <c r="GO900" s="37"/>
      <c r="HP900" s="37"/>
      <c r="IW900" s="37"/>
      <c r="IX900" s="37"/>
      <c r="IY900" s="37"/>
      <c r="JZ900" s="37"/>
      <c r="LA900" s="37"/>
      <c r="MC900" s="37"/>
      <c r="ND900" s="37"/>
      <c r="OG900" s="37"/>
      <c r="PH900" s="37"/>
      <c r="QI900" s="37"/>
      <c r="RY900" s="138"/>
    </row>
    <row r="901" spans="3:493" s="38" customFormat="1">
      <c r="C901" s="39"/>
      <c r="G901" s="40"/>
      <c r="H901" s="40"/>
      <c r="AI901" s="37"/>
      <c r="BJ901" s="37"/>
      <c r="DL901" s="37"/>
      <c r="FN901" s="37"/>
      <c r="FO901" s="60"/>
      <c r="FP901" s="60"/>
      <c r="FQ901" s="60"/>
      <c r="FR901" s="60"/>
      <c r="FS901" s="60"/>
      <c r="FT901" s="60"/>
      <c r="FU901" s="60"/>
      <c r="FV901" s="60"/>
      <c r="FW901" s="60"/>
      <c r="FX901" s="60"/>
      <c r="FY901" s="60"/>
      <c r="FZ901" s="60"/>
      <c r="GA901" s="60"/>
      <c r="GB901" s="60"/>
      <c r="GC901" s="60"/>
      <c r="GD901" s="60"/>
      <c r="GE901" s="60"/>
      <c r="GF901" s="60"/>
      <c r="GG901" s="60"/>
      <c r="GH901" s="60"/>
      <c r="GI901" s="60"/>
      <c r="GJ901" s="60"/>
      <c r="GK901" s="60"/>
      <c r="GL901" s="60"/>
      <c r="GM901" s="60"/>
      <c r="GN901" s="60"/>
      <c r="GO901" s="37"/>
      <c r="HP901" s="37"/>
      <c r="IW901" s="37"/>
      <c r="IX901" s="37"/>
      <c r="IY901" s="37"/>
      <c r="JZ901" s="37"/>
      <c r="LA901" s="37"/>
      <c r="MC901" s="37"/>
      <c r="ND901" s="37"/>
      <c r="OG901" s="37"/>
      <c r="PH901" s="37"/>
      <c r="QI901" s="37"/>
      <c r="RY901" s="138"/>
    </row>
    <row r="902" spans="3:493" s="38" customFormat="1">
      <c r="C902" s="39"/>
      <c r="G902" s="40"/>
      <c r="H902" s="40"/>
      <c r="AI902" s="37"/>
      <c r="BJ902" s="37"/>
      <c r="DL902" s="37"/>
      <c r="FN902" s="37"/>
      <c r="FO902" s="60"/>
      <c r="FP902" s="60"/>
      <c r="FQ902" s="60"/>
      <c r="FR902" s="60"/>
      <c r="FS902" s="60"/>
      <c r="FT902" s="60"/>
      <c r="FU902" s="60"/>
      <c r="FV902" s="60"/>
      <c r="FW902" s="60"/>
      <c r="FX902" s="60"/>
      <c r="FY902" s="60"/>
      <c r="FZ902" s="60"/>
      <c r="GA902" s="60"/>
      <c r="GB902" s="60"/>
      <c r="GC902" s="60"/>
      <c r="GD902" s="60"/>
      <c r="GE902" s="60"/>
      <c r="GF902" s="60"/>
      <c r="GG902" s="60"/>
      <c r="GH902" s="60"/>
      <c r="GI902" s="60"/>
      <c r="GJ902" s="60"/>
      <c r="GK902" s="60"/>
      <c r="GL902" s="60"/>
      <c r="GM902" s="60"/>
      <c r="GN902" s="60"/>
      <c r="GO902" s="37"/>
      <c r="HP902" s="37"/>
      <c r="IW902" s="37"/>
      <c r="IX902" s="37"/>
      <c r="IY902" s="37"/>
      <c r="JZ902" s="37"/>
      <c r="LA902" s="37"/>
      <c r="MC902" s="37"/>
      <c r="ND902" s="37"/>
      <c r="OG902" s="37"/>
      <c r="PH902" s="37"/>
      <c r="QI902" s="37"/>
      <c r="RY902" s="138"/>
    </row>
    <row r="903" spans="3:493" s="38" customFormat="1">
      <c r="C903" s="39"/>
      <c r="G903" s="40"/>
      <c r="H903" s="40"/>
      <c r="AI903" s="37"/>
      <c r="BJ903" s="37"/>
      <c r="DL903" s="37"/>
      <c r="FN903" s="37"/>
      <c r="FO903" s="60"/>
      <c r="FP903" s="60"/>
      <c r="FQ903" s="60"/>
      <c r="FR903" s="60"/>
      <c r="FS903" s="60"/>
      <c r="FT903" s="60"/>
      <c r="FU903" s="60"/>
      <c r="FV903" s="60"/>
      <c r="FW903" s="60"/>
      <c r="FX903" s="60"/>
      <c r="FY903" s="60"/>
      <c r="FZ903" s="60"/>
      <c r="GA903" s="60"/>
      <c r="GB903" s="60"/>
      <c r="GC903" s="60"/>
      <c r="GD903" s="60"/>
      <c r="GE903" s="60"/>
      <c r="GF903" s="60"/>
      <c r="GG903" s="60"/>
      <c r="GH903" s="60"/>
      <c r="GI903" s="60"/>
      <c r="GJ903" s="60"/>
      <c r="GK903" s="60"/>
      <c r="GL903" s="60"/>
      <c r="GM903" s="60"/>
      <c r="GN903" s="60"/>
      <c r="GO903" s="37"/>
      <c r="HP903" s="37"/>
      <c r="IW903" s="37"/>
      <c r="IX903" s="37"/>
      <c r="IY903" s="37"/>
      <c r="JZ903" s="37"/>
      <c r="LA903" s="37"/>
      <c r="MC903" s="37"/>
      <c r="ND903" s="37"/>
      <c r="OG903" s="37"/>
      <c r="PH903" s="37"/>
      <c r="QI903" s="37"/>
      <c r="RY903" s="138"/>
    </row>
    <row r="904" spans="3:493" s="38" customFormat="1">
      <c r="C904" s="39"/>
      <c r="G904" s="40"/>
      <c r="H904" s="40"/>
      <c r="AI904" s="37"/>
      <c r="BJ904" s="37"/>
      <c r="DL904" s="37"/>
      <c r="FN904" s="37"/>
      <c r="FO904" s="60"/>
      <c r="FP904" s="60"/>
      <c r="FQ904" s="60"/>
      <c r="FR904" s="60"/>
      <c r="FS904" s="60"/>
      <c r="FT904" s="60"/>
      <c r="FU904" s="60"/>
      <c r="FV904" s="60"/>
      <c r="FW904" s="60"/>
      <c r="FX904" s="60"/>
      <c r="FY904" s="60"/>
      <c r="FZ904" s="60"/>
      <c r="GA904" s="60"/>
      <c r="GB904" s="60"/>
      <c r="GC904" s="60"/>
      <c r="GD904" s="60"/>
      <c r="GE904" s="60"/>
      <c r="GF904" s="60"/>
      <c r="GG904" s="60"/>
      <c r="GH904" s="60"/>
      <c r="GI904" s="60"/>
      <c r="GJ904" s="60"/>
      <c r="GK904" s="60"/>
      <c r="GL904" s="60"/>
      <c r="GM904" s="60"/>
      <c r="GN904" s="60"/>
      <c r="GO904" s="37"/>
      <c r="HP904" s="37"/>
      <c r="IW904" s="37"/>
      <c r="IX904" s="37"/>
      <c r="IY904" s="37"/>
      <c r="JZ904" s="37"/>
      <c r="LA904" s="37"/>
      <c r="MC904" s="37"/>
      <c r="ND904" s="37"/>
      <c r="OG904" s="37"/>
      <c r="PH904" s="37"/>
      <c r="QI904" s="37"/>
      <c r="RY904" s="138"/>
    </row>
    <row r="905" spans="3:493" s="38" customFormat="1">
      <c r="C905" s="39"/>
      <c r="G905" s="40"/>
      <c r="H905" s="40"/>
      <c r="AI905" s="37"/>
      <c r="BJ905" s="37"/>
      <c r="DL905" s="37"/>
      <c r="FN905" s="37"/>
      <c r="FO905" s="60"/>
      <c r="FP905" s="60"/>
      <c r="FQ905" s="60"/>
      <c r="FR905" s="60"/>
      <c r="FS905" s="60"/>
      <c r="FT905" s="60"/>
      <c r="FU905" s="60"/>
      <c r="FV905" s="60"/>
      <c r="FW905" s="60"/>
      <c r="FX905" s="60"/>
      <c r="FY905" s="60"/>
      <c r="FZ905" s="60"/>
      <c r="GA905" s="60"/>
      <c r="GB905" s="60"/>
      <c r="GC905" s="60"/>
      <c r="GD905" s="60"/>
      <c r="GE905" s="60"/>
      <c r="GF905" s="60"/>
      <c r="GG905" s="60"/>
      <c r="GH905" s="60"/>
      <c r="GI905" s="60"/>
      <c r="GJ905" s="60"/>
      <c r="GK905" s="60"/>
      <c r="GL905" s="60"/>
      <c r="GM905" s="60"/>
      <c r="GN905" s="60"/>
      <c r="GO905" s="37"/>
      <c r="HP905" s="37"/>
      <c r="IW905" s="37"/>
      <c r="IX905" s="37"/>
      <c r="IY905" s="37"/>
      <c r="JZ905" s="37"/>
      <c r="LA905" s="37"/>
      <c r="MC905" s="37"/>
      <c r="ND905" s="37"/>
      <c r="OG905" s="37"/>
      <c r="PH905" s="37"/>
      <c r="QI905" s="37"/>
      <c r="RY905" s="138"/>
    </row>
    <row r="906" spans="3:493" s="38" customFormat="1">
      <c r="C906" s="39"/>
      <c r="G906" s="40"/>
      <c r="H906" s="40"/>
      <c r="AI906" s="37"/>
      <c r="BJ906" s="37"/>
      <c r="DL906" s="37"/>
      <c r="FN906" s="37"/>
      <c r="FO906" s="60"/>
      <c r="FP906" s="60"/>
      <c r="FQ906" s="60"/>
      <c r="FR906" s="60"/>
      <c r="FS906" s="60"/>
      <c r="FT906" s="60"/>
      <c r="FU906" s="60"/>
      <c r="FV906" s="60"/>
      <c r="FW906" s="60"/>
      <c r="FX906" s="60"/>
      <c r="FY906" s="60"/>
      <c r="FZ906" s="60"/>
      <c r="GA906" s="60"/>
      <c r="GB906" s="60"/>
      <c r="GC906" s="60"/>
      <c r="GD906" s="60"/>
      <c r="GE906" s="60"/>
      <c r="GF906" s="60"/>
      <c r="GG906" s="60"/>
      <c r="GH906" s="60"/>
      <c r="GI906" s="60"/>
      <c r="GJ906" s="60"/>
      <c r="GK906" s="60"/>
      <c r="GL906" s="60"/>
      <c r="GM906" s="60"/>
      <c r="GN906" s="60"/>
      <c r="GO906" s="37"/>
      <c r="HP906" s="37"/>
      <c r="IW906" s="37"/>
      <c r="IX906" s="37"/>
      <c r="IY906" s="37"/>
      <c r="JZ906" s="37"/>
      <c r="LA906" s="37"/>
      <c r="MC906" s="37"/>
      <c r="ND906" s="37"/>
      <c r="OG906" s="37"/>
      <c r="PH906" s="37"/>
      <c r="QI906" s="37"/>
      <c r="RY906" s="138"/>
    </row>
    <row r="907" spans="3:493" s="38" customFormat="1">
      <c r="C907" s="39"/>
      <c r="G907" s="40"/>
      <c r="H907" s="40"/>
      <c r="AI907" s="37"/>
      <c r="BJ907" s="37"/>
      <c r="DL907" s="37"/>
      <c r="FN907" s="37"/>
      <c r="FO907" s="60"/>
      <c r="FP907" s="60"/>
      <c r="FQ907" s="60"/>
      <c r="FR907" s="60"/>
      <c r="FS907" s="60"/>
      <c r="FT907" s="60"/>
      <c r="FU907" s="60"/>
      <c r="FV907" s="60"/>
      <c r="FW907" s="60"/>
      <c r="FX907" s="60"/>
      <c r="FY907" s="60"/>
      <c r="FZ907" s="60"/>
      <c r="GA907" s="60"/>
      <c r="GB907" s="60"/>
      <c r="GC907" s="60"/>
      <c r="GD907" s="60"/>
      <c r="GE907" s="60"/>
      <c r="GF907" s="60"/>
      <c r="GG907" s="60"/>
      <c r="GH907" s="60"/>
      <c r="GI907" s="60"/>
      <c r="GJ907" s="60"/>
      <c r="GK907" s="60"/>
      <c r="GL907" s="60"/>
      <c r="GM907" s="60"/>
      <c r="GN907" s="60"/>
      <c r="GO907" s="37"/>
      <c r="HP907" s="37"/>
      <c r="IW907" s="37"/>
      <c r="IX907" s="37"/>
      <c r="IY907" s="37"/>
      <c r="JZ907" s="37"/>
      <c r="LA907" s="37"/>
      <c r="MC907" s="37"/>
      <c r="ND907" s="37"/>
      <c r="OG907" s="37"/>
      <c r="PH907" s="37"/>
      <c r="QI907" s="37"/>
      <c r="RY907" s="138"/>
    </row>
    <row r="908" spans="3:493" s="38" customFormat="1">
      <c r="C908" s="39"/>
      <c r="G908" s="40"/>
      <c r="H908" s="40"/>
      <c r="AI908" s="37"/>
      <c r="BJ908" s="37"/>
      <c r="DL908" s="37"/>
      <c r="FN908" s="37"/>
      <c r="FO908" s="60"/>
      <c r="FP908" s="60"/>
      <c r="FQ908" s="60"/>
      <c r="FR908" s="60"/>
      <c r="FS908" s="60"/>
      <c r="FT908" s="60"/>
      <c r="FU908" s="60"/>
      <c r="FV908" s="60"/>
      <c r="FW908" s="60"/>
      <c r="FX908" s="60"/>
      <c r="FY908" s="60"/>
      <c r="FZ908" s="60"/>
      <c r="GA908" s="60"/>
      <c r="GB908" s="60"/>
      <c r="GC908" s="60"/>
      <c r="GD908" s="60"/>
      <c r="GE908" s="60"/>
      <c r="GF908" s="60"/>
      <c r="GG908" s="60"/>
      <c r="GH908" s="60"/>
      <c r="GI908" s="60"/>
      <c r="GJ908" s="60"/>
      <c r="GK908" s="60"/>
      <c r="GL908" s="60"/>
      <c r="GM908" s="60"/>
      <c r="GN908" s="60"/>
      <c r="GO908" s="37"/>
      <c r="HP908" s="37"/>
      <c r="IW908" s="37"/>
      <c r="IX908" s="37"/>
      <c r="IY908" s="37"/>
      <c r="JZ908" s="37"/>
      <c r="LA908" s="37"/>
      <c r="MC908" s="37"/>
      <c r="ND908" s="37"/>
      <c r="OG908" s="37"/>
      <c r="PH908" s="37"/>
      <c r="QI908" s="37"/>
      <c r="RY908" s="138"/>
    </row>
    <row r="909" spans="3:493" s="38" customFormat="1">
      <c r="C909" s="39"/>
      <c r="G909" s="40"/>
      <c r="H909" s="40"/>
      <c r="AI909" s="37"/>
      <c r="BJ909" s="37"/>
      <c r="DL909" s="37"/>
      <c r="FN909" s="37"/>
      <c r="FO909" s="60"/>
      <c r="FP909" s="60"/>
      <c r="FQ909" s="60"/>
      <c r="FR909" s="60"/>
      <c r="FS909" s="60"/>
      <c r="FT909" s="60"/>
      <c r="FU909" s="60"/>
      <c r="FV909" s="60"/>
      <c r="FW909" s="60"/>
      <c r="FX909" s="60"/>
      <c r="FY909" s="60"/>
      <c r="FZ909" s="60"/>
      <c r="GA909" s="60"/>
      <c r="GB909" s="60"/>
      <c r="GC909" s="60"/>
      <c r="GD909" s="60"/>
      <c r="GE909" s="60"/>
      <c r="GF909" s="60"/>
      <c r="GG909" s="60"/>
      <c r="GH909" s="60"/>
      <c r="GI909" s="60"/>
      <c r="GJ909" s="60"/>
      <c r="GK909" s="60"/>
      <c r="GL909" s="60"/>
      <c r="GM909" s="60"/>
      <c r="GN909" s="60"/>
      <c r="GO909" s="37"/>
      <c r="HP909" s="37"/>
      <c r="IW909" s="37"/>
      <c r="IX909" s="37"/>
      <c r="IY909" s="37"/>
      <c r="JZ909" s="37"/>
      <c r="LA909" s="37"/>
      <c r="MC909" s="37"/>
      <c r="ND909" s="37"/>
      <c r="OG909" s="37"/>
      <c r="PH909" s="37"/>
      <c r="QI909" s="37"/>
      <c r="RY909" s="138"/>
    </row>
    <row r="910" spans="3:493" s="38" customFormat="1">
      <c r="C910" s="39"/>
      <c r="G910" s="40"/>
      <c r="H910" s="40"/>
      <c r="AI910" s="37"/>
      <c r="BJ910" s="37"/>
      <c r="DL910" s="37"/>
      <c r="FN910" s="37"/>
      <c r="FO910" s="60"/>
      <c r="FP910" s="60"/>
      <c r="FQ910" s="60"/>
      <c r="FR910" s="60"/>
      <c r="FS910" s="60"/>
      <c r="FT910" s="60"/>
      <c r="FU910" s="60"/>
      <c r="FV910" s="60"/>
      <c r="FW910" s="60"/>
      <c r="FX910" s="60"/>
      <c r="FY910" s="60"/>
      <c r="FZ910" s="60"/>
      <c r="GA910" s="60"/>
      <c r="GB910" s="60"/>
      <c r="GC910" s="60"/>
      <c r="GD910" s="60"/>
      <c r="GE910" s="60"/>
      <c r="GF910" s="60"/>
      <c r="GG910" s="60"/>
      <c r="GH910" s="60"/>
      <c r="GI910" s="60"/>
      <c r="GJ910" s="60"/>
      <c r="GK910" s="60"/>
      <c r="GL910" s="60"/>
      <c r="GM910" s="60"/>
      <c r="GN910" s="60"/>
      <c r="GO910" s="37"/>
      <c r="HP910" s="37"/>
      <c r="IW910" s="37"/>
      <c r="IX910" s="37"/>
      <c r="IY910" s="37"/>
      <c r="JZ910" s="37"/>
      <c r="LA910" s="37"/>
      <c r="MC910" s="37"/>
      <c r="ND910" s="37"/>
      <c r="OG910" s="37"/>
      <c r="PH910" s="37"/>
      <c r="QI910" s="37"/>
      <c r="RY910" s="138"/>
    </row>
    <row r="911" spans="3:493" s="38" customFormat="1">
      <c r="C911" s="39"/>
      <c r="G911" s="40"/>
      <c r="H911" s="40"/>
      <c r="AI911" s="37"/>
      <c r="BJ911" s="37"/>
      <c r="DL911" s="37"/>
      <c r="FN911" s="37"/>
      <c r="FO911" s="60"/>
      <c r="FP911" s="60"/>
      <c r="FQ911" s="60"/>
      <c r="FR911" s="60"/>
      <c r="FS911" s="60"/>
      <c r="FT911" s="60"/>
      <c r="FU911" s="60"/>
      <c r="FV911" s="60"/>
      <c r="FW911" s="60"/>
      <c r="FX911" s="60"/>
      <c r="FY911" s="60"/>
      <c r="FZ911" s="60"/>
      <c r="GA911" s="60"/>
      <c r="GB911" s="60"/>
      <c r="GC911" s="60"/>
      <c r="GD911" s="60"/>
      <c r="GE911" s="60"/>
      <c r="GF911" s="60"/>
      <c r="GG911" s="60"/>
      <c r="GH911" s="60"/>
      <c r="GI911" s="60"/>
      <c r="GJ911" s="60"/>
      <c r="GK911" s="60"/>
      <c r="GL911" s="60"/>
      <c r="GM911" s="60"/>
      <c r="GN911" s="60"/>
      <c r="GO911" s="37"/>
      <c r="HP911" s="37"/>
      <c r="IW911" s="37"/>
      <c r="IX911" s="37"/>
      <c r="IY911" s="37"/>
      <c r="JZ911" s="37"/>
      <c r="LA911" s="37"/>
      <c r="MC911" s="37"/>
      <c r="ND911" s="37"/>
      <c r="OG911" s="37"/>
      <c r="PH911" s="37"/>
      <c r="QI911" s="37"/>
      <c r="RY911" s="138"/>
    </row>
    <row r="912" spans="3:493" s="38" customFormat="1">
      <c r="C912" s="39"/>
      <c r="G912" s="40"/>
      <c r="H912" s="40"/>
      <c r="AI912" s="37"/>
      <c r="BJ912" s="37"/>
      <c r="DL912" s="37"/>
      <c r="FN912" s="37"/>
      <c r="FO912" s="60"/>
      <c r="FP912" s="60"/>
      <c r="FQ912" s="60"/>
      <c r="FR912" s="60"/>
      <c r="FS912" s="60"/>
      <c r="FT912" s="60"/>
      <c r="FU912" s="60"/>
      <c r="FV912" s="60"/>
      <c r="FW912" s="60"/>
      <c r="FX912" s="60"/>
      <c r="FY912" s="60"/>
      <c r="FZ912" s="60"/>
      <c r="GA912" s="60"/>
      <c r="GB912" s="60"/>
      <c r="GC912" s="60"/>
      <c r="GD912" s="60"/>
      <c r="GE912" s="60"/>
      <c r="GF912" s="60"/>
      <c r="GG912" s="60"/>
      <c r="GH912" s="60"/>
      <c r="GI912" s="60"/>
      <c r="GJ912" s="60"/>
      <c r="GK912" s="60"/>
      <c r="GL912" s="60"/>
      <c r="GM912" s="60"/>
      <c r="GN912" s="60"/>
      <c r="GO912" s="37"/>
      <c r="HP912" s="37"/>
      <c r="IW912" s="37"/>
      <c r="IX912" s="37"/>
      <c r="IY912" s="37"/>
      <c r="JZ912" s="37"/>
      <c r="LA912" s="37"/>
      <c r="MC912" s="37"/>
      <c r="ND912" s="37"/>
      <c r="OG912" s="37"/>
      <c r="PH912" s="37"/>
      <c r="QI912" s="37"/>
      <c r="RY912" s="138"/>
    </row>
    <row r="913" spans="3:493" s="38" customFormat="1">
      <c r="C913" s="39"/>
      <c r="G913" s="40"/>
      <c r="H913" s="40"/>
      <c r="AI913" s="37"/>
      <c r="BJ913" s="37"/>
      <c r="DL913" s="37"/>
      <c r="FN913" s="37"/>
      <c r="FO913" s="60"/>
      <c r="FP913" s="60"/>
      <c r="FQ913" s="60"/>
      <c r="FR913" s="60"/>
      <c r="FS913" s="60"/>
      <c r="FT913" s="60"/>
      <c r="FU913" s="60"/>
      <c r="FV913" s="60"/>
      <c r="FW913" s="60"/>
      <c r="FX913" s="60"/>
      <c r="FY913" s="60"/>
      <c r="FZ913" s="60"/>
      <c r="GA913" s="60"/>
      <c r="GB913" s="60"/>
      <c r="GC913" s="60"/>
      <c r="GD913" s="60"/>
      <c r="GE913" s="60"/>
      <c r="GF913" s="60"/>
      <c r="GG913" s="60"/>
      <c r="GH913" s="60"/>
      <c r="GI913" s="60"/>
      <c r="GJ913" s="60"/>
      <c r="GK913" s="60"/>
      <c r="GL913" s="60"/>
      <c r="GM913" s="60"/>
      <c r="GN913" s="60"/>
      <c r="GO913" s="37"/>
      <c r="HP913" s="37"/>
      <c r="IW913" s="37"/>
      <c r="IX913" s="37"/>
      <c r="IY913" s="37"/>
      <c r="JZ913" s="37"/>
      <c r="LA913" s="37"/>
      <c r="MC913" s="37"/>
      <c r="ND913" s="37"/>
      <c r="OG913" s="37"/>
      <c r="PH913" s="37"/>
      <c r="QI913" s="37"/>
      <c r="RY913" s="138"/>
    </row>
    <row r="914" spans="3:493" s="38" customFormat="1">
      <c r="C914" s="39"/>
      <c r="G914" s="40"/>
      <c r="H914" s="40"/>
      <c r="AI914" s="37"/>
      <c r="BJ914" s="37"/>
      <c r="DL914" s="37"/>
      <c r="FN914" s="37"/>
      <c r="FO914" s="60"/>
      <c r="FP914" s="60"/>
      <c r="FQ914" s="60"/>
      <c r="FR914" s="60"/>
      <c r="FS914" s="60"/>
      <c r="FT914" s="60"/>
      <c r="FU914" s="60"/>
      <c r="FV914" s="60"/>
      <c r="FW914" s="60"/>
      <c r="FX914" s="60"/>
      <c r="FY914" s="60"/>
      <c r="FZ914" s="60"/>
      <c r="GA914" s="60"/>
      <c r="GB914" s="60"/>
      <c r="GC914" s="60"/>
      <c r="GD914" s="60"/>
      <c r="GE914" s="60"/>
      <c r="GF914" s="60"/>
      <c r="GG914" s="60"/>
      <c r="GH914" s="60"/>
      <c r="GI914" s="60"/>
      <c r="GJ914" s="60"/>
      <c r="GK914" s="60"/>
      <c r="GL914" s="60"/>
      <c r="GM914" s="60"/>
      <c r="GN914" s="60"/>
      <c r="GO914" s="37"/>
      <c r="HP914" s="37"/>
      <c r="IW914" s="37"/>
      <c r="IX914" s="37"/>
      <c r="IY914" s="37"/>
      <c r="JZ914" s="37"/>
      <c r="LA914" s="37"/>
      <c r="MC914" s="37"/>
      <c r="ND914" s="37"/>
      <c r="OG914" s="37"/>
      <c r="PH914" s="37"/>
      <c r="QI914" s="37"/>
      <c r="RY914" s="138"/>
    </row>
    <row r="915" spans="3:493" s="38" customFormat="1">
      <c r="C915" s="39"/>
      <c r="G915" s="40"/>
      <c r="H915" s="40"/>
      <c r="AI915" s="37"/>
      <c r="BJ915" s="37"/>
      <c r="DL915" s="37"/>
      <c r="FN915" s="37"/>
      <c r="FO915" s="60"/>
      <c r="FP915" s="60"/>
      <c r="FQ915" s="60"/>
      <c r="FR915" s="60"/>
      <c r="FS915" s="60"/>
      <c r="FT915" s="60"/>
      <c r="FU915" s="60"/>
      <c r="FV915" s="60"/>
      <c r="FW915" s="60"/>
      <c r="FX915" s="60"/>
      <c r="FY915" s="60"/>
      <c r="FZ915" s="60"/>
      <c r="GA915" s="60"/>
      <c r="GB915" s="60"/>
      <c r="GC915" s="60"/>
      <c r="GD915" s="60"/>
      <c r="GE915" s="60"/>
      <c r="GF915" s="60"/>
      <c r="GG915" s="60"/>
      <c r="GH915" s="60"/>
      <c r="GI915" s="60"/>
      <c r="GJ915" s="60"/>
      <c r="GK915" s="60"/>
      <c r="GL915" s="60"/>
      <c r="GM915" s="60"/>
      <c r="GN915" s="60"/>
      <c r="GO915" s="37"/>
      <c r="HP915" s="37"/>
      <c r="IW915" s="37"/>
      <c r="IX915" s="37"/>
      <c r="IY915" s="37"/>
      <c r="JZ915" s="37"/>
      <c r="LA915" s="37"/>
      <c r="MC915" s="37"/>
      <c r="ND915" s="37"/>
      <c r="OG915" s="37"/>
      <c r="PH915" s="37"/>
      <c r="QI915" s="37"/>
      <c r="RY915" s="138"/>
    </row>
    <row r="916" spans="3:493" s="38" customFormat="1">
      <c r="C916" s="39"/>
      <c r="G916" s="40"/>
      <c r="H916" s="40"/>
      <c r="AI916" s="37"/>
      <c r="BJ916" s="37"/>
      <c r="DL916" s="37"/>
      <c r="FN916" s="37"/>
      <c r="FO916" s="60"/>
      <c r="FP916" s="60"/>
      <c r="FQ916" s="60"/>
      <c r="FR916" s="60"/>
      <c r="FS916" s="60"/>
      <c r="FT916" s="60"/>
      <c r="FU916" s="60"/>
      <c r="FV916" s="60"/>
      <c r="FW916" s="60"/>
      <c r="FX916" s="60"/>
      <c r="FY916" s="60"/>
      <c r="FZ916" s="60"/>
      <c r="GA916" s="60"/>
      <c r="GB916" s="60"/>
      <c r="GC916" s="60"/>
      <c r="GD916" s="60"/>
      <c r="GE916" s="60"/>
      <c r="GF916" s="60"/>
      <c r="GG916" s="60"/>
      <c r="GH916" s="60"/>
      <c r="GI916" s="60"/>
      <c r="GJ916" s="60"/>
      <c r="GK916" s="60"/>
      <c r="GL916" s="60"/>
      <c r="GM916" s="60"/>
      <c r="GN916" s="60"/>
      <c r="GO916" s="37"/>
      <c r="HP916" s="37"/>
      <c r="IW916" s="37"/>
      <c r="IX916" s="37"/>
      <c r="IY916" s="37"/>
      <c r="JZ916" s="37"/>
      <c r="LA916" s="37"/>
      <c r="MC916" s="37"/>
      <c r="ND916" s="37"/>
      <c r="OG916" s="37"/>
      <c r="PH916" s="37"/>
      <c r="QI916" s="37"/>
      <c r="RY916" s="138"/>
    </row>
    <row r="917" spans="3:493" s="38" customFormat="1">
      <c r="C917" s="39"/>
      <c r="G917" s="40"/>
      <c r="H917" s="40"/>
      <c r="AI917" s="37"/>
      <c r="BJ917" s="37"/>
      <c r="DL917" s="37"/>
      <c r="FN917" s="37"/>
      <c r="FO917" s="60"/>
      <c r="FP917" s="60"/>
      <c r="FQ917" s="60"/>
      <c r="FR917" s="60"/>
      <c r="FS917" s="60"/>
      <c r="FT917" s="60"/>
      <c r="FU917" s="60"/>
      <c r="FV917" s="60"/>
      <c r="FW917" s="60"/>
      <c r="FX917" s="60"/>
      <c r="FY917" s="60"/>
      <c r="FZ917" s="60"/>
      <c r="GA917" s="60"/>
      <c r="GB917" s="60"/>
      <c r="GC917" s="60"/>
      <c r="GD917" s="60"/>
      <c r="GE917" s="60"/>
      <c r="GF917" s="60"/>
      <c r="GG917" s="60"/>
      <c r="GH917" s="60"/>
      <c r="GI917" s="60"/>
      <c r="GJ917" s="60"/>
      <c r="GK917" s="60"/>
      <c r="GL917" s="60"/>
      <c r="GM917" s="60"/>
      <c r="GN917" s="60"/>
      <c r="GO917" s="37"/>
      <c r="HP917" s="37"/>
      <c r="IW917" s="37"/>
      <c r="IX917" s="37"/>
      <c r="IY917" s="37"/>
      <c r="JZ917" s="37"/>
      <c r="LA917" s="37"/>
      <c r="MC917" s="37"/>
      <c r="ND917" s="37"/>
      <c r="OG917" s="37"/>
      <c r="PH917" s="37"/>
      <c r="QI917" s="37"/>
      <c r="RY917" s="138"/>
    </row>
    <row r="918" spans="3:493" s="38" customFormat="1">
      <c r="C918" s="39"/>
      <c r="G918" s="40"/>
      <c r="H918" s="40"/>
      <c r="AI918" s="37"/>
      <c r="BJ918" s="37"/>
      <c r="DL918" s="37"/>
      <c r="FN918" s="37"/>
      <c r="FO918" s="60"/>
      <c r="FP918" s="60"/>
      <c r="FQ918" s="60"/>
      <c r="FR918" s="60"/>
      <c r="FS918" s="60"/>
      <c r="FT918" s="60"/>
      <c r="FU918" s="60"/>
      <c r="FV918" s="60"/>
      <c r="FW918" s="60"/>
      <c r="FX918" s="60"/>
      <c r="FY918" s="60"/>
      <c r="FZ918" s="60"/>
      <c r="GA918" s="60"/>
      <c r="GB918" s="60"/>
      <c r="GC918" s="60"/>
      <c r="GD918" s="60"/>
      <c r="GE918" s="60"/>
      <c r="GF918" s="60"/>
      <c r="GG918" s="60"/>
      <c r="GH918" s="60"/>
      <c r="GI918" s="60"/>
      <c r="GJ918" s="60"/>
      <c r="GK918" s="60"/>
      <c r="GL918" s="60"/>
      <c r="GM918" s="60"/>
      <c r="GN918" s="60"/>
      <c r="GO918" s="37"/>
      <c r="HP918" s="37"/>
      <c r="IW918" s="37"/>
      <c r="IX918" s="37"/>
      <c r="IY918" s="37"/>
      <c r="JZ918" s="37"/>
      <c r="LA918" s="37"/>
      <c r="MC918" s="37"/>
      <c r="ND918" s="37"/>
      <c r="OG918" s="37"/>
      <c r="PH918" s="37"/>
      <c r="QI918" s="37"/>
      <c r="RY918" s="138"/>
    </row>
    <row r="919" spans="3:493" s="38" customFormat="1">
      <c r="C919" s="39"/>
      <c r="G919" s="40"/>
      <c r="H919" s="40"/>
      <c r="AI919" s="37"/>
      <c r="BJ919" s="37"/>
      <c r="DL919" s="37"/>
      <c r="FN919" s="37"/>
      <c r="FO919" s="60"/>
      <c r="FP919" s="60"/>
      <c r="FQ919" s="60"/>
      <c r="FR919" s="60"/>
      <c r="FS919" s="60"/>
      <c r="FT919" s="60"/>
      <c r="FU919" s="60"/>
      <c r="FV919" s="60"/>
      <c r="FW919" s="60"/>
      <c r="FX919" s="60"/>
      <c r="FY919" s="60"/>
      <c r="FZ919" s="60"/>
      <c r="GA919" s="60"/>
      <c r="GB919" s="60"/>
      <c r="GC919" s="60"/>
      <c r="GD919" s="60"/>
      <c r="GE919" s="60"/>
      <c r="GF919" s="60"/>
      <c r="GG919" s="60"/>
      <c r="GH919" s="60"/>
      <c r="GI919" s="60"/>
      <c r="GJ919" s="60"/>
      <c r="GK919" s="60"/>
      <c r="GL919" s="60"/>
      <c r="GM919" s="60"/>
      <c r="GN919" s="60"/>
      <c r="GO919" s="37"/>
      <c r="HP919" s="37"/>
      <c r="IW919" s="37"/>
      <c r="IX919" s="37"/>
      <c r="IY919" s="37"/>
      <c r="JZ919" s="37"/>
      <c r="LA919" s="37"/>
      <c r="MC919" s="37"/>
      <c r="ND919" s="37"/>
      <c r="OG919" s="37"/>
      <c r="PH919" s="37"/>
      <c r="QI919" s="37"/>
      <c r="RY919" s="138"/>
    </row>
    <row r="920" spans="3:493" s="38" customFormat="1">
      <c r="C920" s="39"/>
      <c r="G920" s="40"/>
      <c r="H920" s="40"/>
      <c r="AI920" s="37"/>
      <c r="BJ920" s="37"/>
      <c r="DL920" s="37"/>
      <c r="FN920" s="37"/>
      <c r="FO920" s="60"/>
      <c r="FP920" s="60"/>
      <c r="FQ920" s="60"/>
      <c r="FR920" s="60"/>
      <c r="FS920" s="60"/>
      <c r="FT920" s="60"/>
      <c r="FU920" s="60"/>
      <c r="FV920" s="60"/>
      <c r="FW920" s="60"/>
      <c r="FX920" s="60"/>
      <c r="FY920" s="60"/>
      <c r="FZ920" s="60"/>
      <c r="GA920" s="60"/>
      <c r="GB920" s="60"/>
      <c r="GC920" s="60"/>
      <c r="GD920" s="60"/>
      <c r="GE920" s="60"/>
      <c r="GF920" s="60"/>
      <c r="GG920" s="60"/>
      <c r="GH920" s="60"/>
      <c r="GI920" s="60"/>
      <c r="GJ920" s="60"/>
      <c r="GK920" s="60"/>
      <c r="GL920" s="60"/>
      <c r="GM920" s="60"/>
      <c r="GN920" s="60"/>
      <c r="GO920" s="37"/>
      <c r="HP920" s="37"/>
      <c r="IW920" s="37"/>
      <c r="IX920" s="37"/>
      <c r="IY920" s="37"/>
      <c r="JZ920" s="37"/>
      <c r="LA920" s="37"/>
      <c r="MC920" s="37"/>
      <c r="ND920" s="37"/>
      <c r="OG920" s="37"/>
      <c r="PH920" s="37"/>
      <c r="QI920" s="37"/>
      <c r="RY920" s="138"/>
    </row>
    <row r="921" spans="3:493" s="38" customFormat="1">
      <c r="C921" s="39"/>
      <c r="G921" s="40"/>
      <c r="H921" s="40"/>
      <c r="AI921" s="37"/>
      <c r="BJ921" s="37"/>
      <c r="DL921" s="37"/>
      <c r="FN921" s="37"/>
      <c r="FO921" s="60"/>
      <c r="FP921" s="60"/>
      <c r="FQ921" s="60"/>
      <c r="FR921" s="60"/>
      <c r="FS921" s="60"/>
      <c r="FT921" s="60"/>
      <c r="FU921" s="60"/>
      <c r="FV921" s="60"/>
      <c r="FW921" s="60"/>
      <c r="FX921" s="60"/>
      <c r="FY921" s="60"/>
      <c r="FZ921" s="60"/>
      <c r="GA921" s="60"/>
      <c r="GB921" s="60"/>
      <c r="GC921" s="60"/>
      <c r="GD921" s="60"/>
      <c r="GE921" s="60"/>
      <c r="GF921" s="60"/>
      <c r="GG921" s="60"/>
      <c r="GH921" s="60"/>
      <c r="GI921" s="60"/>
      <c r="GJ921" s="60"/>
      <c r="GK921" s="60"/>
      <c r="GL921" s="60"/>
      <c r="GM921" s="60"/>
      <c r="GN921" s="60"/>
      <c r="GO921" s="37"/>
      <c r="HP921" s="37"/>
      <c r="IW921" s="37"/>
      <c r="IX921" s="37"/>
      <c r="IY921" s="37"/>
      <c r="JZ921" s="37"/>
      <c r="LA921" s="37"/>
      <c r="MC921" s="37"/>
      <c r="ND921" s="37"/>
      <c r="OG921" s="37"/>
      <c r="PH921" s="37"/>
      <c r="QI921" s="37"/>
      <c r="RY921" s="138"/>
    </row>
    <row r="922" spans="3:493" s="38" customFormat="1">
      <c r="C922" s="39"/>
      <c r="G922" s="40"/>
      <c r="H922" s="40"/>
      <c r="AI922" s="37"/>
      <c r="BJ922" s="37"/>
      <c r="DL922" s="37"/>
      <c r="FN922" s="37"/>
      <c r="FO922" s="60"/>
      <c r="FP922" s="60"/>
      <c r="FQ922" s="60"/>
      <c r="FR922" s="60"/>
      <c r="FS922" s="60"/>
      <c r="FT922" s="60"/>
      <c r="FU922" s="60"/>
      <c r="FV922" s="60"/>
      <c r="FW922" s="60"/>
      <c r="FX922" s="60"/>
      <c r="FY922" s="60"/>
      <c r="FZ922" s="60"/>
      <c r="GA922" s="60"/>
      <c r="GB922" s="60"/>
      <c r="GC922" s="60"/>
      <c r="GD922" s="60"/>
      <c r="GE922" s="60"/>
      <c r="GF922" s="60"/>
      <c r="GG922" s="60"/>
      <c r="GH922" s="60"/>
      <c r="GI922" s="60"/>
      <c r="GJ922" s="60"/>
      <c r="GK922" s="60"/>
      <c r="GL922" s="60"/>
      <c r="GM922" s="60"/>
      <c r="GN922" s="60"/>
      <c r="GO922" s="37"/>
      <c r="HP922" s="37"/>
      <c r="IW922" s="37"/>
      <c r="IX922" s="37"/>
      <c r="IY922" s="37"/>
      <c r="JZ922" s="37"/>
      <c r="LA922" s="37"/>
      <c r="MC922" s="37"/>
      <c r="ND922" s="37"/>
      <c r="OG922" s="37"/>
      <c r="PH922" s="37"/>
      <c r="QI922" s="37"/>
      <c r="RY922" s="138"/>
    </row>
    <row r="923" spans="3:493" s="38" customFormat="1">
      <c r="C923" s="39"/>
      <c r="G923" s="40"/>
      <c r="H923" s="40"/>
      <c r="AI923" s="37"/>
      <c r="BJ923" s="37"/>
      <c r="DL923" s="37"/>
      <c r="FN923" s="37"/>
      <c r="FO923" s="60"/>
      <c r="FP923" s="60"/>
      <c r="FQ923" s="60"/>
      <c r="FR923" s="60"/>
      <c r="FS923" s="60"/>
      <c r="FT923" s="60"/>
      <c r="FU923" s="60"/>
      <c r="FV923" s="60"/>
      <c r="FW923" s="60"/>
      <c r="FX923" s="60"/>
      <c r="FY923" s="60"/>
      <c r="FZ923" s="60"/>
      <c r="GA923" s="60"/>
      <c r="GB923" s="60"/>
      <c r="GC923" s="60"/>
      <c r="GD923" s="60"/>
      <c r="GE923" s="60"/>
      <c r="GF923" s="60"/>
      <c r="GG923" s="60"/>
      <c r="GH923" s="60"/>
      <c r="GI923" s="60"/>
      <c r="GJ923" s="60"/>
      <c r="GK923" s="60"/>
      <c r="GL923" s="60"/>
      <c r="GM923" s="60"/>
      <c r="GN923" s="60"/>
      <c r="GO923" s="37"/>
      <c r="HP923" s="37"/>
      <c r="IW923" s="37"/>
      <c r="IX923" s="37"/>
      <c r="IY923" s="37"/>
      <c r="JZ923" s="37"/>
      <c r="LA923" s="37"/>
      <c r="MC923" s="37"/>
      <c r="ND923" s="37"/>
      <c r="OG923" s="37"/>
      <c r="PH923" s="37"/>
      <c r="QI923" s="37"/>
      <c r="RY923" s="138"/>
    </row>
    <row r="924" spans="3:493" s="38" customFormat="1">
      <c r="C924" s="39"/>
      <c r="G924" s="40"/>
      <c r="H924" s="40"/>
      <c r="AI924" s="37"/>
      <c r="BJ924" s="37"/>
      <c r="DL924" s="37"/>
      <c r="FN924" s="37"/>
      <c r="FO924" s="60"/>
      <c r="FP924" s="60"/>
      <c r="FQ924" s="60"/>
      <c r="FR924" s="60"/>
      <c r="FS924" s="60"/>
      <c r="FT924" s="60"/>
      <c r="FU924" s="60"/>
      <c r="FV924" s="60"/>
      <c r="FW924" s="60"/>
      <c r="FX924" s="60"/>
      <c r="FY924" s="60"/>
      <c r="FZ924" s="60"/>
      <c r="GA924" s="60"/>
      <c r="GB924" s="60"/>
      <c r="GC924" s="60"/>
      <c r="GD924" s="60"/>
      <c r="GE924" s="60"/>
      <c r="GF924" s="60"/>
      <c r="GG924" s="60"/>
      <c r="GH924" s="60"/>
      <c r="GI924" s="60"/>
      <c r="GJ924" s="60"/>
      <c r="GK924" s="60"/>
      <c r="GL924" s="60"/>
      <c r="GM924" s="60"/>
      <c r="GN924" s="60"/>
      <c r="GO924" s="37"/>
      <c r="HP924" s="37"/>
      <c r="IW924" s="37"/>
      <c r="IX924" s="37"/>
      <c r="IY924" s="37"/>
      <c r="JZ924" s="37"/>
      <c r="LA924" s="37"/>
      <c r="MC924" s="37"/>
      <c r="ND924" s="37"/>
      <c r="OG924" s="37"/>
      <c r="PH924" s="37"/>
      <c r="QI924" s="37"/>
      <c r="RY924" s="138"/>
    </row>
    <row r="925" spans="3:493" s="38" customFormat="1">
      <c r="C925" s="39"/>
      <c r="G925" s="40"/>
      <c r="H925" s="40"/>
      <c r="AI925" s="37"/>
      <c r="BJ925" s="37"/>
      <c r="DL925" s="37"/>
      <c r="FN925" s="37"/>
      <c r="FO925" s="60"/>
      <c r="FP925" s="60"/>
      <c r="FQ925" s="60"/>
      <c r="FR925" s="60"/>
      <c r="FS925" s="60"/>
      <c r="FT925" s="60"/>
      <c r="FU925" s="60"/>
      <c r="FV925" s="60"/>
      <c r="FW925" s="60"/>
      <c r="FX925" s="60"/>
      <c r="FY925" s="60"/>
      <c r="FZ925" s="60"/>
      <c r="GA925" s="60"/>
      <c r="GB925" s="60"/>
      <c r="GC925" s="60"/>
      <c r="GD925" s="60"/>
      <c r="GE925" s="60"/>
      <c r="GF925" s="60"/>
      <c r="GG925" s="60"/>
      <c r="GH925" s="60"/>
      <c r="GI925" s="60"/>
      <c r="GJ925" s="60"/>
      <c r="GK925" s="60"/>
      <c r="GL925" s="60"/>
      <c r="GM925" s="60"/>
      <c r="GN925" s="60"/>
      <c r="GO925" s="37"/>
      <c r="HP925" s="37"/>
      <c r="IW925" s="37"/>
      <c r="IX925" s="37"/>
      <c r="IY925" s="37"/>
      <c r="JZ925" s="37"/>
      <c r="LA925" s="37"/>
      <c r="MC925" s="37"/>
      <c r="ND925" s="37"/>
      <c r="OG925" s="37"/>
      <c r="PH925" s="37"/>
      <c r="QI925" s="37"/>
      <c r="RY925" s="138"/>
    </row>
    <row r="926" spans="3:493" s="38" customFormat="1">
      <c r="C926" s="39"/>
      <c r="G926" s="40"/>
      <c r="H926" s="40"/>
      <c r="AI926" s="37"/>
      <c r="BJ926" s="37"/>
      <c r="DL926" s="37"/>
      <c r="FN926" s="37"/>
      <c r="FO926" s="60"/>
      <c r="FP926" s="60"/>
      <c r="FQ926" s="60"/>
      <c r="FR926" s="60"/>
      <c r="FS926" s="60"/>
      <c r="FT926" s="60"/>
      <c r="FU926" s="60"/>
      <c r="FV926" s="60"/>
      <c r="FW926" s="60"/>
      <c r="FX926" s="60"/>
      <c r="FY926" s="60"/>
      <c r="FZ926" s="60"/>
      <c r="GA926" s="60"/>
      <c r="GB926" s="60"/>
      <c r="GC926" s="60"/>
      <c r="GD926" s="60"/>
      <c r="GE926" s="60"/>
      <c r="GF926" s="60"/>
      <c r="GG926" s="60"/>
      <c r="GH926" s="60"/>
      <c r="GI926" s="60"/>
      <c r="GJ926" s="60"/>
      <c r="GK926" s="60"/>
      <c r="GL926" s="60"/>
      <c r="GM926" s="60"/>
      <c r="GN926" s="60"/>
      <c r="GO926" s="37"/>
      <c r="HP926" s="37"/>
      <c r="IW926" s="37"/>
      <c r="IX926" s="37"/>
      <c r="IY926" s="37"/>
      <c r="JZ926" s="37"/>
      <c r="LA926" s="37"/>
      <c r="MC926" s="37"/>
      <c r="ND926" s="37"/>
      <c r="OG926" s="37"/>
      <c r="PH926" s="37"/>
      <c r="QI926" s="37"/>
      <c r="RY926" s="138"/>
    </row>
    <row r="927" spans="3:493" s="38" customFormat="1">
      <c r="C927" s="39"/>
      <c r="G927" s="40"/>
      <c r="H927" s="40"/>
      <c r="AI927" s="37"/>
      <c r="BJ927" s="37"/>
      <c r="DL927" s="37"/>
      <c r="FN927" s="37"/>
      <c r="FO927" s="60"/>
      <c r="FP927" s="60"/>
      <c r="FQ927" s="60"/>
      <c r="FR927" s="60"/>
      <c r="FS927" s="60"/>
      <c r="FT927" s="60"/>
      <c r="FU927" s="60"/>
      <c r="FV927" s="60"/>
      <c r="FW927" s="60"/>
      <c r="FX927" s="60"/>
      <c r="FY927" s="60"/>
      <c r="FZ927" s="60"/>
      <c r="GA927" s="60"/>
      <c r="GB927" s="60"/>
      <c r="GC927" s="60"/>
      <c r="GD927" s="60"/>
      <c r="GE927" s="60"/>
      <c r="GF927" s="60"/>
      <c r="GG927" s="60"/>
      <c r="GH927" s="60"/>
      <c r="GI927" s="60"/>
      <c r="GJ927" s="60"/>
      <c r="GK927" s="60"/>
      <c r="GL927" s="60"/>
      <c r="GM927" s="60"/>
      <c r="GN927" s="60"/>
      <c r="GO927" s="37"/>
      <c r="HP927" s="37"/>
      <c r="IW927" s="37"/>
      <c r="IX927" s="37"/>
      <c r="IY927" s="37"/>
      <c r="JZ927" s="37"/>
      <c r="LA927" s="37"/>
      <c r="MC927" s="37"/>
      <c r="ND927" s="37"/>
      <c r="OG927" s="37"/>
      <c r="PH927" s="37"/>
      <c r="QI927" s="37"/>
      <c r="RY927" s="138"/>
    </row>
    <row r="928" spans="3:493" s="38" customFormat="1">
      <c r="C928" s="39"/>
      <c r="G928" s="40"/>
      <c r="H928" s="40"/>
      <c r="AI928" s="37"/>
      <c r="BJ928" s="37"/>
      <c r="DL928" s="37"/>
      <c r="FN928" s="37"/>
      <c r="FO928" s="60"/>
      <c r="FP928" s="60"/>
      <c r="FQ928" s="60"/>
      <c r="FR928" s="60"/>
      <c r="FS928" s="60"/>
      <c r="FT928" s="60"/>
      <c r="FU928" s="60"/>
      <c r="FV928" s="60"/>
      <c r="FW928" s="60"/>
      <c r="FX928" s="60"/>
      <c r="FY928" s="60"/>
      <c r="FZ928" s="60"/>
      <c r="GA928" s="60"/>
      <c r="GB928" s="60"/>
      <c r="GC928" s="60"/>
      <c r="GD928" s="60"/>
      <c r="GE928" s="60"/>
      <c r="GF928" s="60"/>
      <c r="GG928" s="60"/>
      <c r="GH928" s="60"/>
      <c r="GI928" s="60"/>
      <c r="GJ928" s="60"/>
      <c r="GK928" s="60"/>
      <c r="GL928" s="60"/>
      <c r="GM928" s="60"/>
      <c r="GN928" s="60"/>
      <c r="GO928" s="37"/>
      <c r="HP928" s="37"/>
      <c r="IW928" s="37"/>
      <c r="IX928" s="37"/>
      <c r="IY928" s="37"/>
      <c r="JZ928" s="37"/>
      <c r="LA928" s="37"/>
      <c r="MC928" s="37"/>
      <c r="ND928" s="37"/>
      <c r="OG928" s="37"/>
      <c r="PH928" s="37"/>
      <c r="QI928" s="37"/>
      <c r="RY928" s="138"/>
    </row>
    <row r="929" spans="3:493" s="38" customFormat="1">
      <c r="C929" s="39"/>
      <c r="G929" s="40"/>
      <c r="H929" s="40"/>
      <c r="AI929" s="37"/>
      <c r="BJ929" s="37"/>
      <c r="DL929" s="37"/>
      <c r="FN929" s="37"/>
      <c r="FO929" s="60"/>
      <c r="FP929" s="60"/>
      <c r="FQ929" s="60"/>
      <c r="FR929" s="60"/>
      <c r="FS929" s="60"/>
      <c r="FT929" s="60"/>
      <c r="FU929" s="60"/>
      <c r="FV929" s="60"/>
      <c r="FW929" s="60"/>
      <c r="FX929" s="60"/>
      <c r="FY929" s="60"/>
      <c r="FZ929" s="60"/>
      <c r="GA929" s="60"/>
      <c r="GB929" s="60"/>
      <c r="GC929" s="60"/>
      <c r="GD929" s="60"/>
      <c r="GE929" s="60"/>
      <c r="GF929" s="60"/>
      <c r="GG929" s="60"/>
      <c r="GH929" s="60"/>
      <c r="GI929" s="60"/>
      <c r="GJ929" s="60"/>
      <c r="GK929" s="60"/>
      <c r="GL929" s="60"/>
      <c r="GM929" s="60"/>
      <c r="GN929" s="60"/>
      <c r="GO929" s="37"/>
      <c r="HP929" s="37"/>
      <c r="IW929" s="37"/>
      <c r="IX929" s="37"/>
      <c r="IY929" s="37"/>
      <c r="JZ929" s="37"/>
      <c r="LA929" s="37"/>
      <c r="MC929" s="37"/>
      <c r="ND929" s="37"/>
      <c r="OG929" s="37"/>
      <c r="PH929" s="37"/>
      <c r="QI929" s="37"/>
      <c r="RY929" s="138"/>
    </row>
    <row r="930" spans="3:493" s="38" customFormat="1">
      <c r="C930" s="39"/>
      <c r="G930" s="40"/>
      <c r="H930" s="40"/>
      <c r="AI930" s="37"/>
      <c r="BJ930" s="37"/>
      <c r="DL930" s="37"/>
      <c r="FN930" s="37"/>
      <c r="FO930" s="60"/>
      <c r="FP930" s="60"/>
      <c r="FQ930" s="60"/>
      <c r="FR930" s="60"/>
      <c r="FS930" s="60"/>
      <c r="FT930" s="60"/>
      <c r="FU930" s="60"/>
      <c r="FV930" s="60"/>
      <c r="FW930" s="60"/>
      <c r="FX930" s="60"/>
      <c r="FY930" s="60"/>
      <c r="FZ930" s="60"/>
      <c r="GA930" s="60"/>
      <c r="GB930" s="60"/>
      <c r="GC930" s="60"/>
      <c r="GD930" s="60"/>
      <c r="GE930" s="60"/>
      <c r="GF930" s="60"/>
      <c r="GG930" s="60"/>
      <c r="GH930" s="60"/>
      <c r="GI930" s="60"/>
      <c r="GJ930" s="60"/>
      <c r="GK930" s="60"/>
      <c r="GL930" s="60"/>
      <c r="GM930" s="60"/>
      <c r="GN930" s="60"/>
      <c r="GO930" s="37"/>
      <c r="HP930" s="37"/>
      <c r="IW930" s="37"/>
      <c r="IX930" s="37"/>
      <c r="IY930" s="37"/>
      <c r="JZ930" s="37"/>
      <c r="LA930" s="37"/>
      <c r="MC930" s="37"/>
      <c r="ND930" s="37"/>
      <c r="OG930" s="37"/>
      <c r="PH930" s="37"/>
      <c r="QI930" s="37"/>
      <c r="RY930" s="138"/>
    </row>
    <row r="931" spans="3:493" s="38" customFormat="1">
      <c r="C931" s="39"/>
      <c r="G931" s="40"/>
      <c r="H931" s="40"/>
      <c r="AI931" s="37"/>
      <c r="BJ931" s="37"/>
      <c r="DL931" s="37"/>
      <c r="FN931" s="37"/>
      <c r="FO931" s="60"/>
      <c r="FP931" s="60"/>
      <c r="FQ931" s="60"/>
      <c r="FR931" s="60"/>
      <c r="FS931" s="60"/>
      <c r="FT931" s="60"/>
      <c r="FU931" s="60"/>
      <c r="FV931" s="60"/>
      <c r="FW931" s="60"/>
      <c r="FX931" s="60"/>
      <c r="FY931" s="60"/>
      <c r="FZ931" s="60"/>
      <c r="GA931" s="60"/>
      <c r="GB931" s="60"/>
      <c r="GC931" s="60"/>
      <c r="GD931" s="60"/>
      <c r="GE931" s="60"/>
      <c r="GF931" s="60"/>
      <c r="GG931" s="60"/>
      <c r="GH931" s="60"/>
      <c r="GI931" s="60"/>
      <c r="GJ931" s="60"/>
      <c r="GK931" s="60"/>
      <c r="GL931" s="60"/>
      <c r="GM931" s="60"/>
      <c r="GN931" s="60"/>
      <c r="GO931" s="37"/>
      <c r="HP931" s="37"/>
      <c r="IW931" s="37"/>
      <c r="IX931" s="37"/>
      <c r="IY931" s="37"/>
      <c r="JZ931" s="37"/>
      <c r="LA931" s="37"/>
      <c r="MC931" s="37"/>
      <c r="ND931" s="37"/>
      <c r="OG931" s="37"/>
      <c r="PH931" s="37"/>
      <c r="QI931" s="37"/>
      <c r="RY931" s="138"/>
    </row>
    <row r="932" spans="3:493" s="38" customFormat="1">
      <c r="C932" s="39"/>
      <c r="G932" s="40"/>
      <c r="H932" s="40"/>
      <c r="AI932" s="37"/>
      <c r="BJ932" s="37"/>
      <c r="DL932" s="37"/>
      <c r="FN932" s="37"/>
      <c r="FO932" s="60"/>
      <c r="FP932" s="60"/>
      <c r="FQ932" s="60"/>
      <c r="FR932" s="60"/>
      <c r="FS932" s="60"/>
      <c r="FT932" s="60"/>
      <c r="FU932" s="60"/>
      <c r="FV932" s="60"/>
      <c r="FW932" s="60"/>
      <c r="FX932" s="60"/>
      <c r="FY932" s="60"/>
      <c r="FZ932" s="60"/>
      <c r="GA932" s="60"/>
      <c r="GB932" s="60"/>
      <c r="GC932" s="60"/>
      <c r="GD932" s="60"/>
      <c r="GE932" s="60"/>
      <c r="GF932" s="60"/>
      <c r="GG932" s="60"/>
      <c r="GH932" s="60"/>
      <c r="GI932" s="60"/>
      <c r="GJ932" s="60"/>
      <c r="GK932" s="60"/>
      <c r="GL932" s="60"/>
      <c r="GM932" s="60"/>
      <c r="GN932" s="60"/>
      <c r="GO932" s="37"/>
      <c r="HP932" s="37"/>
      <c r="IW932" s="37"/>
      <c r="IX932" s="37"/>
      <c r="IY932" s="37"/>
      <c r="JZ932" s="37"/>
      <c r="LA932" s="37"/>
      <c r="MC932" s="37"/>
      <c r="ND932" s="37"/>
      <c r="OG932" s="37"/>
      <c r="PH932" s="37"/>
      <c r="QI932" s="37"/>
      <c r="RY932" s="138"/>
    </row>
    <row r="933" spans="3:493" s="38" customFormat="1">
      <c r="C933" s="39"/>
      <c r="G933" s="40"/>
      <c r="H933" s="40"/>
      <c r="AI933" s="37"/>
      <c r="BJ933" s="37"/>
      <c r="DL933" s="37"/>
      <c r="FN933" s="37"/>
      <c r="FO933" s="60"/>
      <c r="FP933" s="60"/>
      <c r="FQ933" s="60"/>
      <c r="FR933" s="60"/>
      <c r="FS933" s="60"/>
      <c r="FT933" s="60"/>
      <c r="FU933" s="60"/>
      <c r="FV933" s="60"/>
      <c r="FW933" s="60"/>
      <c r="FX933" s="60"/>
      <c r="FY933" s="60"/>
      <c r="FZ933" s="60"/>
      <c r="GA933" s="60"/>
      <c r="GB933" s="60"/>
      <c r="GC933" s="60"/>
      <c r="GD933" s="60"/>
      <c r="GE933" s="60"/>
      <c r="GF933" s="60"/>
      <c r="GG933" s="60"/>
      <c r="GH933" s="60"/>
      <c r="GI933" s="60"/>
      <c r="GJ933" s="60"/>
      <c r="GK933" s="60"/>
      <c r="GL933" s="60"/>
      <c r="GM933" s="60"/>
      <c r="GN933" s="60"/>
      <c r="GO933" s="37"/>
      <c r="HP933" s="37"/>
      <c r="IW933" s="37"/>
      <c r="IX933" s="37"/>
      <c r="IY933" s="37"/>
      <c r="JZ933" s="37"/>
      <c r="LA933" s="37"/>
      <c r="MC933" s="37"/>
      <c r="ND933" s="37"/>
      <c r="OG933" s="37"/>
      <c r="PH933" s="37"/>
      <c r="QI933" s="37"/>
      <c r="RY933" s="138"/>
    </row>
    <row r="934" spans="3:493" s="38" customFormat="1">
      <c r="C934" s="39"/>
      <c r="G934" s="40"/>
      <c r="H934" s="40"/>
      <c r="AI934" s="37"/>
      <c r="BJ934" s="37"/>
      <c r="DL934" s="37"/>
      <c r="FN934" s="37"/>
      <c r="FO934" s="60"/>
      <c r="FP934" s="60"/>
      <c r="FQ934" s="60"/>
      <c r="FR934" s="60"/>
      <c r="FS934" s="60"/>
      <c r="FT934" s="60"/>
      <c r="FU934" s="60"/>
      <c r="FV934" s="60"/>
      <c r="FW934" s="60"/>
      <c r="FX934" s="60"/>
      <c r="FY934" s="60"/>
      <c r="FZ934" s="60"/>
      <c r="GA934" s="60"/>
      <c r="GB934" s="60"/>
      <c r="GC934" s="60"/>
      <c r="GD934" s="60"/>
      <c r="GE934" s="60"/>
      <c r="GF934" s="60"/>
      <c r="GG934" s="60"/>
      <c r="GH934" s="60"/>
      <c r="GI934" s="60"/>
      <c r="GJ934" s="60"/>
      <c r="GK934" s="60"/>
      <c r="GL934" s="60"/>
      <c r="GM934" s="60"/>
      <c r="GN934" s="60"/>
      <c r="GO934" s="37"/>
      <c r="HP934" s="37"/>
      <c r="IW934" s="37"/>
      <c r="IX934" s="37"/>
      <c r="IY934" s="37"/>
      <c r="JZ934" s="37"/>
      <c r="LA934" s="37"/>
      <c r="MC934" s="37"/>
      <c r="ND934" s="37"/>
      <c r="OG934" s="37"/>
      <c r="PH934" s="37"/>
      <c r="QI934" s="37"/>
      <c r="RY934" s="138"/>
    </row>
    <row r="935" spans="3:493" s="38" customFormat="1">
      <c r="C935" s="39"/>
      <c r="G935" s="40"/>
      <c r="H935" s="40"/>
      <c r="AI935" s="37"/>
      <c r="BJ935" s="37"/>
      <c r="DL935" s="37"/>
      <c r="FN935" s="37"/>
      <c r="FO935" s="60"/>
      <c r="FP935" s="60"/>
      <c r="FQ935" s="60"/>
      <c r="FR935" s="60"/>
      <c r="FS935" s="60"/>
      <c r="FT935" s="60"/>
      <c r="FU935" s="60"/>
      <c r="FV935" s="60"/>
      <c r="FW935" s="60"/>
      <c r="FX935" s="60"/>
      <c r="FY935" s="60"/>
      <c r="FZ935" s="60"/>
      <c r="GA935" s="60"/>
      <c r="GB935" s="60"/>
      <c r="GC935" s="60"/>
      <c r="GD935" s="60"/>
      <c r="GE935" s="60"/>
      <c r="GF935" s="60"/>
      <c r="GG935" s="60"/>
      <c r="GH935" s="60"/>
      <c r="GI935" s="60"/>
      <c r="GJ935" s="60"/>
      <c r="GK935" s="60"/>
      <c r="GL935" s="60"/>
      <c r="GM935" s="60"/>
      <c r="GN935" s="60"/>
      <c r="GO935" s="37"/>
      <c r="HP935" s="37"/>
      <c r="IW935" s="37"/>
      <c r="IX935" s="37"/>
      <c r="IY935" s="37"/>
      <c r="JZ935" s="37"/>
      <c r="LA935" s="37"/>
      <c r="MC935" s="37"/>
      <c r="ND935" s="37"/>
      <c r="OG935" s="37"/>
      <c r="PH935" s="37"/>
      <c r="QI935" s="37"/>
      <c r="RY935" s="138"/>
    </row>
    <row r="936" spans="3:493" s="38" customFormat="1">
      <c r="C936" s="39"/>
      <c r="G936" s="40"/>
      <c r="H936" s="40"/>
      <c r="AI936" s="37"/>
      <c r="BJ936" s="37"/>
      <c r="DL936" s="37"/>
      <c r="FN936" s="37"/>
      <c r="FO936" s="60"/>
      <c r="FP936" s="60"/>
      <c r="FQ936" s="60"/>
      <c r="FR936" s="60"/>
      <c r="FS936" s="60"/>
      <c r="FT936" s="60"/>
      <c r="FU936" s="60"/>
      <c r="FV936" s="60"/>
      <c r="FW936" s="60"/>
      <c r="FX936" s="60"/>
      <c r="FY936" s="60"/>
      <c r="FZ936" s="60"/>
      <c r="GA936" s="60"/>
      <c r="GB936" s="60"/>
      <c r="GC936" s="60"/>
      <c r="GD936" s="60"/>
      <c r="GE936" s="60"/>
      <c r="GF936" s="60"/>
      <c r="GG936" s="60"/>
      <c r="GH936" s="60"/>
      <c r="GI936" s="60"/>
      <c r="GJ936" s="60"/>
      <c r="GK936" s="60"/>
      <c r="GL936" s="60"/>
      <c r="GM936" s="60"/>
      <c r="GN936" s="60"/>
      <c r="GO936" s="37"/>
      <c r="HP936" s="37"/>
      <c r="IW936" s="37"/>
      <c r="IX936" s="37"/>
      <c r="IY936" s="37"/>
      <c r="JZ936" s="37"/>
      <c r="LA936" s="37"/>
      <c r="MC936" s="37"/>
      <c r="ND936" s="37"/>
      <c r="OG936" s="37"/>
      <c r="PH936" s="37"/>
      <c r="QI936" s="37"/>
      <c r="RY936" s="138"/>
    </row>
    <row r="937" spans="3:493" s="38" customFormat="1">
      <c r="C937" s="39"/>
      <c r="G937" s="40"/>
      <c r="H937" s="40"/>
      <c r="AI937" s="37"/>
      <c r="BJ937" s="37"/>
      <c r="DL937" s="37"/>
      <c r="FN937" s="37"/>
      <c r="FO937" s="60"/>
      <c r="FP937" s="60"/>
      <c r="FQ937" s="60"/>
      <c r="FR937" s="60"/>
      <c r="FS937" s="60"/>
      <c r="FT937" s="60"/>
      <c r="FU937" s="60"/>
      <c r="FV937" s="60"/>
      <c r="FW937" s="60"/>
      <c r="FX937" s="60"/>
      <c r="FY937" s="60"/>
      <c r="FZ937" s="60"/>
      <c r="GA937" s="60"/>
      <c r="GB937" s="60"/>
      <c r="GC937" s="60"/>
      <c r="GD937" s="60"/>
      <c r="GE937" s="60"/>
      <c r="GF937" s="60"/>
      <c r="GG937" s="60"/>
      <c r="GH937" s="60"/>
      <c r="GI937" s="60"/>
      <c r="GJ937" s="60"/>
      <c r="GK937" s="60"/>
      <c r="GL937" s="60"/>
      <c r="GM937" s="60"/>
      <c r="GN937" s="60"/>
      <c r="GO937" s="37"/>
      <c r="HP937" s="37"/>
      <c r="IW937" s="37"/>
      <c r="IX937" s="37"/>
      <c r="IY937" s="37"/>
      <c r="JZ937" s="37"/>
      <c r="LA937" s="37"/>
      <c r="MC937" s="37"/>
      <c r="ND937" s="37"/>
      <c r="OG937" s="37"/>
      <c r="PH937" s="37"/>
      <c r="QI937" s="37"/>
      <c r="RY937" s="138"/>
    </row>
    <row r="938" spans="3:493" s="38" customFormat="1">
      <c r="C938" s="39"/>
      <c r="G938" s="40"/>
      <c r="H938" s="40"/>
      <c r="AI938" s="37"/>
      <c r="BJ938" s="37"/>
      <c r="DL938" s="37"/>
      <c r="FN938" s="37"/>
      <c r="FO938" s="60"/>
      <c r="FP938" s="60"/>
      <c r="FQ938" s="60"/>
      <c r="FR938" s="60"/>
      <c r="FS938" s="60"/>
      <c r="FT938" s="60"/>
      <c r="FU938" s="60"/>
      <c r="FV938" s="60"/>
      <c r="FW938" s="60"/>
      <c r="FX938" s="60"/>
      <c r="FY938" s="60"/>
      <c r="FZ938" s="60"/>
      <c r="GA938" s="60"/>
      <c r="GB938" s="60"/>
      <c r="GC938" s="60"/>
      <c r="GD938" s="60"/>
      <c r="GE938" s="60"/>
      <c r="GF938" s="60"/>
      <c r="GG938" s="60"/>
      <c r="GH938" s="60"/>
      <c r="GI938" s="60"/>
      <c r="GJ938" s="60"/>
      <c r="GK938" s="60"/>
      <c r="GL938" s="60"/>
      <c r="GM938" s="60"/>
      <c r="GN938" s="60"/>
      <c r="GO938" s="37"/>
      <c r="HP938" s="37"/>
      <c r="IW938" s="37"/>
      <c r="IX938" s="37"/>
      <c r="IY938" s="37"/>
      <c r="JZ938" s="37"/>
      <c r="LA938" s="37"/>
      <c r="MC938" s="37"/>
      <c r="ND938" s="37"/>
      <c r="OG938" s="37"/>
      <c r="PH938" s="37"/>
      <c r="QI938" s="37"/>
      <c r="RY938" s="138"/>
    </row>
    <row r="939" spans="3:493" s="38" customFormat="1">
      <c r="C939" s="39"/>
      <c r="G939" s="40"/>
      <c r="H939" s="40"/>
      <c r="AI939" s="37"/>
      <c r="BJ939" s="37"/>
      <c r="DL939" s="37"/>
      <c r="FN939" s="37"/>
      <c r="FO939" s="60"/>
      <c r="FP939" s="60"/>
      <c r="FQ939" s="60"/>
      <c r="FR939" s="60"/>
      <c r="FS939" s="60"/>
      <c r="FT939" s="60"/>
      <c r="FU939" s="60"/>
      <c r="FV939" s="60"/>
      <c r="FW939" s="60"/>
      <c r="FX939" s="60"/>
      <c r="FY939" s="60"/>
      <c r="FZ939" s="60"/>
      <c r="GA939" s="60"/>
      <c r="GB939" s="60"/>
      <c r="GC939" s="60"/>
      <c r="GD939" s="60"/>
      <c r="GE939" s="60"/>
      <c r="GF939" s="60"/>
      <c r="GG939" s="60"/>
      <c r="GH939" s="60"/>
      <c r="GI939" s="60"/>
      <c r="GJ939" s="60"/>
      <c r="GK939" s="60"/>
      <c r="GL939" s="60"/>
      <c r="GM939" s="60"/>
      <c r="GN939" s="60"/>
      <c r="GO939" s="37"/>
      <c r="HP939" s="37"/>
      <c r="IW939" s="37"/>
      <c r="IX939" s="37"/>
      <c r="IY939" s="37"/>
      <c r="JZ939" s="37"/>
      <c r="LA939" s="37"/>
      <c r="MC939" s="37"/>
      <c r="ND939" s="37"/>
      <c r="OG939" s="37"/>
      <c r="PH939" s="37"/>
      <c r="QI939" s="37"/>
      <c r="RY939" s="138"/>
    </row>
    <row r="940" spans="3:493" s="38" customFormat="1">
      <c r="C940" s="39"/>
      <c r="G940" s="40"/>
      <c r="H940" s="40"/>
      <c r="AI940" s="37"/>
      <c r="BJ940" s="37"/>
      <c r="DL940" s="37"/>
      <c r="FN940" s="37"/>
      <c r="FO940" s="60"/>
      <c r="FP940" s="60"/>
      <c r="FQ940" s="60"/>
      <c r="FR940" s="60"/>
      <c r="FS940" s="60"/>
      <c r="FT940" s="60"/>
      <c r="FU940" s="60"/>
      <c r="FV940" s="60"/>
      <c r="FW940" s="60"/>
      <c r="FX940" s="60"/>
      <c r="FY940" s="60"/>
      <c r="FZ940" s="60"/>
      <c r="GA940" s="60"/>
      <c r="GB940" s="60"/>
      <c r="GC940" s="60"/>
      <c r="GD940" s="60"/>
      <c r="GE940" s="60"/>
      <c r="GF940" s="60"/>
      <c r="GG940" s="60"/>
      <c r="GH940" s="60"/>
      <c r="GI940" s="60"/>
      <c r="GJ940" s="60"/>
      <c r="GK940" s="60"/>
      <c r="GL940" s="60"/>
      <c r="GM940" s="60"/>
      <c r="GN940" s="60"/>
      <c r="GO940" s="37"/>
      <c r="HP940" s="37"/>
      <c r="IW940" s="37"/>
      <c r="IX940" s="37"/>
      <c r="IY940" s="37"/>
      <c r="JZ940" s="37"/>
      <c r="LA940" s="37"/>
      <c r="MC940" s="37"/>
      <c r="ND940" s="37"/>
      <c r="OG940" s="37"/>
      <c r="PH940" s="37"/>
      <c r="QI940" s="37"/>
      <c r="RY940" s="138"/>
    </row>
    <row r="941" spans="3:493" s="38" customFormat="1">
      <c r="C941" s="39"/>
      <c r="G941" s="40"/>
      <c r="H941" s="40"/>
      <c r="AI941" s="37"/>
      <c r="BJ941" s="37"/>
      <c r="DL941" s="37"/>
      <c r="FN941" s="37"/>
      <c r="FO941" s="60"/>
      <c r="FP941" s="60"/>
      <c r="FQ941" s="60"/>
      <c r="FR941" s="60"/>
      <c r="FS941" s="60"/>
      <c r="FT941" s="60"/>
      <c r="FU941" s="60"/>
      <c r="FV941" s="60"/>
      <c r="FW941" s="60"/>
      <c r="FX941" s="60"/>
      <c r="FY941" s="60"/>
      <c r="FZ941" s="60"/>
      <c r="GA941" s="60"/>
      <c r="GB941" s="60"/>
      <c r="GC941" s="60"/>
      <c r="GD941" s="60"/>
      <c r="GE941" s="60"/>
      <c r="GF941" s="60"/>
      <c r="GG941" s="60"/>
      <c r="GH941" s="60"/>
      <c r="GI941" s="60"/>
      <c r="GJ941" s="60"/>
      <c r="GK941" s="60"/>
      <c r="GL941" s="60"/>
      <c r="GM941" s="60"/>
      <c r="GN941" s="60"/>
      <c r="GO941" s="37"/>
      <c r="HP941" s="37"/>
      <c r="IW941" s="37"/>
      <c r="IX941" s="37"/>
      <c r="IY941" s="37"/>
      <c r="JZ941" s="37"/>
      <c r="LA941" s="37"/>
      <c r="MC941" s="37"/>
      <c r="ND941" s="37"/>
      <c r="OG941" s="37"/>
      <c r="PH941" s="37"/>
      <c r="QI941" s="37"/>
      <c r="RY941" s="138"/>
    </row>
    <row r="942" spans="3:493" s="38" customFormat="1">
      <c r="C942" s="39"/>
      <c r="G942" s="40"/>
      <c r="H942" s="40"/>
      <c r="AI942" s="37"/>
      <c r="BJ942" s="37"/>
      <c r="DL942" s="37"/>
      <c r="FN942" s="37"/>
      <c r="FO942" s="60"/>
      <c r="FP942" s="60"/>
      <c r="FQ942" s="60"/>
      <c r="FR942" s="60"/>
      <c r="FS942" s="60"/>
      <c r="FT942" s="60"/>
      <c r="FU942" s="60"/>
      <c r="FV942" s="60"/>
      <c r="FW942" s="60"/>
      <c r="FX942" s="60"/>
      <c r="FY942" s="60"/>
      <c r="FZ942" s="60"/>
      <c r="GA942" s="60"/>
      <c r="GB942" s="60"/>
      <c r="GC942" s="60"/>
      <c r="GD942" s="60"/>
      <c r="GE942" s="60"/>
      <c r="GF942" s="60"/>
      <c r="GG942" s="60"/>
      <c r="GH942" s="60"/>
      <c r="GI942" s="60"/>
      <c r="GJ942" s="60"/>
      <c r="GK942" s="60"/>
      <c r="GL942" s="60"/>
      <c r="GM942" s="60"/>
      <c r="GN942" s="60"/>
      <c r="GO942" s="37"/>
      <c r="HP942" s="37"/>
      <c r="IW942" s="37"/>
      <c r="IX942" s="37"/>
      <c r="IY942" s="37"/>
      <c r="JZ942" s="37"/>
      <c r="LA942" s="37"/>
      <c r="MC942" s="37"/>
      <c r="ND942" s="37"/>
      <c r="OG942" s="37"/>
      <c r="PH942" s="37"/>
      <c r="QI942" s="37"/>
      <c r="RY942" s="138"/>
    </row>
    <row r="943" spans="3:493" s="38" customFormat="1">
      <c r="C943" s="39"/>
      <c r="G943" s="40"/>
      <c r="H943" s="40"/>
      <c r="AI943" s="37"/>
      <c r="BJ943" s="37"/>
      <c r="DL943" s="37"/>
      <c r="FN943" s="37"/>
      <c r="FO943" s="60"/>
      <c r="FP943" s="60"/>
      <c r="FQ943" s="60"/>
      <c r="FR943" s="60"/>
      <c r="FS943" s="60"/>
      <c r="FT943" s="60"/>
      <c r="FU943" s="60"/>
      <c r="FV943" s="60"/>
      <c r="FW943" s="60"/>
      <c r="FX943" s="60"/>
      <c r="FY943" s="60"/>
      <c r="FZ943" s="60"/>
      <c r="GA943" s="60"/>
      <c r="GB943" s="60"/>
      <c r="GC943" s="60"/>
      <c r="GD943" s="60"/>
      <c r="GE943" s="60"/>
      <c r="GF943" s="60"/>
      <c r="GG943" s="60"/>
      <c r="GH943" s="60"/>
      <c r="GI943" s="60"/>
      <c r="GJ943" s="60"/>
      <c r="GK943" s="60"/>
      <c r="GL943" s="60"/>
      <c r="GM943" s="60"/>
      <c r="GN943" s="60"/>
      <c r="GO943" s="37"/>
      <c r="HP943" s="37"/>
      <c r="IW943" s="37"/>
      <c r="IX943" s="37"/>
      <c r="IY943" s="37"/>
      <c r="JZ943" s="37"/>
      <c r="LA943" s="37"/>
      <c r="MC943" s="37"/>
      <c r="ND943" s="37"/>
      <c r="OG943" s="37"/>
      <c r="PH943" s="37"/>
      <c r="QI943" s="37"/>
      <c r="RY943" s="138"/>
    </row>
    <row r="944" spans="3:493" s="38" customFormat="1">
      <c r="C944" s="39"/>
      <c r="G944" s="40"/>
      <c r="H944" s="40"/>
      <c r="AI944" s="37"/>
      <c r="BJ944" s="37"/>
      <c r="DL944" s="37"/>
      <c r="FN944" s="37"/>
      <c r="FO944" s="60"/>
      <c r="FP944" s="60"/>
      <c r="FQ944" s="60"/>
      <c r="FR944" s="60"/>
      <c r="FS944" s="60"/>
      <c r="FT944" s="60"/>
      <c r="FU944" s="60"/>
      <c r="FV944" s="60"/>
      <c r="FW944" s="60"/>
      <c r="FX944" s="60"/>
      <c r="FY944" s="60"/>
      <c r="FZ944" s="60"/>
      <c r="GA944" s="60"/>
      <c r="GB944" s="60"/>
      <c r="GC944" s="60"/>
      <c r="GD944" s="60"/>
      <c r="GE944" s="60"/>
      <c r="GF944" s="60"/>
      <c r="GG944" s="60"/>
      <c r="GH944" s="60"/>
      <c r="GI944" s="60"/>
      <c r="GJ944" s="60"/>
      <c r="GK944" s="60"/>
      <c r="GL944" s="60"/>
      <c r="GM944" s="60"/>
      <c r="GN944" s="60"/>
      <c r="GO944" s="37"/>
      <c r="HP944" s="37"/>
      <c r="IW944" s="37"/>
      <c r="IX944" s="37"/>
      <c r="IY944" s="37"/>
      <c r="JZ944" s="37"/>
      <c r="LA944" s="37"/>
      <c r="MC944" s="37"/>
      <c r="ND944" s="37"/>
      <c r="OG944" s="37"/>
      <c r="PH944" s="37"/>
      <c r="QI944" s="37"/>
      <c r="RY944" s="138"/>
    </row>
    <row r="945" spans="3:493" s="38" customFormat="1">
      <c r="C945" s="39"/>
      <c r="G945" s="40"/>
      <c r="H945" s="40"/>
      <c r="AI945" s="37"/>
      <c r="BJ945" s="37"/>
      <c r="DL945" s="37"/>
      <c r="FN945" s="37"/>
      <c r="FO945" s="60"/>
      <c r="FP945" s="60"/>
      <c r="FQ945" s="60"/>
      <c r="FR945" s="60"/>
      <c r="FS945" s="60"/>
      <c r="FT945" s="60"/>
      <c r="FU945" s="60"/>
      <c r="FV945" s="60"/>
      <c r="FW945" s="60"/>
      <c r="FX945" s="60"/>
      <c r="FY945" s="60"/>
      <c r="FZ945" s="60"/>
      <c r="GA945" s="60"/>
      <c r="GB945" s="60"/>
      <c r="GC945" s="60"/>
      <c r="GD945" s="60"/>
      <c r="GE945" s="60"/>
      <c r="GF945" s="60"/>
      <c r="GG945" s="60"/>
      <c r="GH945" s="60"/>
      <c r="GI945" s="60"/>
      <c r="GJ945" s="60"/>
      <c r="GK945" s="60"/>
      <c r="GL945" s="60"/>
      <c r="GM945" s="60"/>
      <c r="GN945" s="60"/>
      <c r="GO945" s="37"/>
      <c r="HP945" s="37"/>
      <c r="IW945" s="37"/>
      <c r="IX945" s="37"/>
      <c r="IY945" s="37"/>
      <c r="JZ945" s="37"/>
      <c r="LA945" s="37"/>
      <c r="MC945" s="37"/>
      <c r="ND945" s="37"/>
      <c r="OG945" s="37"/>
      <c r="PH945" s="37"/>
      <c r="QI945" s="37"/>
      <c r="RY945" s="138"/>
    </row>
    <row r="946" spans="3:493" s="38" customFormat="1">
      <c r="C946" s="39"/>
      <c r="G946" s="40"/>
      <c r="H946" s="40"/>
      <c r="AI946" s="37"/>
      <c r="BJ946" s="37"/>
      <c r="DL946" s="37"/>
      <c r="FN946" s="37"/>
      <c r="FO946" s="60"/>
      <c r="FP946" s="60"/>
      <c r="FQ946" s="60"/>
      <c r="FR946" s="60"/>
      <c r="FS946" s="60"/>
      <c r="FT946" s="60"/>
      <c r="FU946" s="60"/>
      <c r="FV946" s="60"/>
      <c r="FW946" s="60"/>
      <c r="FX946" s="60"/>
      <c r="FY946" s="60"/>
      <c r="FZ946" s="60"/>
      <c r="GA946" s="60"/>
      <c r="GB946" s="60"/>
      <c r="GC946" s="60"/>
      <c r="GD946" s="60"/>
      <c r="GE946" s="60"/>
      <c r="GF946" s="60"/>
      <c r="GG946" s="60"/>
      <c r="GH946" s="60"/>
      <c r="GI946" s="60"/>
      <c r="GJ946" s="60"/>
      <c r="GK946" s="60"/>
      <c r="GL946" s="60"/>
      <c r="GM946" s="60"/>
      <c r="GN946" s="60"/>
      <c r="GO946" s="37"/>
      <c r="HP946" s="37"/>
      <c r="IW946" s="37"/>
      <c r="IX946" s="37"/>
      <c r="IY946" s="37"/>
      <c r="JZ946" s="37"/>
      <c r="LA946" s="37"/>
      <c r="MC946" s="37"/>
      <c r="ND946" s="37"/>
      <c r="OG946" s="37"/>
      <c r="PH946" s="37"/>
      <c r="QI946" s="37"/>
      <c r="RY946" s="138"/>
    </row>
    <row r="947" spans="3:493" s="38" customFormat="1">
      <c r="C947" s="39"/>
      <c r="G947" s="40"/>
      <c r="H947" s="40"/>
      <c r="AI947" s="37"/>
      <c r="BJ947" s="37"/>
      <c r="DL947" s="37"/>
      <c r="FN947" s="37"/>
      <c r="FO947" s="60"/>
      <c r="FP947" s="60"/>
      <c r="FQ947" s="60"/>
      <c r="FR947" s="60"/>
      <c r="FS947" s="60"/>
      <c r="FT947" s="60"/>
      <c r="FU947" s="60"/>
      <c r="FV947" s="60"/>
      <c r="FW947" s="60"/>
      <c r="FX947" s="60"/>
      <c r="FY947" s="60"/>
      <c r="FZ947" s="60"/>
      <c r="GA947" s="60"/>
      <c r="GB947" s="60"/>
      <c r="GC947" s="60"/>
      <c r="GD947" s="60"/>
      <c r="GE947" s="60"/>
      <c r="GF947" s="60"/>
      <c r="GG947" s="60"/>
      <c r="GH947" s="60"/>
      <c r="GI947" s="60"/>
      <c r="GJ947" s="60"/>
      <c r="GK947" s="60"/>
      <c r="GL947" s="60"/>
      <c r="GM947" s="60"/>
      <c r="GN947" s="60"/>
      <c r="GO947" s="37"/>
      <c r="HP947" s="37"/>
      <c r="IW947" s="37"/>
      <c r="IX947" s="37"/>
      <c r="IY947" s="37"/>
      <c r="JZ947" s="37"/>
      <c r="LA947" s="37"/>
      <c r="MC947" s="37"/>
      <c r="ND947" s="37"/>
      <c r="OG947" s="37"/>
      <c r="PH947" s="37"/>
      <c r="QI947" s="37"/>
      <c r="RY947" s="138"/>
    </row>
    <row r="948" spans="3:493" s="38" customFormat="1">
      <c r="C948" s="39"/>
      <c r="G948" s="40"/>
      <c r="H948" s="40"/>
      <c r="AI948" s="37"/>
      <c r="BJ948" s="37"/>
      <c r="DL948" s="37"/>
      <c r="FN948" s="37"/>
      <c r="FO948" s="60"/>
      <c r="FP948" s="60"/>
      <c r="FQ948" s="60"/>
      <c r="FR948" s="60"/>
      <c r="FS948" s="60"/>
      <c r="FT948" s="60"/>
      <c r="FU948" s="60"/>
      <c r="FV948" s="60"/>
      <c r="FW948" s="60"/>
      <c r="FX948" s="60"/>
      <c r="FY948" s="60"/>
      <c r="FZ948" s="60"/>
      <c r="GA948" s="60"/>
      <c r="GB948" s="60"/>
      <c r="GC948" s="60"/>
      <c r="GD948" s="60"/>
      <c r="GE948" s="60"/>
      <c r="GF948" s="60"/>
      <c r="GG948" s="60"/>
      <c r="GH948" s="60"/>
      <c r="GI948" s="60"/>
      <c r="GJ948" s="60"/>
      <c r="GK948" s="60"/>
      <c r="GL948" s="60"/>
      <c r="GM948" s="60"/>
      <c r="GN948" s="60"/>
      <c r="GO948" s="37"/>
      <c r="HP948" s="37"/>
      <c r="IW948" s="37"/>
      <c r="IX948" s="37"/>
      <c r="IY948" s="37"/>
      <c r="JZ948" s="37"/>
      <c r="LA948" s="37"/>
      <c r="MC948" s="37"/>
      <c r="ND948" s="37"/>
      <c r="OG948" s="37"/>
      <c r="PH948" s="37"/>
      <c r="QI948" s="37"/>
      <c r="RY948" s="138"/>
    </row>
    <row r="949" spans="3:493" s="38" customFormat="1">
      <c r="C949" s="39"/>
      <c r="G949" s="40"/>
      <c r="H949" s="40"/>
      <c r="AI949" s="37"/>
      <c r="BJ949" s="37"/>
      <c r="DL949" s="37"/>
      <c r="FN949" s="37"/>
      <c r="FO949" s="60"/>
      <c r="FP949" s="60"/>
      <c r="FQ949" s="60"/>
      <c r="FR949" s="60"/>
      <c r="FS949" s="60"/>
      <c r="FT949" s="60"/>
      <c r="FU949" s="60"/>
      <c r="FV949" s="60"/>
      <c r="FW949" s="60"/>
      <c r="FX949" s="60"/>
      <c r="FY949" s="60"/>
      <c r="FZ949" s="60"/>
      <c r="GA949" s="60"/>
      <c r="GB949" s="60"/>
      <c r="GC949" s="60"/>
      <c r="GD949" s="60"/>
      <c r="GE949" s="60"/>
      <c r="GF949" s="60"/>
      <c r="GG949" s="60"/>
      <c r="GH949" s="60"/>
      <c r="GI949" s="60"/>
      <c r="GJ949" s="60"/>
      <c r="GK949" s="60"/>
      <c r="GL949" s="60"/>
      <c r="GM949" s="60"/>
      <c r="GN949" s="60"/>
      <c r="GO949" s="37"/>
      <c r="HP949" s="37"/>
      <c r="IW949" s="37"/>
      <c r="IX949" s="37"/>
      <c r="IY949" s="37"/>
      <c r="JZ949" s="37"/>
      <c r="LA949" s="37"/>
      <c r="MC949" s="37"/>
      <c r="ND949" s="37"/>
      <c r="OG949" s="37"/>
      <c r="PH949" s="37"/>
      <c r="QI949" s="37"/>
      <c r="RY949" s="138"/>
    </row>
    <row r="950" spans="3:493" s="38" customFormat="1">
      <c r="C950" s="39"/>
      <c r="G950" s="40"/>
      <c r="H950" s="40"/>
      <c r="AI950" s="37"/>
      <c r="BJ950" s="37"/>
      <c r="DL950" s="37"/>
      <c r="FN950" s="37"/>
      <c r="FO950" s="60"/>
      <c r="FP950" s="60"/>
      <c r="FQ950" s="60"/>
      <c r="FR950" s="60"/>
      <c r="FS950" s="60"/>
      <c r="FT950" s="60"/>
      <c r="FU950" s="60"/>
      <c r="FV950" s="60"/>
      <c r="FW950" s="60"/>
      <c r="FX950" s="60"/>
      <c r="FY950" s="60"/>
      <c r="FZ950" s="60"/>
      <c r="GA950" s="60"/>
      <c r="GB950" s="60"/>
      <c r="GC950" s="60"/>
      <c r="GD950" s="60"/>
      <c r="GE950" s="60"/>
      <c r="GF950" s="60"/>
      <c r="GG950" s="60"/>
      <c r="GH950" s="60"/>
      <c r="GI950" s="60"/>
      <c r="GJ950" s="60"/>
      <c r="GK950" s="60"/>
      <c r="GL950" s="60"/>
      <c r="GM950" s="60"/>
      <c r="GN950" s="60"/>
      <c r="GO950" s="37"/>
      <c r="HP950" s="37"/>
      <c r="IW950" s="37"/>
      <c r="IX950" s="37"/>
      <c r="IY950" s="37"/>
      <c r="JZ950" s="37"/>
      <c r="LA950" s="37"/>
      <c r="MC950" s="37"/>
      <c r="ND950" s="37"/>
      <c r="OG950" s="37"/>
      <c r="PH950" s="37"/>
      <c r="QI950" s="37"/>
      <c r="RY950" s="138"/>
    </row>
    <row r="951" spans="3:493" s="38" customFormat="1">
      <c r="C951" s="39"/>
      <c r="G951" s="40"/>
      <c r="H951" s="40"/>
      <c r="AI951" s="37"/>
      <c r="BJ951" s="37"/>
      <c r="DL951" s="37"/>
      <c r="FN951" s="37"/>
      <c r="FO951" s="60"/>
      <c r="FP951" s="60"/>
      <c r="FQ951" s="60"/>
      <c r="FR951" s="60"/>
      <c r="FS951" s="60"/>
      <c r="FT951" s="60"/>
      <c r="FU951" s="60"/>
      <c r="FV951" s="60"/>
      <c r="FW951" s="60"/>
      <c r="FX951" s="60"/>
      <c r="FY951" s="60"/>
      <c r="FZ951" s="60"/>
      <c r="GA951" s="60"/>
      <c r="GB951" s="60"/>
      <c r="GC951" s="60"/>
      <c r="GD951" s="60"/>
      <c r="GE951" s="60"/>
      <c r="GF951" s="60"/>
      <c r="GG951" s="60"/>
      <c r="GH951" s="60"/>
      <c r="GI951" s="60"/>
      <c r="GJ951" s="60"/>
      <c r="GK951" s="60"/>
      <c r="GL951" s="60"/>
      <c r="GM951" s="60"/>
      <c r="GN951" s="60"/>
      <c r="GO951" s="37"/>
      <c r="HP951" s="37"/>
      <c r="IW951" s="37"/>
      <c r="IX951" s="37"/>
      <c r="IY951" s="37"/>
      <c r="JZ951" s="37"/>
      <c r="LA951" s="37"/>
      <c r="MC951" s="37"/>
      <c r="ND951" s="37"/>
      <c r="OG951" s="37"/>
      <c r="PH951" s="37"/>
      <c r="QI951" s="37"/>
      <c r="RY951" s="138"/>
    </row>
    <row r="952" spans="3:493" s="38" customFormat="1">
      <c r="C952" s="39"/>
      <c r="G952" s="40"/>
      <c r="H952" s="40"/>
      <c r="AI952" s="37"/>
      <c r="BJ952" s="37"/>
      <c r="DL952" s="37"/>
      <c r="FN952" s="37"/>
      <c r="FO952" s="60"/>
      <c r="FP952" s="60"/>
      <c r="FQ952" s="60"/>
      <c r="FR952" s="60"/>
      <c r="FS952" s="60"/>
      <c r="FT952" s="60"/>
      <c r="FU952" s="60"/>
      <c r="FV952" s="60"/>
      <c r="FW952" s="60"/>
      <c r="FX952" s="60"/>
      <c r="FY952" s="60"/>
      <c r="FZ952" s="60"/>
      <c r="GA952" s="60"/>
      <c r="GB952" s="60"/>
      <c r="GC952" s="60"/>
      <c r="GD952" s="60"/>
      <c r="GE952" s="60"/>
      <c r="GF952" s="60"/>
      <c r="GG952" s="60"/>
      <c r="GH952" s="60"/>
      <c r="GI952" s="60"/>
      <c r="GJ952" s="60"/>
      <c r="GK952" s="60"/>
      <c r="GL952" s="60"/>
      <c r="GM952" s="60"/>
      <c r="GN952" s="60"/>
      <c r="GO952" s="37"/>
      <c r="HP952" s="37"/>
      <c r="IW952" s="37"/>
      <c r="IX952" s="37"/>
      <c r="IY952" s="37"/>
      <c r="JZ952" s="37"/>
      <c r="LA952" s="37"/>
      <c r="MC952" s="37"/>
      <c r="ND952" s="37"/>
      <c r="OG952" s="37"/>
      <c r="PH952" s="37"/>
      <c r="QI952" s="37"/>
      <c r="RY952" s="138"/>
    </row>
    <row r="953" spans="3:493" s="38" customFormat="1">
      <c r="C953" s="39"/>
      <c r="G953" s="40"/>
      <c r="H953" s="40"/>
      <c r="AI953" s="37"/>
      <c r="BJ953" s="37"/>
      <c r="DL953" s="37"/>
      <c r="FN953" s="37"/>
      <c r="FO953" s="60"/>
      <c r="FP953" s="60"/>
      <c r="FQ953" s="60"/>
      <c r="FR953" s="60"/>
      <c r="FS953" s="60"/>
      <c r="FT953" s="60"/>
      <c r="FU953" s="60"/>
      <c r="FV953" s="60"/>
      <c r="FW953" s="60"/>
      <c r="FX953" s="60"/>
      <c r="FY953" s="60"/>
      <c r="FZ953" s="60"/>
      <c r="GA953" s="60"/>
      <c r="GB953" s="60"/>
      <c r="GC953" s="60"/>
      <c r="GD953" s="60"/>
      <c r="GE953" s="60"/>
      <c r="GF953" s="60"/>
      <c r="GG953" s="60"/>
      <c r="GH953" s="60"/>
      <c r="GI953" s="60"/>
      <c r="GJ953" s="60"/>
      <c r="GK953" s="60"/>
      <c r="GL953" s="60"/>
      <c r="GM953" s="60"/>
      <c r="GN953" s="60"/>
      <c r="GO953" s="37"/>
      <c r="HP953" s="37"/>
      <c r="IW953" s="37"/>
      <c r="IX953" s="37"/>
      <c r="IY953" s="37"/>
      <c r="JZ953" s="37"/>
      <c r="LA953" s="37"/>
      <c r="MC953" s="37"/>
      <c r="ND953" s="37"/>
      <c r="OG953" s="37"/>
      <c r="PH953" s="37"/>
      <c r="QI953" s="37"/>
      <c r="RY953" s="138"/>
    </row>
    <row r="954" spans="3:493" s="38" customFormat="1">
      <c r="C954" s="39"/>
      <c r="G954" s="40"/>
      <c r="H954" s="40"/>
      <c r="AI954" s="37"/>
      <c r="BJ954" s="37"/>
      <c r="DL954" s="37"/>
      <c r="FN954" s="37"/>
      <c r="FO954" s="60"/>
      <c r="FP954" s="60"/>
      <c r="FQ954" s="60"/>
      <c r="FR954" s="60"/>
      <c r="FS954" s="60"/>
      <c r="FT954" s="60"/>
      <c r="FU954" s="60"/>
      <c r="FV954" s="60"/>
      <c r="FW954" s="60"/>
      <c r="FX954" s="60"/>
      <c r="FY954" s="60"/>
      <c r="FZ954" s="60"/>
      <c r="GA954" s="60"/>
      <c r="GB954" s="60"/>
      <c r="GC954" s="60"/>
      <c r="GD954" s="60"/>
      <c r="GE954" s="60"/>
      <c r="GF954" s="60"/>
      <c r="GG954" s="60"/>
      <c r="GH954" s="60"/>
      <c r="GI954" s="60"/>
      <c r="GJ954" s="60"/>
      <c r="GK954" s="60"/>
      <c r="GL954" s="60"/>
      <c r="GM954" s="60"/>
      <c r="GN954" s="60"/>
      <c r="GO954" s="37"/>
      <c r="HP954" s="37"/>
      <c r="IW954" s="37"/>
      <c r="IX954" s="37"/>
      <c r="IY954" s="37"/>
      <c r="JZ954" s="37"/>
      <c r="LA954" s="37"/>
      <c r="MC954" s="37"/>
      <c r="ND954" s="37"/>
      <c r="OG954" s="37"/>
      <c r="PH954" s="37"/>
      <c r="QI954" s="37"/>
      <c r="RY954" s="138"/>
    </row>
    <row r="955" spans="3:493" s="38" customFormat="1">
      <c r="C955" s="39"/>
      <c r="G955" s="40"/>
      <c r="H955" s="40"/>
      <c r="AI955" s="37"/>
      <c r="BJ955" s="37"/>
      <c r="DL955" s="37"/>
      <c r="FN955" s="37"/>
      <c r="FO955" s="60"/>
      <c r="FP955" s="60"/>
      <c r="FQ955" s="60"/>
      <c r="FR955" s="60"/>
      <c r="FS955" s="60"/>
      <c r="FT955" s="60"/>
      <c r="FU955" s="60"/>
      <c r="FV955" s="60"/>
      <c r="FW955" s="60"/>
      <c r="FX955" s="60"/>
      <c r="FY955" s="60"/>
      <c r="FZ955" s="60"/>
      <c r="GA955" s="60"/>
      <c r="GB955" s="60"/>
      <c r="GC955" s="60"/>
      <c r="GD955" s="60"/>
      <c r="GE955" s="60"/>
      <c r="GF955" s="60"/>
      <c r="GG955" s="60"/>
      <c r="GH955" s="60"/>
      <c r="GI955" s="60"/>
      <c r="GJ955" s="60"/>
      <c r="GK955" s="60"/>
      <c r="GL955" s="60"/>
      <c r="GM955" s="60"/>
      <c r="GN955" s="60"/>
      <c r="GO955" s="37"/>
      <c r="HP955" s="37"/>
      <c r="IW955" s="37"/>
      <c r="IX955" s="37"/>
      <c r="IY955" s="37"/>
      <c r="JZ955" s="37"/>
      <c r="LA955" s="37"/>
      <c r="MC955" s="37"/>
      <c r="ND955" s="37"/>
      <c r="OG955" s="37"/>
      <c r="PH955" s="37"/>
      <c r="QI955" s="37"/>
      <c r="RY955" s="138"/>
    </row>
    <row r="956" spans="3:493" s="38" customFormat="1">
      <c r="C956" s="39"/>
      <c r="G956" s="40"/>
      <c r="H956" s="40"/>
      <c r="AI956" s="37"/>
      <c r="BJ956" s="37"/>
      <c r="DL956" s="37"/>
      <c r="FN956" s="37"/>
      <c r="FO956" s="60"/>
      <c r="FP956" s="60"/>
      <c r="FQ956" s="60"/>
      <c r="FR956" s="60"/>
      <c r="FS956" s="60"/>
      <c r="FT956" s="60"/>
      <c r="FU956" s="60"/>
      <c r="FV956" s="60"/>
      <c r="FW956" s="60"/>
      <c r="FX956" s="60"/>
      <c r="FY956" s="60"/>
      <c r="FZ956" s="60"/>
      <c r="GA956" s="60"/>
      <c r="GB956" s="60"/>
      <c r="GC956" s="60"/>
      <c r="GD956" s="60"/>
      <c r="GE956" s="60"/>
      <c r="GF956" s="60"/>
      <c r="GG956" s="60"/>
      <c r="GH956" s="60"/>
      <c r="GI956" s="60"/>
      <c r="GJ956" s="60"/>
      <c r="GK956" s="60"/>
      <c r="GL956" s="60"/>
      <c r="GM956" s="60"/>
      <c r="GN956" s="60"/>
      <c r="GO956" s="37"/>
      <c r="HP956" s="37"/>
      <c r="IW956" s="37"/>
      <c r="IX956" s="37"/>
      <c r="IY956" s="37"/>
      <c r="JZ956" s="37"/>
      <c r="LA956" s="37"/>
      <c r="MC956" s="37"/>
      <c r="ND956" s="37"/>
      <c r="OG956" s="37"/>
      <c r="PH956" s="37"/>
      <c r="QI956" s="37"/>
      <c r="RY956" s="138"/>
    </row>
    <row r="957" spans="3:493" s="38" customFormat="1">
      <c r="C957" s="39"/>
      <c r="G957" s="40"/>
      <c r="H957" s="40"/>
      <c r="AI957" s="37"/>
      <c r="BJ957" s="37"/>
      <c r="DL957" s="37"/>
      <c r="FN957" s="37"/>
      <c r="FO957" s="60"/>
      <c r="FP957" s="60"/>
      <c r="FQ957" s="60"/>
      <c r="FR957" s="60"/>
      <c r="FS957" s="60"/>
      <c r="FT957" s="60"/>
      <c r="FU957" s="60"/>
      <c r="FV957" s="60"/>
      <c r="FW957" s="60"/>
      <c r="FX957" s="60"/>
      <c r="FY957" s="60"/>
      <c r="FZ957" s="60"/>
      <c r="GA957" s="60"/>
      <c r="GB957" s="60"/>
      <c r="GC957" s="60"/>
      <c r="GD957" s="60"/>
      <c r="GE957" s="60"/>
      <c r="GF957" s="60"/>
      <c r="GG957" s="60"/>
      <c r="GH957" s="60"/>
      <c r="GI957" s="60"/>
      <c r="GJ957" s="60"/>
      <c r="GK957" s="60"/>
      <c r="GL957" s="60"/>
      <c r="GM957" s="60"/>
      <c r="GN957" s="60"/>
      <c r="GO957" s="37"/>
      <c r="HP957" s="37"/>
      <c r="IW957" s="37"/>
      <c r="IX957" s="37"/>
      <c r="IY957" s="37"/>
      <c r="JZ957" s="37"/>
      <c r="LA957" s="37"/>
      <c r="MC957" s="37"/>
      <c r="ND957" s="37"/>
      <c r="OG957" s="37"/>
      <c r="PH957" s="37"/>
      <c r="QI957" s="37"/>
      <c r="RY957" s="138"/>
    </row>
    <row r="958" spans="3:493" s="38" customFormat="1">
      <c r="C958" s="39"/>
      <c r="G958" s="40"/>
      <c r="H958" s="40"/>
      <c r="AI958" s="37"/>
      <c r="BJ958" s="37"/>
      <c r="DL958" s="37"/>
      <c r="FN958" s="37"/>
      <c r="FO958" s="60"/>
      <c r="FP958" s="60"/>
      <c r="FQ958" s="60"/>
      <c r="FR958" s="60"/>
      <c r="FS958" s="60"/>
      <c r="FT958" s="60"/>
      <c r="FU958" s="60"/>
      <c r="FV958" s="60"/>
      <c r="FW958" s="60"/>
      <c r="FX958" s="60"/>
      <c r="FY958" s="60"/>
      <c r="FZ958" s="60"/>
      <c r="GA958" s="60"/>
      <c r="GB958" s="60"/>
      <c r="GC958" s="60"/>
      <c r="GD958" s="60"/>
      <c r="GE958" s="60"/>
      <c r="GF958" s="60"/>
      <c r="GG958" s="60"/>
      <c r="GH958" s="60"/>
      <c r="GI958" s="60"/>
      <c r="GJ958" s="60"/>
      <c r="GK958" s="60"/>
      <c r="GL958" s="60"/>
      <c r="GM958" s="60"/>
      <c r="GN958" s="60"/>
      <c r="GO958" s="37"/>
      <c r="HP958" s="37"/>
      <c r="IW958" s="37"/>
      <c r="IX958" s="37"/>
      <c r="IY958" s="37"/>
      <c r="JZ958" s="37"/>
      <c r="LA958" s="37"/>
      <c r="MC958" s="37"/>
      <c r="ND958" s="37"/>
      <c r="OG958" s="37"/>
      <c r="PH958" s="37"/>
      <c r="QI958" s="37"/>
      <c r="RY958" s="138"/>
    </row>
    <row r="959" spans="3:493" s="38" customFormat="1">
      <c r="C959" s="39"/>
      <c r="G959" s="40"/>
      <c r="H959" s="40"/>
      <c r="AI959" s="37"/>
      <c r="BJ959" s="37"/>
      <c r="DL959" s="37"/>
      <c r="FN959" s="37"/>
      <c r="FO959" s="60"/>
      <c r="FP959" s="60"/>
      <c r="FQ959" s="60"/>
      <c r="FR959" s="60"/>
      <c r="FS959" s="60"/>
      <c r="FT959" s="60"/>
      <c r="FU959" s="60"/>
      <c r="FV959" s="60"/>
      <c r="FW959" s="60"/>
      <c r="FX959" s="60"/>
      <c r="FY959" s="60"/>
      <c r="FZ959" s="60"/>
      <c r="GA959" s="60"/>
      <c r="GB959" s="60"/>
      <c r="GC959" s="60"/>
      <c r="GD959" s="60"/>
      <c r="GE959" s="60"/>
      <c r="GF959" s="60"/>
      <c r="GG959" s="60"/>
      <c r="GH959" s="60"/>
      <c r="GI959" s="60"/>
      <c r="GJ959" s="60"/>
      <c r="GK959" s="60"/>
      <c r="GL959" s="60"/>
      <c r="GM959" s="60"/>
      <c r="GN959" s="60"/>
      <c r="GO959" s="37"/>
      <c r="HP959" s="37"/>
      <c r="IW959" s="37"/>
      <c r="IX959" s="37"/>
      <c r="IY959" s="37"/>
      <c r="JZ959" s="37"/>
      <c r="LA959" s="37"/>
      <c r="MC959" s="37"/>
      <c r="ND959" s="37"/>
      <c r="OG959" s="37"/>
      <c r="PH959" s="37"/>
      <c r="QI959" s="37"/>
      <c r="RY959" s="138"/>
    </row>
    <row r="960" spans="3:493" s="38" customFormat="1">
      <c r="C960" s="39"/>
      <c r="G960" s="40"/>
      <c r="H960" s="40"/>
      <c r="AI960" s="37"/>
      <c r="BJ960" s="37"/>
      <c r="DL960" s="37"/>
      <c r="FN960" s="37"/>
      <c r="FO960" s="60"/>
      <c r="FP960" s="60"/>
      <c r="FQ960" s="60"/>
      <c r="FR960" s="60"/>
      <c r="FS960" s="60"/>
      <c r="FT960" s="60"/>
      <c r="FU960" s="60"/>
      <c r="FV960" s="60"/>
      <c r="FW960" s="60"/>
      <c r="FX960" s="60"/>
      <c r="FY960" s="60"/>
      <c r="FZ960" s="60"/>
      <c r="GA960" s="60"/>
      <c r="GB960" s="60"/>
      <c r="GC960" s="60"/>
      <c r="GD960" s="60"/>
      <c r="GE960" s="60"/>
      <c r="GF960" s="60"/>
      <c r="GG960" s="60"/>
      <c r="GH960" s="60"/>
      <c r="GI960" s="60"/>
      <c r="GJ960" s="60"/>
      <c r="GK960" s="60"/>
      <c r="GL960" s="60"/>
      <c r="GM960" s="60"/>
      <c r="GN960" s="60"/>
      <c r="GO960" s="37"/>
      <c r="HP960" s="37"/>
      <c r="IW960" s="37"/>
      <c r="IX960" s="37"/>
      <c r="IY960" s="37"/>
      <c r="JZ960" s="37"/>
      <c r="LA960" s="37"/>
      <c r="MC960" s="37"/>
      <c r="ND960" s="37"/>
      <c r="OG960" s="37"/>
      <c r="PH960" s="37"/>
      <c r="QI960" s="37"/>
      <c r="RY960" s="138"/>
    </row>
    <row r="961" spans="3:493" s="38" customFormat="1">
      <c r="C961" s="39"/>
      <c r="G961" s="40"/>
      <c r="H961" s="40"/>
      <c r="AI961" s="37"/>
      <c r="BJ961" s="37"/>
      <c r="DL961" s="37"/>
      <c r="FN961" s="37"/>
      <c r="FO961" s="60"/>
      <c r="FP961" s="60"/>
      <c r="FQ961" s="60"/>
      <c r="FR961" s="60"/>
      <c r="FS961" s="60"/>
      <c r="FT961" s="60"/>
      <c r="FU961" s="60"/>
      <c r="FV961" s="60"/>
      <c r="FW961" s="60"/>
      <c r="FX961" s="60"/>
      <c r="FY961" s="60"/>
      <c r="FZ961" s="60"/>
      <c r="GA961" s="60"/>
      <c r="GB961" s="60"/>
      <c r="GC961" s="60"/>
      <c r="GD961" s="60"/>
      <c r="GE961" s="60"/>
      <c r="GF961" s="60"/>
      <c r="GG961" s="60"/>
      <c r="GH961" s="60"/>
      <c r="GI961" s="60"/>
      <c r="GJ961" s="60"/>
      <c r="GK961" s="60"/>
      <c r="GL961" s="60"/>
      <c r="GM961" s="60"/>
      <c r="GN961" s="60"/>
      <c r="GO961" s="37"/>
      <c r="HP961" s="37"/>
      <c r="IW961" s="37"/>
      <c r="IX961" s="37"/>
      <c r="IY961" s="37"/>
      <c r="JZ961" s="37"/>
      <c r="LA961" s="37"/>
      <c r="MC961" s="37"/>
      <c r="ND961" s="37"/>
      <c r="OG961" s="37"/>
      <c r="PH961" s="37"/>
      <c r="QI961" s="37"/>
      <c r="RY961" s="138"/>
    </row>
    <row r="962" spans="3:493" s="38" customFormat="1">
      <c r="C962" s="39"/>
      <c r="G962" s="40"/>
      <c r="H962" s="40"/>
      <c r="AI962" s="37"/>
      <c r="BJ962" s="37"/>
      <c r="DL962" s="37"/>
      <c r="FN962" s="37"/>
      <c r="FO962" s="60"/>
      <c r="FP962" s="60"/>
      <c r="FQ962" s="60"/>
      <c r="FR962" s="60"/>
      <c r="FS962" s="60"/>
      <c r="FT962" s="60"/>
      <c r="FU962" s="60"/>
      <c r="FV962" s="60"/>
      <c r="FW962" s="60"/>
      <c r="FX962" s="60"/>
      <c r="FY962" s="60"/>
      <c r="FZ962" s="60"/>
      <c r="GA962" s="60"/>
      <c r="GB962" s="60"/>
      <c r="GC962" s="60"/>
      <c r="GD962" s="60"/>
      <c r="GE962" s="60"/>
      <c r="GF962" s="60"/>
      <c r="GG962" s="60"/>
      <c r="GH962" s="60"/>
      <c r="GI962" s="60"/>
      <c r="GJ962" s="60"/>
      <c r="GK962" s="60"/>
      <c r="GL962" s="60"/>
      <c r="GM962" s="60"/>
      <c r="GN962" s="60"/>
      <c r="GO962" s="37"/>
      <c r="HP962" s="37"/>
      <c r="IW962" s="37"/>
      <c r="IX962" s="37"/>
      <c r="IY962" s="37"/>
      <c r="JZ962" s="37"/>
      <c r="LA962" s="37"/>
      <c r="MC962" s="37"/>
      <c r="ND962" s="37"/>
      <c r="OG962" s="37"/>
      <c r="PH962" s="37"/>
      <c r="QI962" s="37"/>
      <c r="RY962" s="138"/>
    </row>
    <row r="963" spans="3:493" s="38" customFormat="1">
      <c r="C963" s="39"/>
      <c r="G963" s="40"/>
      <c r="H963" s="40"/>
      <c r="AI963" s="37"/>
      <c r="BJ963" s="37"/>
      <c r="DL963" s="37"/>
      <c r="FN963" s="37"/>
      <c r="FO963" s="60"/>
      <c r="FP963" s="60"/>
      <c r="FQ963" s="60"/>
      <c r="FR963" s="60"/>
      <c r="FS963" s="60"/>
      <c r="FT963" s="60"/>
      <c r="FU963" s="60"/>
      <c r="FV963" s="60"/>
      <c r="FW963" s="60"/>
      <c r="FX963" s="60"/>
      <c r="FY963" s="60"/>
      <c r="FZ963" s="60"/>
      <c r="GA963" s="60"/>
      <c r="GB963" s="60"/>
      <c r="GC963" s="60"/>
      <c r="GD963" s="60"/>
      <c r="GE963" s="60"/>
      <c r="GF963" s="60"/>
      <c r="GG963" s="60"/>
      <c r="GH963" s="60"/>
      <c r="GI963" s="60"/>
      <c r="GJ963" s="60"/>
      <c r="GK963" s="60"/>
      <c r="GL963" s="60"/>
      <c r="GM963" s="60"/>
      <c r="GN963" s="60"/>
      <c r="GO963" s="37"/>
      <c r="HP963" s="37"/>
      <c r="IW963" s="37"/>
      <c r="IX963" s="37"/>
      <c r="IY963" s="37"/>
      <c r="JZ963" s="37"/>
      <c r="LA963" s="37"/>
      <c r="MC963" s="37"/>
      <c r="ND963" s="37"/>
      <c r="OG963" s="37"/>
      <c r="PH963" s="37"/>
      <c r="QI963" s="37"/>
      <c r="RY963" s="138"/>
    </row>
    <row r="964" spans="3:493" s="38" customFormat="1">
      <c r="C964" s="39"/>
      <c r="G964" s="40"/>
      <c r="H964" s="40"/>
      <c r="AI964" s="37"/>
      <c r="BJ964" s="37"/>
      <c r="DL964" s="37"/>
      <c r="FN964" s="37"/>
      <c r="FO964" s="60"/>
      <c r="FP964" s="60"/>
      <c r="FQ964" s="60"/>
      <c r="FR964" s="60"/>
      <c r="FS964" s="60"/>
      <c r="FT964" s="60"/>
      <c r="FU964" s="60"/>
      <c r="FV964" s="60"/>
      <c r="FW964" s="60"/>
      <c r="FX964" s="60"/>
      <c r="FY964" s="60"/>
      <c r="FZ964" s="60"/>
      <c r="GA964" s="60"/>
      <c r="GB964" s="60"/>
      <c r="GC964" s="60"/>
      <c r="GD964" s="60"/>
      <c r="GE964" s="60"/>
      <c r="GF964" s="60"/>
      <c r="GG964" s="60"/>
      <c r="GH964" s="60"/>
      <c r="GI964" s="60"/>
      <c r="GJ964" s="60"/>
      <c r="GK964" s="60"/>
      <c r="GL964" s="60"/>
      <c r="GM964" s="60"/>
      <c r="GN964" s="60"/>
      <c r="GO964" s="37"/>
      <c r="HP964" s="37"/>
      <c r="IW964" s="37"/>
      <c r="IX964" s="37"/>
      <c r="IY964" s="37"/>
      <c r="JZ964" s="37"/>
      <c r="LA964" s="37"/>
      <c r="MC964" s="37"/>
      <c r="ND964" s="37"/>
      <c r="OG964" s="37"/>
      <c r="PH964" s="37"/>
      <c r="QI964" s="37"/>
      <c r="RY964" s="138"/>
    </row>
    <row r="965" spans="3:493" s="38" customFormat="1">
      <c r="C965" s="39"/>
      <c r="G965" s="40"/>
      <c r="H965" s="40"/>
      <c r="AI965" s="37"/>
      <c r="BJ965" s="37"/>
      <c r="DL965" s="37"/>
      <c r="FN965" s="37"/>
      <c r="FO965" s="60"/>
      <c r="FP965" s="60"/>
      <c r="FQ965" s="60"/>
      <c r="FR965" s="60"/>
      <c r="FS965" s="60"/>
      <c r="FT965" s="60"/>
      <c r="FU965" s="60"/>
      <c r="FV965" s="60"/>
      <c r="FW965" s="60"/>
      <c r="FX965" s="60"/>
      <c r="FY965" s="60"/>
      <c r="FZ965" s="60"/>
      <c r="GA965" s="60"/>
      <c r="GB965" s="60"/>
      <c r="GC965" s="60"/>
      <c r="GD965" s="60"/>
      <c r="GE965" s="60"/>
      <c r="GF965" s="60"/>
      <c r="GG965" s="60"/>
      <c r="GH965" s="60"/>
      <c r="GI965" s="60"/>
      <c r="GJ965" s="60"/>
      <c r="GK965" s="60"/>
      <c r="GL965" s="60"/>
      <c r="GM965" s="60"/>
      <c r="GN965" s="60"/>
      <c r="GO965" s="37"/>
      <c r="HP965" s="37"/>
      <c r="IW965" s="37"/>
      <c r="IX965" s="37"/>
      <c r="IY965" s="37"/>
      <c r="JZ965" s="37"/>
      <c r="LA965" s="37"/>
      <c r="MC965" s="37"/>
      <c r="ND965" s="37"/>
      <c r="OG965" s="37"/>
      <c r="PH965" s="37"/>
      <c r="QI965" s="37"/>
      <c r="RY965" s="138"/>
    </row>
    <row r="966" spans="3:493" s="38" customFormat="1">
      <c r="C966" s="39"/>
      <c r="G966" s="40"/>
      <c r="H966" s="40"/>
      <c r="AI966" s="37"/>
      <c r="BJ966" s="37"/>
      <c r="DL966" s="37"/>
      <c r="FN966" s="37"/>
      <c r="FO966" s="60"/>
      <c r="FP966" s="60"/>
      <c r="FQ966" s="60"/>
      <c r="FR966" s="60"/>
      <c r="FS966" s="60"/>
      <c r="FT966" s="60"/>
      <c r="FU966" s="60"/>
      <c r="FV966" s="60"/>
      <c r="FW966" s="60"/>
      <c r="FX966" s="60"/>
      <c r="FY966" s="60"/>
      <c r="FZ966" s="60"/>
      <c r="GA966" s="60"/>
      <c r="GB966" s="60"/>
      <c r="GC966" s="60"/>
      <c r="GD966" s="60"/>
      <c r="GE966" s="60"/>
      <c r="GF966" s="60"/>
      <c r="GG966" s="60"/>
      <c r="GH966" s="60"/>
      <c r="GI966" s="60"/>
      <c r="GJ966" s="60"/>
      <c r="GK966" s="60"/>
      <c r="GL966" s="60"/>
      <c r="GM966" s="60"/>
      <c r="GN966" s="60"/>
      <c r="GO966" s="37"/>
      <c r="HP966" s="37"/>
      <c r="IW966" s="37"/>
      <c r="IX966" s="37"/>
      <c r="IY966" s="37"/>
      <c r="JZ966" s="37"/>
      <c r="LA966" s="37"/>
      <c r="MC966" s="37"/>
      <c r="ND966" s="37"/>
      <c r="OG966" s="37"/>
      <c r="PH966" s="37"/>
      <c r="QI966" s="37"/>
      <c r="RY966" s="138"/>
    </row>
    <row r="967" spans="3:493" s="38" customFormat="1">
      <c r="C967" s="39"/>
      <c r="G967" s="40"/>
      <c r="H967" s="40"/>
      <c r="AI967" s="37"/>
      <c r="BJ967" s="37"/>
      <c r="DL967" s="37"/>
      <c r="FN967" s="37"/>
      <c r="FO967" s="60"/>
      <c r="FP967" s="60"/>
      <c r="FQ967" s="60"/>
      <c r="FR967" s="60"/>
      <c r="FS967" s="60"/>
      <c r="FT967" s="60"/>
      <c r="FU967" s="60"/>
      <c r="FV967" s="60"/>
      <c r="FW967" s="60"/>
      <c r="FX967" s="60"/>
      <c r="FY967" s="60"/>
      <c r="FZ967" s="60"/>
      <c r="GA967" s="60"/>
      <c r="GB967" s="60"/>
      <c r="GC967" s="60"/>
      <c r="GD967" s="60"/>
      <c r="GE967" s="60"/>
      <c r="GF967" s="60"/>
      <c r="GG967" s="60"/>
      <c r="GH967" s="60"/>
      <c r="GI967" s="60"/>
      <c r="GJ967" s="60"/>
      <c r="GK967" s="60"/>
      <c r="GL967" s="60"/>
      <c r="GM967" s="60"/>
      <c r="GN967" s="60"/>
      <c r="GO967" s="37"/>
      <c r="HP967" s="37"/>
      <c r="IW967" s="37"/>
      <c r="IX967" s="37"/>
      <c r="IY967" s="37"/>
      <c r="JZ967" s="37"/>
      <c r="LA967" s="37"/>
      <c r="MC967" s="37"/>
      <c r="ND967" s="37"/>
      <c r="OG967" s="37"/>
      <c r="PH967" s="37"/>
      <c r="QI967" s="37"/>
      <c r="RY967" s="138"/>
    </row>
    <row r="968" spans="3:493" s="38" customFormat="1">
      <c r="C968" s="39"/>
      <c r="G968" s="40"/>
      <c r="H968" s="40"/>
      <c r="AI968" s="37"/>
      <c r="BJ968" s="37"/>
      <c r="DL968" s="37"/>
      <c r="FN968" s="37"/>
      <c r="FO968" s="60"/>
      <c r="FP968" s="60"/>
      <c r="FQ968" s="60"/>
      <c r="FR968" s="60"/>
      <c r="FS968" s="60"/>
      <c r="FT968" s="60"/>
      <c r="FU968" s="60"/>
      <c r="FV968" s="60"/>
      <c r="FW968" s="60"/>
      <c r="FX968" s="60"/>
      <c r="FY968" s="60"/>
      <c r="FZ968" s="60"/>
      <c r="GA968" s="60"/>
      <c r="GB968" s="60"/>
      <c r="GC968" s="60"/>
      <c r="GD968" s="60"/>
      <c r="GE968" s="60"/>
      <c r="GF968" s="60"/>
      <c r="GG968" s="60"/>
      <c r="GH968" s="60"/>
      <c r="GI968" s="60"/>
      <c r="GJ968" s="60"/>
      <c r="GK968" s="60"/>
      <c r="GL968" s="60"/>
      <c r="GM968" s="60"/>
      <c r="GN968" s="60"/>
      <c r="GO968" s="37"/>
      <c r="HP968" s="37"/>
      <c r="IW968" s="37"/>
      <c r="IX968" s="37"/>
      <c r="IY968" s="37"/>
      <c r="JZ968" s="37"/>
      <c r="LA968" s="37"/>
      <c r="MC968" s="37"/>
      <c r="ND968" s="37"/>
      <c r="OG968" s="37"/>
      <c r="PH968" s="37"/>
      <c r="QI968" s="37"/>
      <c r="RY968" s="138"/>
    </row>
    <row r="969" spans="3:493" s="38" customFormat="1">
      <c r="C969" s="39"/>
      <c r="G969" s="40"/>
      <c r="H969" s="40"/>
      <c r="AI969" s="37"/>
      <c r="BJ969" s="37"/>
      <c r="DL969" s="37"/>
      <c r="FN969" s="37"/>
      <c r="FO969" s="60"/>
      <c r="FP969" s="60"/>
      <c r="FQ969" s="60"/>
      <c r="FR969" s="60"/>
      <c r="FS969" s="60"/>
      <c r="FT969" s="60"/>
      <c r="FU969" s="60"/>
      <c r="FV969" s="60"/>
      <c r="FW969" s="60"/>
      <c r="FX969" s="60"/>
      <c r="FY969" s="60"/>
      <c r="FZ969" s="60"/>
      <c r="GA969" s="60"/>
      <c r="GB969" s="60"/>
      <c r="GC969" s="60"/>
      <c r="GD969" s="60"/>
      <c r="GE969" s="60"/>
      <c r="GF969" s="60"/>
      <c r="GG969" s="60"/>
      <c r="GH969" s="60"/>
      <c r="GI969" s="60"/>
      <c r="GJ969" s="60"/>
      <c r="GK969" s="60"/>
      <c r="GL969" s="60"/>
      <c r="GM969" s="60"/>
      <c r="GN969" s="60"/>
      <c r="GO969" s="37"/>
      <c r="HP969" s="37"/>
      <c r="IW969" s="37"/>
      <c r="IX969" s="37"/>
      <c r="IY969" s="37"/>
      <c r="JZ969" s="37"/>
      <c r="LA969" s="37"/>
      <c r="MC969" s="37"/>
      <c r="ND969" s="37"/>
      <c r="OG969" s="37"/>
      <c r="PH969" s="37"/>
      <c r="QI969" s="37"/>
      <c r="RY969" s="138"/>
    </row>
    <row r="970" spans="3:493" s="38" customFormat="1">
      <c r="C970" s="39"/>
      <c r="G970" s="40"/>
      <c r="H970" s="40"/>
      <c r="AI970" s="37"/>
      <c r="BJ970" s="37"/>
      <c r="DL970" s="37"/>
      <c r="FN970" s="37"/>
      <c r="FO970" s="60"/>
      <c r="FP970" s="60"/>
      <c r="FQ970" s="60"/>
      <c r="FR970" s="60"/>
      <c r="FS970" s="60"/>
      <c r="FT970" s="60"/>
      <c r="FU970" s="60"/>
      <c r="FV970" s="60"/>
      <c r="FW970" s="60"/>
      <c r="FX970" s="60"/>
      <c r="FY970" s="60"/>
      <c r="FZ970" s="60"/>
      <c r="GA970" s="60"/>
      <c r="GB970" s="60"/>
      <c r="GC970" s="60"/>
      <c r="GD970" s="60"/>
      <c r="GE970" s="60"/>
      <c r="GF970" s="60"/>
      <c r="GG970" s="60"/>
      <c r="GH970" s="60"/>
      <c r="GI970" s="60"/>
      <c r="GJ970" s="60"/>
      <c r="GK970" s="60"/>
      <c r="GL970" s="60"/>
      <c r="GM970" s="60"/>
      <c r="GN970" s="60"/>
      <c r="GO970" s="37"/>
      <c r="HP970" s="37"/>
      <c r="IW970" s="37"/>
      <c r="IX970" s="37"/>
      <c r="IY970" s="37"/>
      <c r="JZ970" s="37"/>
      <c r="LA970" s="37"/>
      <c r="MC970" s="37"/>
      <c r="ND970" s="37"/>
      <c r="OG970" s="37"/>
      <c r="PH970" s="37"/>
      <c r="QI970" s="37"/>
      <c r="RY970" s="138"/>
    </row>
    <row r="971" spans="3:493" s="38" customFormat="1">
      <c r="C971" s="39"/>
      <c r="G971" s="40"/>
      <c r="H971" s="40"/>
      <c r="AI971" s="37"/>
      <c r="BJ971" s="37"/>
      <c r="DL971" s="37"/>
      <c r="FN971" s="37"/>
      <c r="FO971" s="60"/>
      <c r="FP971" s="60"/>
      <c r="FQ971" s="60"/>
      <c r="FR971" s="60"/>
      <c r="FS971" s="60"/>
      <c r="FT971" s="60"/>
      <c r="FU971" s="60"/>
      <c r="FV971" s="60"/>
      <c r="FW971" s="60"/>
      <c r="FX971" s="60"/>
      <c r="FY971" s="60"/>
      <c r="FZ971" s="60"/>
      <c r="GA971" s="60"/>
      <c r="GB971" s="60"/>
      <c r="GC971" s="60"/>
      <c r="GD971" s="60"/>
      <c r="GE971" s="60"/>
      <c r="GF971" s="60"/>
      <c r="GG971" s="60"/>
      <c r="GH971" s="60"/>
      <c r="GI971" s="60"/>
      <c r="GJ971" s="60"/>
      <c r="GK971" s="60"/>
      <c r="GL971" s="60"/>
      <c r="GM971" s="60"/>
      <c r="GN971" s="60"/>
      <c r="GO971" s="37"/>
      <c r="HP971" s="37"/>
      <c r="IW971" s="37"/>
      <c r="IX971" s="37"/>
      <c r="IY971" s="37"/>
      <c r="JZ971" s="37"/>
      <c r="LA971" s="37"/>
      <c r="MC971" s="37"/>
      <c r="ND971" s="37"/>
      <c r="OG971" s="37"/>
      <c r="PH971" s="37"/>
      <c r="QI971" s="37"/>
      <c r="RY971" s="138"/>
    </row>
    <row r="972" spans="3:493" s="38" customFormat="1">
      <c r="C972" s="39"/>
      <c r="G972" s="40"/>
      <c r="H972" s="40"/>
      <c r="AI972" s="37"/>
      <c r="BJ972" s="37"/>
      <c r="DL972" s="37"/>
      <c r="FN972" s="37"/>
      <c r="FO972" s="60"/>
      <c r="FP972" s="60"/>
      <c r="FQ972" s="60"/>
      <c r="FR972" s="60"/>
      <c r="FS972" s="60"/>
      <c r="FT972" s="60"/>
      <c r="FU972" s="60"/>
      <c r="FV972" s="60"/>
      <c r="FW972" s="60"/>
      <c r="FX972" s="60"/>
      <c r="FY972" s="60"/>
      <c r="FZ972" s="60"/>
      <c r="GA972" s="60"/>
      <c r="GB972" s="60"/>
      <c r="GC972" s="60"/>
      <c r="GD972" s="60"/>
      <c r="GE972" s="60"/>
      <c r="GF972" s="60"/>
      <c r="GG972" s="60"/>
      <c r="GH972" s="60"/>
      <c r="GI972" s="60"/>
      <c r="GJ972" s="60"/>
      <c r="GK972" s="60"/>
      <c r="GL972" s="60"/>
      <c r="GM972" s="60"/>
      <c r="GN972" s="60"/>
      <c r="GO972" s="37"/>
      <c r="HP972" s="37"/>
      <c r="IW972" s="37"/>
      <c r="IX972" s="37"/>
      <c r="IY972" s="37"/>
      <c r="JZ972" s="37"/>
      <c r="LA972" s="37"/>
      <c r="MC972" s="37"/>
      <c r="ND972" s="37"/>
      <c r="OG972" s="37"/>
      <c r="PH972" s="37"/>
      <c r="QI972" s="37"/>
      <c r="RY972" s="138"/>
    </row>
    <row r="973" spans="3:493" s="38" customFormat="1">
      <c r="C973" s="39"/>
      <c r="G973" s="40"/>
      <c r="H973" s="40"/>
      <c r="AI973" s="37"/>
      <c r="BJ973" s="37"/>
      <c r="DL973" s="37"/>
      <c r="FN973" s="37"/>
      <c r="FO973" s="60"/>
      <c r="FP973" s="60"/>
      <c r="FQ973" s="60"/>
      <c r="FR973" s="60"/>
      <c r="FS973" s="60"/>
      <c r="FT973" s="60"/>
      <c r="FU973" s="60"/>
      <c r="FV973" s="60"/>
      <c r="FW973" s="60"/>
      <c r="FX973" s="60"/>
      <c r="FY973" s="60"/>
      <c r="FZ973" s="60"/>
      <c r="GA973" s="60"/>
      <c r="GB973" s="60"/>
      <c r="GC973" s="60"/>
      <c r="GD973" s="60"/>
      <c r="GE973" s="60"/>
      <c r="GF973" s="60"/>
      <c r="GG973" s="60"/>
      <c r="GH973" s="60"/>
      <c r="GI973" s="60"/>
      <c r="GJ973" s="60"/>
      <c r="GK973" s="60"/>
      <c r="GL973" s="60"/>
      <c r="GM973" s="60"/>
      <c r="GN973" s="60"/>
      <c r="GO973" s="37"/>
      <c r="HP973" s="37"/>
      <c r="IW973" s="37"/>
      <c r="IX973" s="37"/>
      <c r="IY973" s="37"/>
      <c r="JZ973" s="37"/>
      <c r="LA973" s="37"/>
      <c r="MC973" s="37"/>
      <c r="ND973" s="37"/>
      <c r="OG973" s="37"/>
      <c r="PH973" s="37"/>
      <c r="QI973" s="37"/>
      <c r="RY973" s="138"/>
    </row>
    <row r="974" spans="3:493" s="38" customFormat="1">
      <c r="C974" s="39"/>
      <c r="G974" s="40"/>
      <c r="H974" s="40"/>
      <c r="AI974" s="37"/>
      <c r="BJ974" s="37"/>
      <c r="DL974" s="37"/>
      <c r="FN974" s="37"/>
      <c r="FO974" s="60"/>
      <c r="FP974" s="60"/>
      <c r="FQ974" s="60"/>
      <c r="FR974" s="60"/>
      <c r="FS974" s="60"/>
      <c r="FT974" s="60"/>
      <c r="FU974" s="60"/>
      <c r="FV974" s="60"/>
      <c r="FW974" s="60"/>
      <c r="FX974" s="60"/>
      <c r="FY974" s="60"/>
      <c r="FZ974" s="60"/>
      <c r="GA974" s="60"/>
      <c r="GB974" s="60"/>
      <c r="GC974" s="60"/>
      <c r="GD974" s="60"/>
      <c r="GE974" s="60"/>
      <c r="GF974" s="60"/>
      <c r="GG974" s="60"/>
      <c r="GH974" s="60"/>
      <c r="GI974" s="60"/>
      <c r="GJ974" s="60"/>
      <c r="GK974" s="60"/>
      <c r="GL974" s="60"/>
      <c r="GM974" s="60"/>
      <c r="GN974" s="60"/>
      <c r="GO974" s="37"/>
      <c r="HP974" s="37"/>
      <c r="IW974" s="37"/>
      <c r="IX974" s="37"/>
      <c r="IY974" s="37"/>
      <c r="JZ974" s="37"/>
      <c r="LA974" s="37"/>
      <c r="MC974" s="37"/>
      <c r="ND974" s="37"/>
      <c r="OG974" s="37"/>
      <c r="PH974" s="37"/>
      <c r="QI974" s="37"/>
      <c r="RY974" s="138"/>
    </row>
    <row r="975" spans="3:493" s="38" customFormat="1">
      <c r="C975" s="39"/>
      <c r="G975" s="40"/>
      <c r="H975" s="40"/>
      <c r="AI975" s="37"/>
      <c r="BJ975" s="37"/>
      <c r="DL975" s="37"/>
      <c r="FN975" s="37"/>
      <c r="FO975" s="60"/>
      <c r="FP975" s="60"/>
      <c r="FQ975" s="60"/>
      <c r="FR975" s="60"/>
      <c r="FS975" s="60"/>
      <c r="FT975" s="60"/>
      <c r="FU975" s="60"/>
      <c r="FV975" s="60"/>
      <c r="FW975" s="60"/>
      <c r="FX975" s="60"/>
      <c r="FY975" s="60"/>
      <c r="FZ975" s="60"/>
      <c r="GA975" s="60"/>
      <c r="GB975" s="60"/>
      <c r="GC975" s="60"/>
      <c r="GD975" s="60"/>
      <c r="GE975" s="60"/>
      <c r="GF975" s="60"/>
      <c r="GG975" s="60"/>
      <c r="GH975" s="60"/>
      <c r="GI975" s="60"/>
      <c r="GJ975" s="60"/>
      <c r="GK975" s="60"/>
      <c r="GL975" s="60"/>
      <c r="GM975" s="60"/>
      <c r="GN975" s="60"/>
      <c r="GO975" s="37"/>
      <c r="HP975" s="37"/>
      <c r="IW975" s="37"/>
      <c r="IX975" s="37"/>
      <c r="IY975" s="37"/>
      <c r="JZ975" s="37"/>
      <c r="LA975" s="37"/>
      <c r="MC975" s="37"/>
      <c r="ND975" s="37"/>
      <c r="OG975" s="37"/>
      <c r="PH975" s="37"/>
      <c r="QI975" s="37"/>
      <c r="RY975" s="138"/>
    </row>
    <row r="976" spans="3:493" s="38" customFormat="1">
      <c r="C976" s="39"/>
      <c r="G976" s="40"/>
      <c r="H976" s="40"/>
      <c r="AI976" s="37"/>
      <c r="BJ976" s="37"/>
      <c r="DL976" s="37"/>
      <c r="FN976" s="37"/>
      <c r="FO976" s="60"/>
      <c r="FP976" s="60"/>
      <c r="FQ976" s="60"/>
      <c r="FR976" s="60"/>
      <c r="FS976" s="60"/>
      <c r="FT976" s="60"/>
      <c r="FU976" s="60"/>
      <c r="FV976" s="60"/>
      <c r="FW976" s="60"/>
      <c r="FX976" s="60"/>
      <c r="FY976" s="60"/>
      <c r="FZ976" s="60"/>
      <c r="GA976" s="60"/>
      <c r="GB976" s="60"/>
      <c r="GC976" s="60"/>
      <c r="GD976" s="60"/>
      <c r="GE976" s="60"/>
      <c r="GF976" s="60"/>
      <c r="GG976" s="60"/>
      <c r="GH976" s="60"/>
      <c r="GI976" s="60"/>
      <c r="GJ976" s="60"/>
      <c r="GK976" s="60"/>
      <c r="GL976" s="60"/>
      <c r="GM976" s="60"/>
      <c r="GN976" s="60"/>
      <c r="GO976" s="37"/>
      <c r="HP976" s="37"/>
      <c r="IW976" s="37"/>
      <c r="IX976" s="37"/>
      <c r="IY976" s="37"/>
      <c r="JZ976" s="37"/>
      <c r="LA976" s="37"/>
      <c r="MC976" s="37"/>
      <c r="ND976" s="37"/>
      <c r="OG976" s="37"/>
      <c r="PH976" s="37"/>
      <c r="QI976" s="37"/>
      <c r="RY976" s="138"/>
    </row>
    <row r="977" spans="3:493" s="38" customFormat="1">
      <c r="C977" s="39"/>
      <c r="G977" s="40"/>
      <c r="H977" s="40"/>
      <c r="AI977" s="37"/>
      <c r="BJ977" s="37"/>
      <c r="DL977" s="37"/>
      <c r="FN977" s="37"/>
      <c r="FO977" s="60"/>
      <c r="FP977" s="60"/>
      <c r="FQ977" s="60"/>
      <c r="FR977" s="60"/>
      <c r="FS977" s="60"/>
      <c r="FT977" s="60"/>
      <c r="FU977" s="60"/>
      <c r="FV977" s="60"/>
      <c r="FW977" s="60"/>
      <c r="FX977" s="60"/>
      <c r="FY977" s="60"/>
      <c r="FZ977" s="60"/>
      <c r="GA977" s="60"/>
      <c r="GB977" s="60"/>
      <c r="GC977" s="60"/>
      <c r="GD977" s="60"/>
      <c r="GE977" s="60"/>
      <c r="GF977" s="60"/>
      <c r="GG977" s="60"/>
      <c r="GH977" s="60"/>
      <c r="GI977" s="60"/>
      <c r="GJ977" s="60"/>
      <c r="GK977" s="60"/>
      <c r="GL977" s="60"/>
      <c r="GM977" s="60"/>
      <c r="GN977" s="60"/>
      <c r="GO977" s="37"/>
      <c r="HP977" s="37"/>
      <c r="IW977" s="37"/>
      <c r="IX977" s="37"/>
      <c r="IY977" s="37"/>
      <c r="JZ977" s="37"/>
      <c r="LA977" s="37"/>
      <c r="MC977" s="37"/>
      <c r="ND977" s="37"/>
      <c r="OG977" s="37"/>
      <c r="PH977" s="37"/>
      <c r="QI977" s="37"/>
      <c r="RY977" s="138"/>
    </row>
    <row r="978" spans="3:493" s="38" customFormat="1">
      <c r="C978" s="39"/>
      <c r="G978" s="40"/>
      <c r="H978" s="40"/>
      <c r="AI978" s="37"/>
      <c r="BJ978" s="37"/>
      <c r="DL978" s="37"/>
      <c r="FN978" s="37"/>
      <c r="FO978" s="60"/>
      <c r="FP978" s="60"/>
      <c r="FQ978" s="60"/>
      <c r="FR978" s="60"/>
      <c r="FS978" s="60"/>
      <c r="FT978" s="60"/>
      <c r="FU978" s="60"/>
      <c r="FV978" s="60"/>
      <c r="FW978" s="60"/>
      <c r="FX978" s="60"/>
      <c r="FY978" s="60"/>
      <c r="FZ978" s="60"/>
      <c r="GA978" s="60"/>
      <c r="GB978" s="60"/>
      <c r="GC978" s="60"/>
      <c r="GD978" s="60"/>
      <c r="GE978" s="60"/>
      <c r="GF978" s="60"/>
      <c r="GG978" s="60"/>
      <c r="GH978" s="60"/>
      <c r="GI978" s="60"/>
      <c r="GJ978" s="60"/>
      <c r="GK978" s="60"/>
      <c r="GL978" s="60"/>
      <c r="GM978" s="60"/>
      <c r="GN978" s="60"/>
      <c r="GO978" s="37"/>
      <c r="HP978" s="37"/>
      <c r="IW978" s="37"/>
      <c r="IX978" s="37"/>
      <c r="IY978" s="37"/>
      <c r="JZ978" s="37"/>
      <c r="LA978" s="37"/>
      <c r="MC978" s="37"/>
      <c r="ND978" s="37"/>
      <c r="OG978" s="37"/>
      <c r="PH978" s="37"/>
      <c r="QI978" s="37"/>
      <c r="RY978" s="138"/>
    </row>
    <row r="979" spans="3:493" s="38" customFormat="1">
      <c r="C979" s="39"/>
      <c r="G979" s="40"/>
      <c r="H979" s="40"/>
      <c r="AI979" s="37"/>
      <c r="BJ979" s="37"/>
      <c r="DL979" s="37"/>
      <c r="FN979" s="37"/>
      <c r="FO979" s="60"/>
      <c r="FP979" s="60"/>
      <c r="FQ979" s="60"/>
      <c r="FR979" s="60"/>
      <c r="FS979" s="60"/>
      <c r="FT979" s="60"/>
      <c r="FU979" s="60"/>
      <c r="FV979" s="60"/>
      <c r="FW979" s="60"/>
      <c r="FX979" s="60"/>
      <c r="FY979" s="60"/>
      <c r="FZ979" s="60"/>
      <c r="GA979" s="60"/>
      <c r="GB979" s="60"/>
      <c r="GC979" s="60"/>
      <c r="GD979" s="60"/>
      <c r="GE979" s="60"/>
      <c r="GF979" s="60"/>
      <c r="GG979" s="60"/>
      <c r="GH979" s="60"/>
      <c r="GI979" s="60"/>
      <c r="GJ979" s="60"/>
      <c r="GK979" s="60"/>
      <c r="GL979" s="60"/>
      <c r="GM979" s="60"/>
      <c r="GN979" s="60"/>
      <c r="GO979" s="37"/>
      <c r="HP979" s="37"/>
      <c r="IW979" s="37"/>
      <c r="IX979" s="37"/>
      <c r="IY979" s="37"/>
      <c r="JZ979" s="37"/>
      <c r="LA979" s="37"/>
      <c r="MC979" s="37"/>
      <c r="ND979" s="37"/>
      <c r="OG979" s="37"/>
      <c r="PH979" s="37"/>
      <c r="QI979" s="37"/>
      <c r="RY979" s="138"/>
    </row>
    <row r="980" spans="3:493" s="38" customFormat="1">
      <c r="C980" s="39"/>
      <c r="G980" s="40"/>
      <c r="H980" s="40"/>
      <c r="AI980" s="37"/>
      <c r="BJ980" s="37"/>
      <c r="DL980" s="37"/>
      <c r="FN980" s="37"/>
      <c r="FO980" s="60"/>
      <c r="FP980" s="60"/>
      <c r="FQ980" s="60"/>
      <c r="FR980" s="60"/>
      <c r="FS980" s="60"/>
      <c r="FT980" s="60"/>
      <c r="FU980" s="60"/>
      <c r="FV980" s="60"/>
      <c r="FW980" s="60"/>
      <c r="FX980" s="60"/>
      <c r="FY980" s="60"/>
      <c r="FZ980" s="60"/>
      <c r="GA980" s="60"/>
      <c r="GB980" s="60"/>
      <c r="GC980" s="60"/>
      <c r="GD980" s="60"/>
      <c r="GE980" s="60"/>
      <c r="GF980" s="60"/>
      <c r="GG980" s="60"/>
      <c r="GH980" s="60"/>
      <c r="GI980" s="60"/>
      <c r="GJ980" s="60"/>
      <c r="GK980" s="60"/>
      <c r="GL980" s="60"/>
      <c r="GM980" s="60"/>
      <c r="GN980" s="60"/>
      <c r="GO980" s="37"/>
      <c r="HP980" s="37"/>
      <c r="IW980" s="37"/>
      <c r="IX980" s="37"/>
      <c r="IY980" s="37"/>
      <c r="JZ980" s="37"/>
      <c r="LA980" s="37"/>
      <c r="MC980" s="37"/>
      <c r="ND980" s="37"/>
      <c r="OG980" s="37"/>
      <c r="PH980" s="37"/>
      <c r="QI980" s="37"/>
      <c r="RY980" s="138"/>
    </row>
    <row r="981" spans="3:493" s="38" customFormat="1">
      <c r="C981" s="39"/>
      <c r="G981" s="40"/>
      <c r="H981" s="40"/>
      <c r="AI981" s="37"/>
      <c r="BJ981" s="37"/>
      <c r="DL981" s="37"/>
      <c r="FN981" s="37"/>
      <c r="FO981" s="60"/>
      <c r="FP981" s="60"/>
      <c r="FQ981" s="60"/>
      <c r="FR981" s="60"/>
      <c r="FS981" s="60"/>
      <c r="FT981" s="60"/>
      <c r="FU981" s="60"/>
      <c r="FV981" s="60"/>
      <c r="FW981" s="60"/>
      <c r="FX981" s="60"/>
      <c r="FY981" s="60"/>
      <c r="FZ981" s="60"/>
      <c r="GA981" s="60"/>
      <c r="GB981" s="60"/>
      <c r="GC981" s="60"/>
      <c r="GD981" s="60"/>
      <c r="GE981" s="60"/>
      <c r="GF981" s="60"/>
      <c r="GG981" s="60"/>
      <c r="GH981" s="60"/>
      <c r="GI981" s="60"/>
      <c r="GJ981" s="60"/>
      <c r="GK981" s="60"/>
      <c r="GL981" s="60"/>
      <c r="GM981" s="60"/>
      <c r="GN981" s="60"/>
      <c r="GO981" s="37"/>
      <c r="HP981" s="37"/>
      <c r="IW981" s="37"/>
      <c r="IX981" s="37"/>
      <c r="IY981" s="37"/>
      <c r="JZ981" s="37"/>
      <c r="LA981" s="37"/>
      <c r="MC981" s="37"/>
      <c r="ND981" s="37"/>
      <c r="OG981" s="37"/>
      <c r="PH981" s="37"/>
      <c r="QI981" s="37"/>
      <c r="RY981" s="138"/>
    </row>
    <row r="982" spans="3:493" s="38" customFormat="1">
      <c r="C982" s="39"/>
      <c r="G982" s="40"/>
      <c r="H982" s="40"/>
      <c r="AI982" s="37"/>
      <c r="BJ982" s="37"/>
      <c r="DL982" s="37"/>
      <c r="FN982" s="37"/>
      <c r="FO982" s="60"/>
      <c r="FP982" s="60"/>
      <c r="FQ982" s="60"/>
      <c r="FR982" s="60"/>
      <c r="FS982" s="60"/>
      <c r="FT982" s="60"/>
      <c r="FU982" s="60"/>
      <c r="FV982" s="60"/>
      <c r="FW982" s="60"/>
      <c r="FX982" s="60"/>
      <c r="FY982" s="60"/>
      <c r="FZ982" s="60"/>
      <c r="GA982" s="60"/>
      <c r="GB982" s="60"/>
      <c r="GC982" s="60"/>
      <c r="GD982" s="60"/>
      <c r="GE982" s="60"/>
      <c r="GF982" s="60"/>
      <c r="GG982" s="60"/>
      <c r="GH982" s="60"/>
      <c r="GI982" s="60"/>
      <c r="GJ982" s="60"/>
      <c r="GK982" s="60"/>
      <c r="GL982" s="60"/>
      <c r="GM982" s="60"/>
      <c r="GN982" s="60"/>
      <c r="GO982" s="37"/>
      <c r="HP982" s="37"/>
      <c r="IW982" s="37"/>
      <c r="IX982" s="37"/>
      <c r="IY982" s="37"/>
      <c r="JZ982" s="37"/>
      <c r="LA982" s="37"/>
      <c r="MC982" s="37"/>
      <c r="ND982" s="37"/>
      <c r="OG982" s="37"/>
      <c r="PH982" s="37"/>
      <c r="QI982" s="37"/>
      <c r="RY982" s="138"/>
    </row>
    <row r="983" spans="3:493" s="38" customFormat="1">
      <c r="C983" s="39"/>
      <c r="G983" s="40"/>
      <c r="H983" s="40"/>
      <c r="AI983" s="37"/>
      <c r="BJ983" s="37"/>
      <c r="DL983" s="37"/>
      <c r="FN983" s="37"/>
      <c r="FO983" s="60"/>
      <c r="FP983" s="60"/>
      <c r="FQ983" s="60"/>
      <c r="FR983" s="60"/>
      <c r="FS983" s="60"/>
      <c r="FT983" s="60"/>
      <c r="FU983" s="60"/>
      <c r="FV983" s="60"/>
      <c r="FW983" s="60"/>
      <c r="FX983" s="60"/>
      <c r="FY983" s="60"/>
      <c r="FZ983" s="60"/>
      <c r="GA983" s="60"/>
      <c r="GB983" s="60"/>
      <c r="GC983" s="60"/>
      <c r="GD983" s="60"/>
      <c r="GE983" s="60"/>
      <c r="GF983" s="60"/>
      <c r="GG983" s="60"/>
      <c r="GH983" s="60"/>
      <c r="GI983" s="60"/>
      <c r="GJ983" s="60"/>
      <c r="GK983" s="60"/>
      <c r="GL983" s="60"/>
      <c r="GM983" s="60"/>
      <c r="GN983" s="60"/>
      <c r="GO983" s="37"/>
      <c r="HP983" s="37"/>
      <c r="IW983" s="37"/>
      <c r="IX983" s="37"/>
      <c r="IY983" s="37"/>
      <c r="JZ983" s="37"/>
      <c r="LA983" s="37"/>
      <c r="MC983" s="37"/>
      <c r="ND983" s="37"/>
      <c r="OG983" s="37"/>
      <c r="PH983" s="37"/>
      <c r="QI983" s="37"/>
      <c r="RY983" s="138"/>
    </row>
    <row r="984" spans="3:493" s="38" customFormat="1">
      <c r="C984" s="39"/>
      <c r="G984" s="40"/>
      <c r="H984" s="40"/>
      <c r="AI984" s="37"/>
      <c r="BJ984" s="37"/>
      <c r="DL984" s="37"/>
      <c r="FN984" s="37"/>
      <c r="FO984" s="60"/>
      <c r="FP984" s="60"/>
      <c r="FQ984" s="60"/>
      <c r="FR984" s="60"/>
      <c r="FS984" s="60"/>
      <c r="FT984" s="60"/>
      <c r="FU984" s="60"/>
      <c r="FV984" s="60"/>
      <c r="FW984" s="60"/>
      <c r="FX984" s="60"/>
      <c r="FY984" s="60"/>
      <c r="FZ984" s="60"/>
      <c r="GA984" s="60"/>
      <c r="GB984" s="60"/>
      <c r="GC984" s="60"/>
      <c r="GD984" s="60"/>
      <c r="GE984" s="60"/>
      <c r="GF984" s="60"/>
      <c r="GG984" s="60"/>
      <c r="GH984" s="60"/>
      <c r="GI984" s="60"/>
      <c r="GJ984" s="60"/>
      <c r="GK984" s="60"/>
      <c r="GL984" s="60"/>
      <c r="GM984" s="60"/>
      <c r="GN984" s="60"/>
      <c r="GO984" s="37"/>
      <c r="HP984" s="37"/>
      <c r="IW984" s="37"/>
      <c r="IX984" s="37"/>
      <c r="IY984" s="37"/>
      <c r="JZ984" s="37"/>
      <c r="LA984" s="37"/>
      <c r="MC984" s="37"/>
      <c r="ND984" s="37"/>
      <c r="OG984" s="37"/>
      <c r="PH984" s="37"/>
      <c r="QI984" s="37"/>
      <c r="RY984" s="138"/>
    </row>
    <row r="985" spans="3:493" s="38" customFormat="1">
      <c r="C985" s="39"/>
      <c r="G985" s="40"/>
      <c r="H985" s="40"/>
      <c r="AI985" s="37"/>
      <c r="BJ985" s="37"/>
      <c r="DL985" s="37"/>
      <c r="FN985" s="37"/>
      <c r="FO985" s="60"/>
      <c r="FP985" s="60"/>
      <c r="FQ985" s="60"/>
      <c r="FR985" s="60"/>
      <c r="FS985" s="60"/>
      <c r="FT985" s="60"/>
      <c r="FU985" s="60"/>
      <c r="FV985" s="60"/>
      <c r="FW985" s="60"/>
      <c r="FX985" s="60"/>
      <c r="FY985" s="60"/>
      <c r="FZ985" s="60"/>
      <c r="GA985" s="60"/>
      <c r="GB985" s="60"/>
      <c r="GC985" s="60"/>
      <c r="GD985" s="60"/>
      <c r="GE985" s="60"/>
      <c r="GF985" s="60"/>
      <c r="GG985" s="60"/>
      <c r="GH985" s="60"/>
      <c r="GI985" s="60"/>
      <c r="GJ985" s="60"/>
      <c r="GK985" s="60"/>
      <c r="GL985" s="60"/>
      <c r="GM985" s="60"/>
      <c r="GN985" s="60"/>
      <c r="GO985" s="37"/>
      <c r="HP985" s="37"/>
      <c r="IW985" s="37"/>
      <c r="IX985" s="37"/>
      <c r="IY985" s="37"/>
      <c r="JZ985" s="37"/>
      <c r="LA985" s="37"/>
      <c r="MC985" s="37"/>
      <c r="ND985" s="37"/>
      <c r="OG985" s="37"/>
      <c r="PH985" s="37"/>
      <c r="QI985" s="37"/>
      <c r="RY985" s="138"/>
    </row>
    <row r="986" spans="3:493" s="38" customFormat="1">
      <c r="C986" s="39"/>
      <c r="G986" s="40"/>
      <c r="H986" s="40"/>
      <c r="AI986" s="37"/>
      <c r="BJ986" s="37"/>
      <c r="DL986" s="37"/>
      <c r="FN986" s="37"/>
      <c r="FO986" s="60"/>
      <c r="FP986" s="60"/>
      <c r="FQ986" s="60"/>
      <c r="FR986" s="60"/>
      <c r="FS986" s="60"/>
      <c r="FT986" s="60"/>
      <c r="FU986" s="60"/>
      <c r="FV986" s="60"/>
      <c r="FW986" s="60"/>
      <c r="FX986" s="60"/>
      <c r="FY986" s="60"/>
      <c r="FZ986" s="60"/>
      <c r="GA986" s="60"/>
      <c r="GB986" s="60"/>
      <c r="GC986" s="60"/>
      <c r="GD986" s="60"/>
      <c r="GE986" s="60"/>
      <c r="GF986" s="60"/>
      <c r="GG986" s="60"/>
      <c r="GH986" s="60"/>
      <c r="GI986" s="60"/>
      <c r="GJ986" s="60"/>
      <c r="GK986" s="60"/>
      <c r="GL986" s="60"/>
      <c r="GM986" s="60"/>
      <c r="GN986" s="60"/>
      <c r="GO986" s="37"/>
      <c r="HP986" s="37"/>
      <c r="IW986" s="37"/>
      <c r="IX986" s="37"/>
      <c r="IY986" s="37"/>
      <c r="JZ986" s="37"/>
      <c r="LA986" s="37"/>
      <c r="MC986" s="37"/>
      <c r="ND986" s="37"/>
      <c r="OG986" s="37"/>
      <c r="PH986" s="37"/>
      <c r="QI986" s="37"/>
      <c r="RY986" s="138"/>
    </row>
    <row r="987" spans="3:493" s="38" customFormat="1">
      <c r="C987" s="39"/>
      <c r="G987" s="40"/>
      <c r="H987" s="40"/>
      <c r="AI987" s="37"/>
      <c r="BJ987" s="37"/>
      <c r="DL987" s="37"/>
      <c r="FN987" s="37"/>
      <c r="FO987" s="60"/>
      <c r="FP987" s="60"/>
      <c r="FQ987" s="60"/>
      <c r="FR987" s="60"/>
      <c r="FS987" s="60"/>
      <c r="FT987" s="60"/>
      <c r="FU987" s="60"/>
      <c r="FV987" s="60"/>
      <c r="FW987" s="60"/>
      <c r="FX987" s="60"/>
      <c r="FY987" s="60"/>
      <c r="FZ987" s="60"/>
      <c r="GA987" s="60"/>
      <c r="GB987" s="60"/>
      <c r="GC987" s="60"/>
      <c r="GD987" s="60"/>
      <c r="GE987" s="60"/>
      <c r="GF987" s="60"/>
      <c r="GG987" s="60"/>
      <c r="GH987" s="60"/>
      <c r="GI987" s="60"/>
      <c r="GJ987" s="60"/>
      <c r="GK987" s="60"/>
      <c r="GL987" s="60"/>
      <c r="GM987" s="60"/>
      <c r="GN987" s="60"/>
      <c r="GO987" s="37"/>
      <c r="HP987" s="37"/>
      <c r="IW987" s="37"/>
      <c r="IX987" s="37"/>
      <c r="IY987" s="37"/>
      <c r="JZ987" s="37"/>
      <c r="LA987" s="37"/>
      <c r="MC987" s="37"/>
      <c r="ND987" s="37"/>
      <c r="OG987" s="37"/>
      <c r="PH987" s="37"/>
      <c r="QI987" s="37"/>
      <c r="RY987" s="138"/>
    </row>
    <row r="988" spans="3:493" s="38" customFormat="1">
      <c r="C988" s="39"/>
      <c r="G988" s="40"/>
      <c r="H988" s="40"/>
      <c r="AI988" s="37"/>
      <c r="BJ988" s="37"/>
      <c r="DL988" s="37"/>
      <c r="FN988" s="37"/>
      <c r="FO988" s="60"/>
      <c r="FP988" s="60"/>
      <c r="FQ988" s="60"/>
      <c r="FR988" s="60"/>
      <c r="FS988" s="60"/>
      <c r="FT988" s="60"/>
      <c r="FU988" s="60"/>
      <c r="FV988" s="60"/>
      <c r="FW988" s="60"/>
      <c r="FX988" s="60"/>
      <c r="FY988" s="60"/>
      <c r="FZ988" s="60"/>
      <c r="GA988" s="60"/>
      <c r="GB988" s="60"/>
      <c r="GC988" s="60"/>
      <c r="GD988" s="60"/>
      <c r="GE988" s="60"/>
      <c r="GF988" s="60"/>
      <c r="GG988" s="60"/>
      <c r="GH988" s="60"/>
      <c r="GI988" s="60"/>
      <c r="GJ988" s="60"/>
      <c r="GK988" s="60"/>
      <c r="GL988" s="60"/>
      <c r="GM988" s="60"/>
      <c r="GN988" s="60"/>
      <c r="GO988" s="37"/>
      <c r="HP988" s="37"/>
      <c r="IW988" s="37"/>
      <c r="IX988" s="37"/>
      <c r="IY988" s="37"/>
      <c r="JZ988" s="37"/>
      <c r="LA988" s="37"/>
      <c r="MC988" s="37"/>
      <c r="ND988" s="37"/>
      <c r="OG988" s="37"/>
      <c r="PH988" s="37"/>
      <c r="QI988" s="37"/>
      <c r="RY988" s="138"/>
    </row>
    <row r="989" spans="3:493" s="38" customFormat="1">
      <c r="C989" s="39"/>
      <c r="G989" s="40"/>
      <c r="H989" s="40"/>
      <c r="AI989" s="37"/>
      <c r="BJ989" s="37"/>
      <c r="DL989" s="37"/>
      <c r="FN989" s="37"/>
      <c r="FO989" s="60"/>
      <c r="FP989" s="60"/>
      <c r="FQ989" s="60"/>
      <c r="FR989" s="60"/>
      <c r="FS989" s="60"/>
      <c r="FT989" s="60"/>
      <c r="FU989" s="60"/>
      <c r="FV989" s="60"/>
      <c r="FW989" s="60"/>
      <c r="FX989" s="60"/>
      <c r="FY989" s="60"/>
      <c r="FZ989" s="60"/>
      <c r="GA989" s="60"/>
      <c r="GB989" s="60"/>
      <c r="GC989" s="60"/>
      <c r="GD989" s="60"/>
      <c r="GE989" s="60"/>
      <c r="GF989" s="60"/>
      <c r="GG989" s="60"/>
      <c r="GH989" s="60"/>
      <c r="GI989" s="60"/>
      <c r="GJ989" s="60"/>
      <c r="GK989" s="60"/>
      <c r="GL989" s="60"/>
      <c r="GM989" s="60"/>
      <c r="GN989" s="60"/>
      <c r="GO989" s="37"/>
      <c r="HP989" s="37"/>
      <c r="IW989" s="37"/>
      <c r="IX989" s="37"/>
      <c r="IY989" s="37"/>
      <c r="JZ989" s="37"/>
      <c r="LA989" s="37"/>
      <c r="MC989" s="37"/>
      <c r="ND989" s="37"/>
      <c r="OG989" s="37"/>
      <c r="PH989" s="37"/>
      <c r="QI989" s="37"/>
      <c r="RY989" s="138"/>
    </row>
    <row r="990" spans="3:493" s="38" customFormat="1">
      <c r="C990" s="39"/>
      <c r="G990" s="40"/>
      <c r="H990" s="40"/>
      <c r="AI990" s="37"/>
      <c r="BJ990" s="37"/>
      <c r="DL990" s="37"/>
      <c r="FN990" s="37"/>
      <c r="FO990" s="60"/>
      <c r="FP990" s="60"/>
      <c r="FQ990" s="60"/>
      <c r="FR990" s="60"/>
      <c r="FS990" s="60"/>
      <c r="FT990" s="60"/>
      <c r="FU990" s="60"/>
      <c r="FV990" s="60"/>
      <c r="FW990" s="60"/>
      <c r="FX990" s="60"/>
      <c r="FY990" s="60"/>
      <c r="FZ990" s="60"/>
      <c r="GA990" s="60"/>
      <c r="GB990" s="60"/>
      <c r="GC990" s="60"/>
      <c r="GD990" s="60"/>
      <c r="GE990" s="60"/>
      <c r="GF990" s="60"/>
      <c r="GG990" s="60"/>
      <c r="GH990" s="60"/>
      <c r="GI990" s="60"/>
      <c r="GJ990" s="60"/>
      <c r="GK990" s="60"/>
      <c r="GL990" s="60"/>
      <c r="GM990" s="60"/>
      <c r="GN990" s="60"/>
      <c r="GO990" s="37"/>
      <c r="HP990" s="37"/>
      <c r="IW990" s="37"/>
      <c r="IX990" s="37"/>
      <c r="IY990" s="37"/>
      <c r="JZ990" s="37"/>
      <c r="LA990" s="37"/>
      <c r="MC990" s="37"/>
      <c r="ND990" s="37"/>
      <c r="OG990" s="37"/>
      <c r="PH990" s="37"/>
      <c r="QI990" s="37"/>
      <c r="RY990" s="138"/>
    </row>
    <row r="991" spans="3:493" s="38" customFormat="1">
      <c r="C991" s="39"/>
      <c r="G991" s="40"/>
      <c r="H991" s="40"/>
      <c r="AI991" s="37"/>
      <c r="BJ991" s="37"/>
      <c r="DL991" s="37"/>
      <c r="FN991" s="37"/>
      <c r="FO991" s="60"/>
      <c r="FP991" s="60"/>
      <c r="FQ991" s="60"/>
      <c r="FR991" s="60"/>
      <c r="FS991" s="60"/>
      <c r="FT991" s="60"/>
      <c r="FU991" s="60"/>
      <c r="FV991" s="60"/>
      <c r="FW991" s="60"/>
      <c r="FX991" s="60"/>
      <c r="FY991" s="60"/>
      <c r="FZ991" s="60"/>
      <c r="GA991" s="60"/>
      <c r="GB991" s="60"/>
      <c r="GC991" s="60"/>
      <c r="GD991" s="60"/>
      <c r="GE991" s="60"/>
      <c r="GF991" s="60"/>
      <c r="GG991" s="60"/>
      <c r="GH991" s="60"/>
      <c r="GI991" s="60"/>
      <c r="GJ991" s="60"/>
      <c r="GK991" s="60"/>
      <c r="GL991" s="60"/>
      <c r="GM991" s="60"/>
      <c r="GN991" s="60"/>
      <c r="GO991" s="37"/>
      <c r="HP991" s="37"/>
      <c r="IW991" s="37"/>
      <c r="IX991" s="37"/>
      <c r="IY991" s="37"/>
      <c r="JZ991" s="37"/>
      <c r="LA991" s="37"/>
      <c r="MC991" s="37"/>
      <c r="ND991" s="37"/>
      <c r="OG991" s="37"/>
      <c r="PH991" s="37"/>
      <c r="QI991" s="37"/>
      <c r="RY991" s="138"/>
    </row>
    <row r="992" spans="3:493" s="38" customFormat="1">
      <c r="C992" s="39"/>
      <c r="G992" s="40"/>
      <c r="H992" s="40"/>
      <c r="AI992" s="37"/>
      <c r="BJ992" s="37"/>
      <c r="DL992" s="37"/>
      <c r="FN992" s="37"/>
      <c r="FO992" s="60"/>
      <c r="FP992" s="60"/>
      <c r="FQ992" s="60"/>
      <c r="FR992" s="60"/>
      <c r="FS992" s="60"/>
      <c r="FT992" s="60"/>
      <c r="FU992" s="60"/>
      <c r="FV992" s="60"/>
      <c r="FW992" s="60"/>
      <c r="FX992" s="60"/>
      <c r="FY992" s="60"/>
      <c r="FZ992" s="60"/>
      <c r="GA992" s="60"/>
      <c r="GB992" s="60"/>
      <c r="GC992" s="60"/>
      <c r="GD992" s="60"/>
      <c r="GE992" s="60"/>
      <c r="GF992" s="60"/>
      <c r="GG992" s="60"/>
      <c r="GH992" s="60"/>
      <c r="GI992" s="60"/>
      <c r="GJ992" s="60"/>
      <c r="GK992" s="60"/>
      <c r="GL992" s="60"/>
      <c r="GM992" s="60"/>
      <c r="GN992" s="60"/>
      <c r="GO992" s="37"/>
      <c r="HP992" s="37"/>
      <c r="IW992" s="37"/>
      <c r="IX992" s="37"/>
      <c r="IY992" s="37"/>
      <c r="JZ992" s="37"/>
      <c r="LA992" s="37"/>
      <c r="MC992" s="37"/>
      <c r="ND992" s="37"/>
      <c r="OG992" s="37"/>
      <c r="PH992" s="37"/>
      <c r="QI992" s="37"/>
      <c r="RY992" s="138"/>
    </row>
    <row r="993" spans="3:493" s="38" customFormat="1">
      <c r="C993" s="39"/>
      <c r="G993" s="40"/>
      <c r="H993" s="40"/>
      <c r="AI993" s="37"/>
      <c r="BJ993" s="37"/>
      <c r="DL993" s="37"/>
      <c r="FN993" s="37"/>
      <c r="FO993" s="60"/>
      <c r="FP993" s="60"/>
      <c r="FQ993" s="60"/>
      <c r="FR993" s="60"/>
      <c r="FS993" s="60"/>
      <c r="FT993" s="60"/>
      <c r="FU993" s="60"/>
      <c r="FV993" s="60"/>
      <c r="FW993" s="60"/>
      <c r="FX993" s="60"/>
      <c r="FY993" s="60"/>
      <c r="FZ993" s="60"/>
      <c r="GA993" s="60"/>
      <c r="GB993" s="60"/>
      <c r="GC993" s="60"/>
      <c r="GD993" s="60"/>
      <c r="GE993" s="60"/>
      <c r="GF993" s="60"/>
      <c r="GG993" s="60"/>
      <c r="GH993" s="60"/>
      <c r="GI993" s="60"/>
      <c r="GJ993" s="60"/>
      <c r="GK993" s="60"/>
      <c r="GL993" s="60"/>
      <c r="GM993" s="60"/>
      <c r="GN993" s="60"/>
      <c r="GO993" s="37"/>
      <c r="HP993" s="37"/>
      <c r="IW993" s="37"/>
      <c r="IX993" s="37"/>
      <c r="IY993" s="37"/>
      <c r="JZ993" s="37"/>
      <c r="LA993" s="37"/>
      <c r="MC993" s="37"/>
      <c r="ND993" s="37"/>
      <c r="OG993" s="37"/>
      <c r="PH993" s="37"/>
      <c r="QI993" s="37"/>
      <c r="RY993" s="138"/>
    </row>
    <row r="994" spans="3:493" s="38" customFormat="1">
      <c r="C994" s="39"/>
      <c r="G994" s="40"/>
      <c r="H994" s="40"/>
      <c r="AI994" s="37"/>
      <c r="BJ994" s="37"/>
      <c r="DL994" s="37"/>
      <c r="FN994" s="37"/>
      <c r="FO994" s="60"/>
      <c r="FP994" s="60"/>
      <c r="FQ994" s="60"/>
      <c r="FR994" s="60"/>
      <c r="FS994" s="60"/>
      <c r="FT994" s="60"/>
      <c r="FU994" s="60"/>
      <c r="FV994" s="60"/>
      <c r="FW994" s="60"/>
      <c r="FX994" s="60"/>
      <c r="FY994" s="60"/>
      <c r="FZ994" s="60"/>
      <c r="GA994" s="60"/>
      <c r="GB994" s="60"/>
      <c r="GC994" s="60"/>
      <c r="GD994" s="60"/>
      <c r="GE994" s="60"/>
      <c r="GF994" s="60"/>
      <c r="GG994" s="60"/>
      <c r="GH994" s="60"/>
      <c r="GI994" s="60"/>
      <c r="GJ994" s="60"/>
      <c r="GK994" s="60"/>
      <c r="GL994" s="60"/>
      <c r="GM994" s="60"/>
      <c r="GN994" s="60"/>
      <c r="GO994" s="37"/>
      <c r="HP994" s="37"/>
      <c r="IW994" s="37"/>
      <c r="IX994" s="37"/>
      <c r="IY994" s="37"/>
      <c r="JZ994" s="37"/>
      <c r="LA994" s="37"/>
      <c r="MC994" s="37"/>
      <c r="ND994" s="37"/>
      <c r="OG994" s="37"/>
      <c r="PH994" s="37"/>
      <c r="QI994" s="37"/>
      <c r="RY994" s="138"/>
    </row>
    <row r="995" spans="3:493" s="38" customFormat="1">
      <c r="C995" s="39"/>
      <c r="G995" s="40"/>
      <c r="H995" s="40"/>
      <c r="AI995" s="37"/>
      <c r="BJ995" s="37"/>
      <c r="DL995" s="37"/>
      <c r="FN995" s="37"/>
      <c r="FO995" s="60"/>
      <c r="FP995" s="60"/>
      <c r="FQ995" s="60"/>
      <c r="FR995" s="60"/>
      <c r="FS995" s="60"/>
      <c r="FT995" s="60"/>
      <c r="FU995" s="60"/>
      <c r="FV995" s="60"/>
      <c r="FW995" s="60"/>
      <c r="FX995" s="60"/>
      <c r="FY995" s="60"/>
      <c r="FZ995" s="60"/>
      <c r="GA995" s="60"/>
      <c r="GB995" s="60"/>
      <c r="GC995" s="60"/>
      <c r="GD995" s="60"/>
      <c r="GE995" s="60"/>
      <c r="GF995" s="60"/>
      <c r="GG995" s="60"/>
      <c r="GH995" s="60"/>
      <c r="GI995" s="60"/>
      <c r="GJ995" s="60"/>
      <c r="GK995" s="60"/>
      <c r="GL995" s="60"/>
      <c r="GM995" s="60"/>
      <c r="GN995" s="60"/>
      <c r="GO995" s="37"/>
      <c r="HP995" s="37"/>
      <c r="IW995" s="37"/>
      <c r="IX995" s="37"/>
      <c r="IY995" s="37"/>
      <c r="JZ995" s="37"/>
      <c r="LA995" s="37"/>
      <c r="MC995" s="37"/>
      <c r="ND995" s="37"/>
      <c r="OG995" s="37"/>
      <c r="PH995" s="37"/>
      <c r="QI995" s="37"/>
      <c r="RY995" s="138"/>
    </row>
    <row r="996" spans="3:493" s="38" customFormat="1">
      <c r="C996" s="39"/>
      <c r="G996" s="40"/>
      <c r="H996" s="40"/>
      <c r="AI996" s="37"/>
      <c r="BJ996" s="37"/>
      <c r="DL996" s="37"/>
      <c r="FN996" s="37"/>
      <c r="FO996" s="60"/>
      <c r="FP996" s="60"/>
      <c r="FQ996" s="60"/>
      <c r="FR996" s="60"/>
      <c r="FS996" s="60"/>
      <c r="FT996" s="60"/>
      <c r="FU996" s="60"/>
      <c r="FV996" s="60"/>
      <c r="FW996" s="60"/>
      <c r="FX996" s="60"/>
      <c r="FY996" s="60"/>
      <c r="FZ996" s="60"/>
      <c r="GA996" s="60"/>
      <c r="GB996" s="60"/>
      <c r="GC996" s="60"/>
      <c r="GD996" s="60"/>
      <c r="GE996" s="60"/>
      <c r="GF996" s="60"/>
      <c r="GG996" s="60"/>
      <c r="GH996" s="60"/>
      <c r="GI996" s="60"/>
      <c r="GJ996" s="60"/>
      <c r="GK996" s="60"/>
      <c r="GL996" s="60"/>
      <c r="GM996" s="60"/>
      <c r="GN996" s="60"/>
      <c r="GO996" s="37"/>
      <c r="HP996" s="37"/>
      <c r="IW996" s="37"/>
      <c r="IX996" s="37"/>
      <c r="IY996" s="37"/>
      <c r="JZ996" s="37"/>
      <c r="LA996" s="37"/>
      <c r="MC996" s="37"/>
      <c r="ND996" s="37"/>
      <c r="OG996" s="37"/>
      <c r="PH996" s="37"/>
      <c r="QI996" s="37"/>
      <c r="RY996" s="138"/>
    </row>
    <row r="997" spans="3:493" s="38" customFormat="1">
      <c r="C997" s="39"/>
      <c r="G997" s="40"/>
      <c r="H997" s="40"/>
      <c r="AI997" s="37"/>
      <c r="BJ997" s="37"/>
      <c r="DL997" s="37"/>
      <c r="FN997" s="37"/>
      <c r="FO997" s="60"/>
      <c r="FP997" s="60"/>
      <c r="FQ997" s="60"/>
      <c r="FR997" s="60"/>
      <c r="FS997" s="60"/>
      <c r="FT997" s="60"/>
      <c r="FU997" s="60"/>
      <c r="FV997" s="60"/>
      <c r="FW997" s="60"/>
      <c r="FX997" s="60"/>
      <c r="FY997" s="60"/>
      <c r="FZ997" s="60"/>
      <c r="GA997" s="60"/>
      <c r="GB997" s="60"/>
      <c r="GC997" s="60"/>
      <c r="GD997" s="60"/>
      <c r="GE997" s="60"/>
      <c r="GF997" s="60"/>
      <c r="GG997" s="60"/>
      <c r="GH997" s="60"/>
      <c r="GI997" s="60"/>
      <c r="GJ997" s="60"/>
      <c r="GK997" s="60"/>
      <c r="GL997" s="60"/>
      <c r="GM997" s="60"/>
      <c r="GN997" s="60"/>
      <c r="GO997" s="37"/>
      <c r="HP997" s="37"/>
      <c r="IW997" s="37"/>
      <c r="IX997" s="37"/>
      <c r="IY997" s="37"/>
      <c r="JZ997" s="37"/>
      <c r="LA997" s="37"/>
      <c r="MC997" s="37"/>
      <c r="ND997" s="37"/>
      <c r="OG997" s="37"/>
      <c r="PH997" s="37"/>
      <c r="QI997" s="37"/>
      <c r="RY997" s="138"/>
    </row>
    <row r="998" spans="3:493" s="38" customFormat="1">
      <c r="C998" s="39"/>
      <c r="G998" s="40"/>
      <c r="H998" s="40"/>
      <c r="AI998" s="37"/>
      <c r="BJ998" s="37"/>
      <c r="DL998" s="37"/>
      <c r="FN998" s="37"/>
      <c r="FO998" s="60"/>
      <c r="FP998" s="60"/>
      <c r="FQ998" s="60"/>
      <c r="FR998" s="60"/>
      <c r="FS998" s="60"/>
      <c r="FT998" s="60"/>
      <c r="FU998" s="60"/>
      <c r="FV998" s="60"/>
      <c r="FW998" s="60"/>
      <c r="FX998" s="60"/>
      <c r="FY998" s="60"/>
      <c r="FZ998" s="60"/>
      <c r="GA998" s="60"/>
      <c r="GB998" s="60"/>
      <c r="GC998" s="60"/>
      <c r="GD998" s="60"/>
      <c r="GE998" s="60"/>
      <c r="GF998" s="60"/>
      <c r="GG998" s="60"/>
      <c r="GH998" s="60"/>
      <c r="GI998" s="60"/>
      <c r="GJ998" s="60"/>
      <c r="GK998" s="60"/>
      <c r="GL998" s="60"/>
      <c r="GM998" s="60"/>
      <c r="GN998" s="60"/>
      <c r="GO998" s="37"/>
      <c r="HP998" s="37"/>
      <c r="IW998" s="37"/>
      <c r="IX998" s="37"/>
      <c r="IY998" s="37"/>
      <c r="JZ998" s="37"/>
      <c r="LA998" s="37"/>
      <c r="MC998" s="37"/>
      <c r="ND998" s="37"/>
      <c r="OG998" s="37"/>
      <c r="PH998" s="37"/>
      <c r="QI998" s="37"/>
      <c r="RY998" s="138"/>
    </row>
    <row r="999" spans="3:493" s="38" customFormat="1">
      <c r="C999" s="39"/>
      <c r="G999" s="40"/>
      <c r="H999" s="40"/>
      <c r="AI999" s="37"/>
      <c r="BJ999" s="37"/>
      <c r="DL999" s="37"/>
      <c r="FN999" s="37"/>
      <c r="FO999" s="60"/>
      <c r="FP999" s="60"/>
      <c r="FQ999" s="60"/>
      <c r="FR999" s="60"/>
      <c r="FS999" s="60"/>
      <c r="FT999" s="60"/>
      <c r="FU999" s="60"/>
      <c r="FV999" s="60"/>
      <c r="FW999" s="60"/>
      <c r="FX999" s="60"/>
      <c r="FY999" s="60"/>
      <c r="FZ999" s="60"/>
      <c r="GA999" s="60"/>
      <c r="GB999" s="60"/>
      <c r="GC999" s="60"/>
      <c r="GD999" s="60"/>
      <c r="GE999" s="60"/>
      <c r="GF999" s="60"/>
      <c r="GG999" s="60"/>
      <c r="GH999" s="60"/>
      <c r="GI999" s="60"/>
      <c r="GJ999" s="60"/>
      <c r="GK999" s="60"/>
      <c r="GL999" s="60"/>
      <c r="GM999" s="60"/>
      <c r="GN999" s="60"/>
      <c r="GO999" s="37"/>
      <c r="HP999" s="37"/>
      <c r="IW999" s="37"/>
      <c r="IX999" s="37"/>
      <c r="IY999" s="37"/>
      <c r="JZ999" s="37"/>
      <c r="LA999" s="37"/>
      <c r="MC999" s="37"/>
      <c r="ND999" s="37"/>
      <c r="OG999" s="37"/>
      <c r="PH999" s="37"/>
      <c r="QI999" s="37"/>
      <c r="RY999" s="138"/>
    </row>
    <row r="1000" spans="3:493" s="38" customFormat="1">
      <c r="C1000" s="39"/>
      <c r="G1000" s="40"/>
      <c r="H1000" s="40"/>
      <c r="AI1000" s="37"/>
      <c r="BJ1000" s="37"/>
      <c r="DL1000" s="37"/>
      <c r="FN1000" s="37"/>
      <c r="FO1000" s="60"/>
      <c r="FP1000" s="60"/>
      <c r="FQ1000" s="60"/>
      <c r="FR1000" s="60"/>
      <c r="FS1000" s="60"/>
      <c r="FT1000" s="60"/>
      <c r="FU1000" s="60"/>
      <c r="FV1000" s="60"/>
      <c r="FW1000" s="60"/>
      <c r="FX1000" s="60"/>
      <c r="FY1000" s="60"/>
      <c r="FZ1000" s="60"/>
      <c r="GA1000" s="60"/>
      <c r="GB1000" s="60"/>
      <c r="GC1000" s="60"/>
      <c r="GD1000" s="60"/>
      <c r="GE1000" s="60"/>
      <c r="GF1000" s="60"/>
      <c r="GG1000" s="60"/>
      <c r="GH1000" s="60"/>
      <c r="GI1000" s="60"/>
      <c r="GJ1000" s="60"/>
      <c r="GK1000" s="60"/>
      <c r="GL1000" s="60"/>
      <c r="GM1000" s="60"/>
      <c r="GN1000" s="60"/>
      <c r="GO1000" s="37"/>
      <c r="HP1000" s="37"/>
      <c r="IW1000" s="37"/>
      <c r="IX1000" s="37"/>
      <c r="IY1000" s="37"/>
      <c r="JZ1000" s="37"/>
      <c r="LA1000" s="37"/>
      <c r="MC1000" s="37"/>
      <c r="ND1000" s="37"/>
      <c r="OG1000" s="37"/>
      <c r="PH1000" s="37"/>
      <c r="QI1000" s="37"/>
      <c r="RY1000" s="138"/>
    </row>
    <row r="1001" spans="3:493" s="38" customFormat="1">
      <c r="C1001" s="39"/>
      <c r="G1001" s="40"/>
      <c r="H1001" s="40"/>
      <c r="AI1001" s="37"/>
      <c r="BJ1001" s="37"/>
      <c r="DL1001" s="37"/>
      <c r="FN1001" s="37"/>
      <c r="FO1001" s="60"/>
      <c r="FP1001" s="60"/>
      <c r="FQ1001" s="60"/>
      <c r="FR1001" s="60"/>
      <c r="FS1001" s="60"/>
      <c r="FT1001" s="60"/>
      <c r="FU1001" s="60"/>
      <c r="FV1001" s="60"/>
      <c r="FW1001" s="60"/>
      <c r="FX1001" s="60"/>
      <c r="FY1001" s="60"/>
      <c r="FZ1001" s="60"/>
      <c r="GA1001" s="60"/>
      <c r="GB1001" s="60"/>
      <c r="GC1001" s="60"/>
      <c r="GD1001" s="60"/>
      <c r="GE1001" s="60"/>
      <c r="GF1001" s="60"/>
      <c r="GG1001" s="60"/>
      <c r="GH1001" s="60"/>
      <c r="GI1001" s="60"/>
      <c r="GJ1001" s="60"/>
      <c r="GK1001" s="60"/>
      <c r="GL1001" s="60"/>
      <c r="GM1001" s="60"/>
      <c r="GN1001" s="60"/>
      <c r="GO1001" s="37"/>
      <c r="HP1001" s="37"/>
      <c r="IW1001" s="37"/>
      <c r="IX1001" s="37"/>
      <c r="IY1001" s="37"/>
      <c r="JZ1001" s="37"/>
      <c r="LA1001" s="37"/>
      <c r="MC1001" s="37"/>
      <c r="ND1001" s="37"/>
      <c r="OG1001" s="37"/>
      <c r="PH1001" s="37"/>
      <c r="QI1001" s="37"/>
      <c r="RY1001" s="138"/>
    </row>
    <row r="1002" spans="3:493" s="38" customFormat="1">
      <c r="C1002" s="39"/>
      <c r="G1002" s="40"/>
      <c r="H1002" s="40"/>
      <c r="AI1002" s="37"/>
      <c r="BJ1002" s="37"/>
      <c r="DL1002" s="37"/>
      <c r="FN1002" s="37"/>
      <c r="FO1002" s="60"/>
      <c r="FP1002" s="60"/>
      <c r="FQ1002" s="60"/>
      <c r="FR1002" s="60"/>
      <c r="FS1002" s="60"/>
      <c r="FT1002" s="60"/>
      <c r="FU1002" s="60"/>
      <c r="FV1002" s="60"/>
      <c r="FW1002" s="60"/>
      <c r="FX1002" s="60"/>
      <c r="FY1002" s="60"/>
      <c r="FZ1002" s="60"/>
      <c r="GA1002" s="60"/>
      <c r="GB1002" s="60"/>
      <c r="GC1002" s="60"/>
      <c r="GD1002" s="60"/>
      <c r="GE1002" s="60"/>
      <c r="GF1002" s="60"/>
      <c r="GG1002" s="60"/>
      <c r="GH1002" s="60"/>
      <c r="GI1002" s="60"/>
      <c r="GJ1002" s="60"/>
      <c r="GK1002" s="60"/>
      <c r="GL1002" s="60"/>
      <c r="GM1002" s="60"/>
      <c r="GN1002" s="60"/>
      <c r="GO1002" s="37"/>
      <c r="HP1002" s="37"/>
      <c r="IW1002" s="37"/>
      <c r="IX1002" s="37"/>
      <c r="IY1002" s="37"/>
      <c r="JZ1002" s="37"/>
      <c r="LA1002" s="37"/>
      <c r="MC1002" s="37"/>
      <c r="ND1002" s="37"/>
      <c r="OG1002" s="37"/>
      <c r="PH1002" s="37"/>
      <c r="QI1002" s="37"/>
      <c r="RY1002" s="138"/>
    </row>
    <row r="1003" spans="3:493" s="38" customFormat="1">
      <c r="C1003" s="39"/>
      <c r="G1003" s="40"/>
      <c r="H1003" s="40"/>
      <c r="AI1003" s="37"/>
      <c r="BJ1003" s="37"/>
      <c r="DL1003" s="37"/>
      <c r="FN1003" s="37"/>
      <c r="FO1003" s="60"/>
      <c r="FP1003" s="60"/>
      <c r="FQ1003" s="60"/>
      <c r="FR1003" s="60"/>
      <c r="FS1003" s="60"/>
      <c r="FT1003" s="60"/>
      <c r="FU1003" s="60"/>
      <c r="FV1003" s="60"/>
      <c r="FW1003" s="60"/>
      <c r="FX1003" s="60"/>
      <c r="FY1003" s="60"/>
      <c r="FZ1003" s="60"/>
      <c r="GA1003" s="60"/>
      <c r="GB1003" s="60"/>
      <c r="GC1003" s="60"/>
      <c r="GD1003" s="60"/>
      <c r="GE1003" s="60"/>
      <c r="GF1003" s="60"/>
      <c r="GG1003" s="60"/>
      <c r="GH1003" s="60"/>
      <c r="GI1003" s="60"/>
      <c r="GJ1003" s="60"/>
      <c r="GK1003" s="60"/>
      <c r="GL1003" s="60"/>
      <c r="GM1003" s="60"/>
      <c r="GN1003" s="60"/>
      <c r="GO1003" s="37"/>
      <c r="HP1003" s="37"/>
      <c r="IW1003" s="37"/>
      <c r="IX1003" s="37"/>
      <c r="IY1003" s="37"/>
      <c r="JZ1003" s="37"/>
      <c r="LA1003" s="37"/>
      <c r="MC1003" s="37"/>
      <c r="ND1003" s="37"/>
      <c r="OG1003" s="37"/>
      <c r="PH1003" s="37"/>
      <c r="QI1003" s="37"/>
      <c r="RY1003" s="138"/>
    </row>
    <row r="1004" spans="3:493" s="38" customFormat="1">
      <c r="C1004" s="39"/>
      <c r="G1004" s="40"/>
      <c r="H1004" s="40"/>
      <c r="AI1004" s="37"/>
      <c r="BJ1004" s="37"/>
      <c r="DL1004" s="37"/>
      <c r="FN1004" s="37"/>
      <c r="FO1004" s="60"/>
      <c r="FP1004" s="60"/>
      <c r="FQ1004" s="60"/>
      <c r="FR1004" s="60"/>
      <c r="FS1004" s="60"/>
      <c r="FT1004" s="60"/>
      <c r="FU1004" s="60"/>
      <c r="FV1004" s="60"/>
      <c r="FW1004" s="60"/>
      <c r="FX1004" s="60"/>
      <c r="FY1004" s="60"/>
      <c r="FZ1004" s="60"/>
      <c r="GA1004" s="60"/>
      <c r="GB1004" s="60"/>
      <c r="GC1004" s="60"/>
      <c r="GD1004" s="60"/>
      <c r="GE1004" s="60"/>
      <c r="GF1004" s="60"/>
      <c r="GG1004" s="60"/>
      <c r="GH1004" s="60"/>
      <c r="GI1004" s="60"/>
      <c r="GJ1004" s="60"/>
      <c r="GK1004" s="60"/>
      <c r="GL1004" s="60"/>
      <c r="GM1004" s="60"/>
      <c r="GN1004" s="60"/>
      <c r="GO1004" s="37"/>
      <c r="HP1004" s="37"/>
      <c r="IW1004" s="37"/>
      <c r="IX1004" s="37"/>
      <c r="IY1004" s="37"/>
      <c r="JZ1004" s="37"/>
      <c r="LA1004" s="37"/>
      <c r="MC1004" s="37"/>
      <c r="ND1004" s="37"/>
      <c r="OG1004" s="37"/>
      <c r="PH1004" s="37"/>
      <c r="QI1004" s="37"/>
      <c r="RY1004" s="138"/>
    </row>
    <row r="1005" spans="3:493" s="38" customFormat="1">
      <c r="C1005" s="39"/>
      <c r="G1005" s="40"/>
      <c r="H1005" s="40"/>
      <c r="AI1005" s="37"/>
      <c r="BJ1005" s="37"/>
      <c r="DL1005" s="37"/>
      <c r="FN1005" s="37"/>
      <c r="FO1005" s="60"/>
      <c r="FP1005" s="60"/>
      <c r="FQ1005" s="60"/>
      <c r="FR1005" s="60"/>
      <c r="FS1005" s="60"/>
      <c r="FT1005" s="60"/>
      <c r="FU1005" s="60"/>
      <c r="FV1005" s="60"/>
      <c r="FW1005" s="60"/>
      <c r="FX1005" s="60"/>
      <c r="FY1005" s="60"/>
      <c r="FZ1005" s="60"/>
      <c r="GA1005" s="60"/>
      <c r="GB1005" s="60"/>
      <c r="GC1005" s="60"/>
      <c r="GD1005" s="60"/>
      <c r="GE1005" s="60"/>
      <c r="GF1005" s="60"/>
      <c r="GG1005" s="60"/>
      <c r="GH1005" s="60"/>
      <c r="GI1005" s="60"/>
      <c r="GJ1005" s="60"/>
      <c r="GK1005" s="60"/>
      <c r="GL1005" s="60"/>
      <c r="GM1005" s="60"/>
      <c r="GN1005" s="60"/>
      <c r="GO1005" s="37"/>
      <c r="HP1005" s="37"/>
      <c r="IW1005" s="37"/>
      <c r="IX1005" s="37"/>
      <c r="IY1005" s="37"/>
      <c r="JZ1005" s="37"/>
      <c r="LA1005" s="37"/>
      <c r="MC1005" s="37"/>
      <c r="ND1005" s="37"/>
      <c r="OG1005" s="37"/>
      <c r="PH1005" s="37"/>
      <c r="QI1005" s="37"/>
      <c r="RY1005" s="138"/>
    </row>
    <row r="1006" spans="3:493" s="38" customFormat="1">
      <c r="C1006" s="39"/>
      <c r="G1006" s="40"/>
      <c r="H1006" s="40"/>
      <c r="AI1006" s="37"/>
      <c r="BJ1006" s="37"/>
      <c r="DL1006" s="37"/>
      <c r="FN1006" s="37"/>
      <c r="FO1006" s="60"/>
      <c r="FP1006" s="60"/>
      <c r="FQ1006" s="60"/>
      <c r="FR1006" s="60"/>
      <c r="FS1006" s="60"/>
      <c r="FT1006" s="60"/>
      <c r="FU1006" s="60"/>
      <c r="FV1006" s="60"/>
      <c r="FW1006" s="60"/>
      <c r="FX1006" s="60"/>
      <c r="FY1006" s="60"/>
      <c r="FZ1006" s="60"/>
      <c r="GA1006" s="60"/>
      <c r="GB1006" s="60"/>
      <c r="GC1006" s="60"/>
      <c r="GD1006" s="60"/>
      <c r="GE1006" s="60"/>
      <c r="GF1006" s="60"/>
      <c r="GG1006" s="60"/>
      <c r="GH1006" s="60"/>
      <c r="GI1006" s="60"/>
      <c r="GJ1006" s="60"/>
      <c r="GK1006" s="60"/>
      <c r="GL1006" s="60"/>
      <c r="GM1006" s="60"/>
      <c r="GN1006" s="60"/>
      <c r="GO1006" s="37"/>
      <c r="HP1006" s="37"/>
      <c r="IW1006" s="37"/>
      <c r="IX1006" s="37"/>
      <c r="IY1006" s="37"/>
      <c r="JZ1006" s="37"/>
      <c r="LA1006" s="37"/>
      <c r="MC1006" s="37"/>
      <c r="ND1006" s="37"/>
      <c r="OG1006" s="37"/>
      <c r="PH1006" s="37"/>
      <c r="QI1006" s="37"/>
      <c r="RY1006" s="138"/>
    </row>
    <row r="1007" spans="3:493" s="38" customFormat="1">
      <c r="C1007" s="39"/>
      <c r="G1007" s="40"/>
      <c r="H1007" s="40"/>
      <c r="AI1007" s="37"/>
      <c r="BJ1007" s="37"/>
      <c r="DL1007" s="37"/>
      <c r="FN1007" s="37"/>
      <c r="FO1007" s="60"/>
      <c r="FP1007" s="60"/>
      <c r="FQ1007" s="60"/>
      <c r="FR1007" s="60"/>
      <c r="FS1007" s="60"/>
      <c r="FT1007" s="60"/>
      <c r="FU1007" s="60"/>
      <c r="FV1007" s="60"/>
      <c r="FW1007" s="60"/>
      <c r="FX1007" s="60"/>
      <c r="FY1007" s="60"/>
      <c r="FZ1007" s="60"/>
      <c r="GA1007" s="60"/>
      <c r="GB1007" s="60"/>
      <c r="GC1007" s="60"/>
      <c r="GD1007" s="60"/>
      <c r="GE1007" s="60"/>
      <c r="GF1007" s="60"/>
      <c r="GG1007" s="60"/>
      <c r="GH1007" s="60"/>
      <c r="GI1007" s="60"/>
      <c r="GJ1007" s="60"/>
      <c r="GK1007" s="60"/>
      <c r="GL1007" s="60"/>
      <c r="GM1007" s="60"/>
      <c r="GN1007" s="60"/>
      <c r="GO1007" s="37"/>
      <c r="HP1007" s="37"/>
      <c r="IW1007" s="37"/>
      <c r="IX1007" s="37"/>
      <c r="IY1007" s="37"/>
      <c r="JZ1007" s="37"/>
      <c r="LA1007" s="37"/>
      <c r="MC1007" s="37"/>
      <c r="ND1007" s="37"/>
      <c r="OG1007" s="37"/>
      <c r="PH1007" s="37"/>
      <c r="QI1007" s="37"/>
      <c r="RY1007" s="138"/>
    </row>
    <row r="1008" spans="3:493" s="38" customFormat="1">
      <c r="C1008" s="39"/>
      <c r="G1008" s="40"/>
      <c r="H1008" s="40"/>
      <c r="AI1008" s="37"/>
      <c r="BJ1008" s="37"/>
      <c r="DL1008" s="37"/>
      <c r="FN1008" s="37"/>
      <c r="FO1008" s="60"/>
      <c r="FP1008" s="60"/>
      <c r="FQ1008" s="60"/>
      <c r="FR1008" s="60"/>
      <c r="FS1008" s="60"/>
      <c r="FT1008" s="60"/>
      <c r="FU1008" s="60"/>
      <c r="FV1008" s="60"/>
      <c r="FW1008" s="60"/>
      <c r="FX1008" s="60"/>
      <c r="FY1008" s="60"/>
      <c r="FZ1008" s="60"/>
      <c r="GA1008" s="60"/>
      <c r="GB1008" s="60"/>
      <c r="GC1008" s="60"/>
      <c r="GD1008" s="60"/>
      <c r="GE1008" s="60"/>
      <c r="GF1008" s="60"/>
      <c r="GG1008" s="60"/>
      <c r="GH1008" s="60"/>
      <c r="GI1008" s="60"/>
      <c r="GJ1008" s="60"/>
      <c r="GK1008" s="60"/>
      <c r="GL1008" s="60"/>
      <c r="GM1008" s="60"/>
      <c r="GN1008" s="60"/>
      <c r="GO1008" s="37"/>
      <c r="HP1008" s="37"/>
      <c r="IW1008" s="37"/>
      <c r="IX1008" s="37"/>
      <c r="IY1008" s="37"/>
      <c r="JZ1008" s="37"/>
      <c r="LA1008" s="37"/>
      <c r="MC1008" s="37"/>
      <c r="ND1008" s="37"/>
      <c r="OG1008" s="37"/>
      <c r="PH1008" s="37"/>
      <c r="QI1008" s="37"/>
      <c r="RY1008" s="138"/>
    </row>
    <row r="1009" spans="3:493" s="38" customFormat="1">
      <c r="C1009" s="39"/>
      <c r="G1009" s="40"/>
      <c r="H1009" s="40"/>
      <c r="AI1009" s="37"/>
      <c r="BJ1009" s="37"/>
      <c r="DL1009" s="37"/>
      <c r="FN1009" s="37"/>
      <c r="FO1009" s="60"/>
      <c r="FP1009" s="60"/>
      <c r="FQ1009" s="60"/>
      <c r="FR1009" s="60"/>
      <c r="FS1009" s="60"/>
      <c r="FT1009" s="60"/>
      <c r="FU1009" s="60"/>
      <c r="FV1009" s="60"/>
      <c r="FW1009" s="60"/>
      <c r="FX1009" s="60"/>
      <c r="FY1009" s="60"/>
      <c r="FZ1009" s="60"/>
      <c r="GA1009" s="60"/>
      <c r="GB1009" s="60"/>
      <c r="GC1009" s="60"/>
      <c r="GD1009" s="60"/>
      <c r="GE1009" s="60"/>
      <c r="GF1009" s="60"/>
      <c r="GG1009" s="60"/>
      <c r="GH1009" s="60"/>
      <c r="GI1009" s="60"/>
      <c r="GJ1009" s="60"/>
      <c r="GK1009" s="60"/>
      <c r="GL1009" s="60"/>
      <c r="GM1009" s="60"/>
      <c r="GN1009" s="60"/>
      <c r="GO1009" s="37"/>
      <c r="HP1009" s="37"/>
      <c r="IW1009" s="37"/>
      <c r="IX1009" s="37"/>
      <c r="IY1009" s="37"/>
      <c r="JZ1009" s="37"/>
      <c r="LA1009" s="37"/>
      <c r="MC1009" s="37"/>
      <c r="ND1009" s="37"/>
      <c r="OG1009" s="37"/>
      <c r="PH1009" s="37"/>
      <c r="QI1009" s="37"/>
      <c r="RY1009" s="138"/>
    </row>
    <row r="1010" spans="3:493" s="38" customFormat="1">
      <c r="C1010" s="39"/>
      <c r="G1010" s="40"/>
      <c r="H1010" s="40"/>
      <c r="AI1010" s="37"/>
      <c r="BJ1010" s="37"/>
      <c r="DL1010" s="37"/>
      <c r="FN1010" s="37"/>
      <c r="FO1010" s="60"/>
      <c r="FP1010" s="60"/>
      <c r="FQ1010" s="60"/>
      <c r="FR1010" s="60"/>
      <c r="FS1010" s="60"/>
      <c r="FT1010" s="60"/>
      <c r="FU1010" s="60"/>
      <c r="FV1010" s="60"/>
      <c r="FW1010" s="60"/>
      <c r="FX1010" s="60"/>
      <c r="FY1010" s="60"/>
      <c r="FZ1010" s="60"/>
      <c r="GA1010" s="60"/>
      <c r="GB1010" s="60"/>
      <c r="GC1010" s="60"/>
      <c r="GD1010" s="60"/>
      <c r="GE1010" s="60"/>
      <c r="GF1010" s="60"/>
      <c r="GG1010" s="60"/>
      <c r="GH1010" s="60"/>
      <c r="GI1010" s="60"/>
      <c r="GJ1010" s="60"/>
      <c r="GK1010" s="60"/>
      <c r="GL1010" s="60"/>
      <c r="GM1010" s="60"/>
      <c r="GN1010" s="60"/>
      <c r="GO1010" s="37"/>
      <c r="HP1010" s="37"/>
      <c r="IW1010" s="37"/>
      <c r="IX1010" s="37"/>
      <c r="IY1010" s="37"/>
      <c r="JZ1010" s="37"/>
      <c r="LA1010" s="37"/>
      <c r="MC1010" s="37"/>
      <c r="ND1010" s="37"/>
      <c r="OG1010" s="37"/>
      <c r="PH1010" s="37"/>
      <c r="QI1010" s="37"/>
      <c r="RY1010" s="138"/>
    </row>
    <row r="1011" spans="3:493" s="38" customFormat="1">
      <c r="C1011" s="39"/>
      <c r="G1011" s="40"/>
      <c r="H1011" s="40"/>
      <c r="AI1011" s="37"/>
      <c r="BJ1011" s="37"/>
      <c r="DL1011" s="37"/>
      <c r="FN1011" s="37"/>
      <c r="FO1011" s="60"/>
      <c r="FP1011" s="60"/>
      <c r="FQ1011" s="60"/>
      <c r="FR1011" s="60"/>
      <c r="FS1011" s="60"/>
      <c r="FT1011" s="60"/>
      <c r="FU1011" s="60"/>
      <c r="FV1011" s="60"/>
      <c r="FW1011" s="60"/>
      <c r="FX1011" s="60"/>
      <c r="FY1011" s="60"/>
      <c r="FZ1011" s="60"/>
      <c r="GA1011" s="60"/>
      <c r="GB1011" s="60"/>
      <c r="GC1011" s="60"/>
      <c r="GD1011" s="60"/>
      <c r="GE1011" s="60"/>
      <c r="GF1011" s="60"/>
      <c r="GG1011" s="60"/>
      <c r="GH1011" s="60"/>
      <c r="GI1011" s="60"/>
      <c r="GJ1011" s="60"/>
      <c r="GK1011" s="60"/>
      <c r="GL1011" s="60"/>
      <c r="GM1011" s="60"/>
      <c r="GN1011" s="60"/>
      <c r="GO1011" s="37"/>
      <c r="HP1011" s="37"/>
      <c r="IW1011" s="37"/>
      <c r="IX1011" s="37"/>
      <c r="IY1011" s="37"/>
      <c r="JZ1011" s="37"/>
      <c r="LA1011" s="37"/>
      <c r="MC1011" s="37"/>
      <c r="ND1011" s="37"/>
      <c r="OG1011" s="37"/>
      <c r="PH1011" s="37"/>
      <c r="QI1011" s="37"/>
      <c r="RY1011" s="138"/>
    </row>
    <row r="1012" spans="3:493" s="38" customFormat="1">
      <c r="C1012" s="39"/>
      <c r="G1012" s="40"/>
      <c r="H1012" s="40"/>
      <c r="AI1012" s="37"/>
      <c r="BJ1012" s="37"/>
      <c r="DL1012" s="37"/>
      <c r="FN1012" s="37"/>
      <c r="FO1012" s="60"/>
      <c r="FP1012" s="60"/>
      <c r="FQ1012" s="60"/>
      <c r="FR1012" s="60"/>
      <c r="FS1012" s="60"/>
      <c r="FT1012" s="60"/>
      <c r="FU1012" s="60"/>
      <c r="FV1012" s="60"/>
      <c r="FW1012" s="60"/>
      <c r="FX1012" s="60"/>
      <c r="FY1012" s="60"/>
      <c r="FZ1012" s="60"/>
      <c r="GA1012" s="60"/>
      <c r="GB1012" s="60"/>
      <c r="GC1012" s="60"/>
      <c r="GD1012" s="60"/>
      <c r="GE1012" s="60"/>
      <c r="GF1012" s="60"/>
      <c r="GG1012" s="60"/>
      <c r="GH1012" s="60"/>
      <c r="GI1012" s="60"/>
      <c r="GJ1012" s="60"/>
      <c r="GK1012" s="60"/>
      <c r="GL1012" s="60"/>
      <c r="GM1012" s="60"/>
      <c r="GN1012" s="60"/>
      <c r="GO1012" s="37"/>
      <c r="HP1012" s="37"/>
      <c r="IW1012" s="37"/>
      <c r="IX1012" s="37"/>
      <c r="IY1012" s="37"/>
      <c r="JZ1012" s="37"/>
      <c r="LA1012" s="37"/>
      <c r="MC1012" s="37"/>
      <c r="ND1012" s="37"/>
      <c r="OG1012" s="37"/>
      <c r="PH1012" s="37"/>
      <c r="QI1012" s="37"/>
      <c r="RY1012" s="138"/>
    </row>
    <row r="1013" spans="3:493" s="38" customFormat="1">
      <c r="C1013" s="39"/>
      <c r="G1013" s="40"/>
      <c r="H1013" s="40"/>
      <c r="AI1013" s="37"/>
      <c r="BJ1013" s="37"/>
      <c r="DL1013" s="37"/>
      <c r="FN1013" s="37"/>
      <c r="FO1013" s="60"/>
      <c r="FP1013" s="60"/>
      <c r="FQ1013" s="60"/>
      <c r="FR1013" s="60"/>
      <c r="FS1013" s="60"/>
      <c r="FT1013" s="60"/>
      <c r="FU1013" s="60"/>
      <c r="FV1013" s="60"/>
      <c r="FW1013" s="60"/>
      <c r="FX1013" s="60"/>
      <c r="FY1013" s="60"/>
      <c r="FZ1013" s="60"/>
      <c r="GA1013" s="60"/>
      <c r="GB1013" s="60"/>
      <c r="GC1013" s="60"/>
      <c r="GD1013" s="60"/>
      <c r="GE1013" s="60"/>
      <c r="GF1013" s="60"/>
      <c r="GG1013" s="60"/>
      <c r="GH1013" s="60"/>
      <c r="GI1013" s="60"/>
      <c r="GJ1013" s="60"/>
      <c r="GK1013" s="60"/>
      <c r="GL1013" s="60"/>
      <c r="GM1013" s="60"/>
      <c r="GN1013" s="60"/>
      <c r="GO1013" s="37"/>
      <c r="HP1013" s="37"/>
      <c r="IW1013" s="37"/>
      <c r="IX1013" s="37"/>
      <c r="IY1013" s="37"/>
      <c r="JZ1013" s="37"/>
      <c r="LA1013" s="37"/>
      <c r="MC1013" s="37"/>
      <c r="ND1013" s="37"/>
      <c r="OG1013" s="37"/>
      <c r="PH1013" s="37"/>
      <c r="QI1013" s="37"/>
      <c r="RY1013" s="138"/>
    </row>
    <row r="1014" spans="3:493" s="38" customFormat="1">
      <c r="C1014" s="39"/>
      <c r="G1014" s="40"/>
      <c r="H1014" s="40"/>
      <c r="AI1014" s="37"/>
      <c r="BJ1014" s="37"/>
      <c r="DL1014" s="37"/>
      <c r="FN1014" s="37"/>
      <c r="FO1014" s="60"/>
      <c r="FP1014" s="60"/>
      <c r="FQ1014" s="60"/>
      <c r="FR1014" s="60"/>
      <c r="FS1014" s="60"/>
      <c r="FT1014" s="60"/>
      <c r="FU1014" s="60"/>
      <c r="FV1014" s="60"/>
      <c r="FW1014" s="60"/>
      <c r="FX1014" s="60"/>
      <c r="FY1014" s="60"/>
      <c r="FZ1014" s="60"/>
      <c r="GA1014" s="60"/>
      <c r="GB1014" s="60"/>
      <c r="GC1014" s="60"/>
      <c r="GD1014" s="60"/>
      <c r="GE1014" s="60"/>
      <c r="GF1014" s="60"/>
      <c r="GG1014" s="60"/>
      <c r="GH1014" s="60"/>
      <c r="GI1014" s="60"/>
      <c r="GJ1014" s="60"/>
      <c r="GK1014" s="60"/>
      <c r="GL1014" s="60"/>
      <c r="GM1014" s="60"/>
      <c r="GN1014" s="60"/>
      <c r="GO1014" s="37"/>
      <c r="HP1014" s="37"/>
      <c r="IW1014" s="37"/>
      <c r="IX1014" s="37"/>
      <c r="IY1014" s="37"/>
      <c r="JZ1014" s="37"/>
      <c r="LA1014" s="37"/>
      <c r="MC1014" s="37"/>
      <c r="ND1014" s="37"/>
      <c r="OG1014" s="37"/>
      <c r="PH1014" s="37"/>
      <c r="QI1014" s="37"/>
      <c r="RY1014" s="138"/>
    </row>
    <row r="1015" spans="3:493" s="38" customFormat="1">
      <c r="C1015" s="39"/>
      <c r="G1015" s="40"/>
      <c r="H1015" s="40"/>
      <c r="AI1015" s="37"/>
      <c r="BJ1015" s="37"/>
      <c r="DL1015" s="37"/>
      <c r="FN1015" s="37"/>
      <c r="FO1015" s="60"/>
      <c r="FP1015" s="60"/>
      <c r="FQ1015" s="60"/>
      <c r="FR1015" s="60"/>
      <c r="FS1015" s="60"/>
      <c r="FT1015" s="60"/>
      <c r="FU1015" s="60"/>
      <c r="FV1015" s="60"/>
      <c r="FW1015" s="60"/>
      <c r="FX1015" s="60"/>
      <c r="FY1015" s="60"/>
      <c r="FZ1015" s="60"/>
      <c r="GA1015" s="60"/>
      <c r="GB1015" s="60"/>
      <c r="GC1015" s="60"/>
      <c r="GD1015" s="60"/>
      <c r="GE1015" s="60"/>
      <c r="GF1015" s="60"/>
      <c r="GG1015" s="60"/>
      <c r="GH1015" s="60"/>
      <c r="GI1015" s="60"/>
      <c r="GJ1015" s="60"/>
      <c r="GK1015" s="60"/>
      <c r="GL1015" s="60"/>
      <c r="GM1015" s="60"/>
      <c r="GN1015" s="60"/>
      <c r="GO1015" s="37"/>
      <c r="HP1015" s="37"/>
      <c r="IW1015" s="37"/>
      <c r="IX1015" s="37"/>
      <c r="IY1015" s="37"/>
      <c r="JZ1015" s="37"/>
      <c r="LA1015" s="37"/>
      <c r="MC1015" s="37"/>
      <c r="ND1015" s="37"/>
      <c r="OG1015" s="37"/>
      <c r="PH1015" s="37"/>
      <c r="QI1015" s="37"/>
      <c r="RY1015" s="138"/>
    </row>
    <row r="1016" spans="3:493" s="38" customFormat="1">
      <c r="C1016" s="39"/>
      <c r="G1016" s="40"/>
      <c r="H1016" s="40"/>
      <c r="AI1016" s="37"/>
      <c r="BJ1016" s="37"/>
      <c r="DL1016" s="37"/>
      <c r="FN1016" s="37"/>
      <c r="FO1016" s="60"/>
      <c r="FP1016" s="60"/>
      <c r="FQ1016" s="60"/>
      <c r="FR1016" s="60"/>
      <c r="FS1016" s="60"/>
      <c r="FT1016" s="60"/>
      <c r="FU1016" s="60"/>
      <c r="FV1016" s="60"/>
      <c r="FW1016" s="60"/>
      <c r="FX1016" s="60"/>
      <c r="FY1016" s="60"/>
      <c r="FZ1016" s="60"/>
      <c r="GA1016" s="60"/>
      <c r="GB1016" s="60"/>
      <c r="GC1016" s="60"/>
      <c r="GD1016" s="60"/>
      <c r="GE1016" s="60"/>
      <c r="GF1016" s="60"/>
      <c r="GG1016" s="60"/>
      <c r="GH1016" s="60"/>
      <c r="GI1016" s="60"/>
      <c r="GJ1016" s="60"/>
      <c r="GK1016" s="60"/>
      <c r="GL1016" s="60"/>
      <c r="GM1016" s="60"/>
      <c r="GN1016" s="60"/>
      <c r="GO1016" s="37"/>
      <c r="HP1016" s="37"/>
      <c r="IW1016" s="37"/>
      <c r="IX1016" s="37"/>
      <c r="IY1016" s="37"/>
      <c r="JZ1016" s="37"/>
      <c r="LA1016" s="37"/>
      <c r="MC1016" s="37"/>
      <c r="ND1016" s="37"/>
      <c r="OG1016" s="37"/>
      <c r="PH1016" s="37"/>
      <c r="QI1016" s="37"/>
      <c r="RY1016" s="138"/>
    </row>
    <row r="1017" spans="3:493" s="38" customFormat="1">
      <c r="C1017" s="39"/>
      <c r="G1017" s="40"/>
      <c r="H1017" s="40"/>
      <c r="AI1017" s="37"/>
      <c r="BJ1017" s="37"/>
      <c r="DL1017" s="37"/>
      <c r="FN1017" s="37"/>
      <c r="FO1017" s="60"/>
      <c r="FP1017" s="60"/>
      <c r="FQ1017" s="60"/>
      <c r="FR1017" s="60"/>
      <c r="FS1017" s="60"/>
      <c r="FT1017" s="60"/>
      <c r="FU1017" s="60"/>
      <c r="FV1017" s="60"/>
      <c r="FW1017" s="60"/>
      <c r="FX1017" s="60"/>
      <c r="FY1017" s="60"/>
      <c r="FZ1017" s="60"/>
      <c r="GA1017" s="60"/>
      <c r="GB1017" s="60"/>
      <c r="GC1017" s="60"/>
      <c r="GD1017" s="60"/>
      <c r="GE1017" s="60"/>
      <c r="GF1017" s="60"/>
      <c r="GG1017" s="60"/>
      <c r="GH1017" s="60"/>
      <c r="GI1017" s="60"/>
      <c r="GJ1017" s="60"/>
      <c r="GK1017" s="60"/>
      <c r="GL1017" s="60"/>
      <c r="GM1017" s="60"/>
      <c r="GN1017" s="60"/>
      <c r="GO1017" s="37"/>
      <c r="HP1017" s="37"/>
      <c r="IW1017" s="37"/>
      <c r="IX1017" s="37"/>
      <c r="IY1017" s="37"/>
      <c r="JZ1017" s="37"/>
      <c r="LA1017" s="37"/>
      <c r="MC1017" s="37"/>
      <c r="ND1017" s="37"/>
      <c r="OG1017" s="37"/>
      <c r="PH1017" s="37"/>
      <c r="QI1017" s="37"/>
      <c r="RY1017" s="138"/>
    </row>
    <row r="1018" spans="3:493" s="38" customFormat="1">
      <c r="C1018" s="39"/>
      <c r="G1018" s="40"/>
      <c r="H1018" s="40"/>
      <c r="AI1018" s="37"/>
      <c r="BJ1018" s="37"/>
      <c r="DL1018" s="37"/>
      <c r="FN1018" s="37"/>
      <c r="FO1018" s="60"/>
      <c r="FP1018" s="60"/>
      <c r="FQ1018" s="60"/>
      <c r="FR1018" s="60"/>
      <c r="FS1018" s="60"/>
      <c r="FT1018" s="60"/>
      <c r="FU1018" s="60"/>
      <c r="FV1018" s="60"/>
      <c r="FW1018" s="60"/>
      <c r="FX1018" s="60"/>
      <c r="FY1018" s="60"/>
      <c r="FZ1018" s="60"/>
      <c r="GA1018" s="60"/>
      <c r="GB1018" s="60"/>
      <c r="GC1018" s="60"/>
      <c r="GD1018" s="60"/>
      <c r="GE1018" s="60"/>
      <c r="GF1018" s="60"/>
      <c r="GG1018" s="60"/>
      <c r="GH1018" s="60"/>
      <c r="GI1018" s="60"/>
      <c r="GJ1018" s="60"/>
      <c r="GK1018" s="60"/>
      <c r="GL1018" s="60"/>
      <c r="GM1018" s="60"/>
      <c r="GN1018" s="60"/>
      <c r="GO1018" s="37"/>
      <c r="HP1018" s="37"/>
      <c r="IW1018" s="37"/>
      <c r="IX1018" s="37"/>
      <c r="IY1018" s="37"/>
      <c r="JZ1018" s="37"/>
      <c r="LA1018" s="37"/>
      <c r="MC1018" s="37"/>
      <c r="ND1018" s="37"/>
      <c r="OG1018" s="37"/>
      <c r="PH1018" s="37"/>
      <c r="QI1018" s="37"/>
      <c r="RY1018" s="138"/>
    </row>
    <row r="1019" spans="3:493" s="38" customFormat="1">
      <c r="C1019" s="39"/>
      <c r="G1019" s="40"/>
      <c r="H1019" s="40"/>
      <c r="AI1019" s="37"/>
      <c r="BJ1019" s="37"/>
      <c r="DL1019" s="37"/>
      <c r="FN1019" s="37"/>
      <c r="FO1019" s="60"/>
      <c r="FP1019" s="60"/>
      <c r="FQ1019" s="60"/>
      <c r="FR1019" s="60"/>
      <c r="FS1019" s="60"/>
      <c r="FT1019" s="60"/>
      <c r="FU1019" s="60"/>
      <c r="FV1019" s="60"/>
      <c r="FW1019" s="60"/>
      <c r="FX1019" s="60"/>
      <c r="FY1019" s="60"/>
      <c r="FZ1019" s="60"/>
      <c r="GA1019" s="60"/>
      <c r="GB1019" s="60"/>
      <c r="GC1019" s="60"/>
      <c r="GD1019" s="60"/>
      <c r="GE1019" s="60"/>
      <c r="GF1019" s="60"/>
      <c r="GG1019" s="60"/>
      <c r="GH1019" s="60"/>
      <c r="GI1019" s="60"/>
      <c r="GJ1019" s="60"/>
      <c r="GK1019" s="60"/>
      <c r="GL1019" s="60"/>
      <c r="GM1019" s="60"/>
      <c r="GN1019" s="60"/>
      <c r="GO1019" s="37"/>
      <c r="HP1019" s="37"/>
      <c r="IW1019" s="37"/>
      <c r="IX1019" s="37"/>
      <c r="IY1019" s="37"/>
      <c r="JZ1019" s="37"/>
      <c r="LA1019" s="37"/>
      <c r="MC1019" s="37"/>
      <c r="ND1019" s="37"/>
      <c r="OG1019" s="37"/>
      <c r="PH1019" s="37"/>
      <c r="QI1019" s="37"/>
      <c r="RY1019" s="138"/>
    </row>
    <row r="1020" spans="3:493" s="38" customFormat="1">
      <c r="C1020" s="39"/>
      <c r="G1020" s="40"/>
      <c r="H1020" s="40"/>
      <c r="AI1020" s="37"/>
      <c r="BJ1020" s="37"/>
      <c r="DL1020" s="37"/>
      <c r="FN1020" s="37"/>
      <c r="FO1020" s="60"/>
      <c r="FP1020" s="60"/>
      <c r="FQ1020" s="60"/>
      <c r="FR1020" s="60"/>
      <c r="FS1020" s="60"/>
      <c r="FT1020" s="60"/>
      <c r="FU1020" s="60"/>
      <c r="FV1020" s="60"/>
      <c r="FW1020" s="60"/>
      <c r="FX1020" s="60"/>
      <c r="FY1020" s="60"/>
      <c r="FZ1020" s="60"/>
      <c r="GA1020" s="60"/>
      <c r="GB1020" s="60"/>
      <c r="GC1020" s="60"/>
      <c r="GD1020" s="60"/>
      <c r="GE1020" s="60"/>
      <c r="GF1020" s="60"/>
      <c r="GG1020" s="60"/>
      <c r="GH1020" s="60"/>
      <c r="GI1020" s="60"/>
      <c r="GJ1020" s="60"/>
      <c r="GK1020" s="60"/>
      <c r="GL1020" s="60"/>
      <c r="GM1020" s="60"/>
      <c r="GN1020" s="60"/>
      <c r="GO1020" s="37"/>
      <c r="HP1020" s="37"/>
      <c r="IW1020" s="37"/>
      <c r="IX1020" s="37"/>
      <c r="IY1020" s="37"/>
      <c r="JZ1020" s="37"/>
      <c r="LA1020" s="37"/>
      <c r="MC1020" s="37"/>
      <c r="ND1020" s="37"/>
      <c r="OG1020" s="37"/>
      <c r="PH1020" s="37"/>
      <c r="QI1020" s="37"/>
      <c r="RY1020" s="138"/>
    </row>
    <row r="1021" spans="3:493" s="38" customFormat="1">
      <c r="C1021" s="39"/>
      <c r="G1021" s="40"/>
      <c r="H1021" s="40"/>
      <c r="AI1021" s="37"/>
      <c r="BJ1021" s="37"/>
      <c r="DL1021" s="37"/>
      <c r="FN1021" s="37"/>
      <c r="FO1021" s="60"/>
      <c r="FP1021" s="60"/>
      <c r="FQ1021" s="60"/>
      <c r="FR1021" s="60"/>
      <c r="FS1021" s="60"/>
      <c r="FT1021" s="60"/>
      <c r="FU1021" s="60"/>
      <c r="FV1021" s="60"/>
      <c r="FW1021" s="60"/>
      <c r="FX1021" s="60"/>
      <c r="FY1021" s="60"/>
      <c r="FZ1021" s="60"/>
      <c r="GA1021" s="60"/>
      <c r="GB1021" s="60"/>
      <c r="GC1021" s="60"/>
      <c r="GD1021" s="60"/>
      <c r="GE1021" s="60"/>
      <c r="GF1021" s="60"/>
      <c r="GG1021" s="60"/>
      <c r="GH1021" s="60"/>
      <c r="GI1021" s="60"/>
      <c r="GJ1021" s="60"/>
      <c r="GK1021" s="60"/>
      <c r="GL1021" s="60"/>
      <c r="GM1021" s="60"/>
      <c r="GN1021" s="60"/>
      <c r="GO1021" s="37"/>
      <c r="HP1021" s="37"/>
      <c r="IW1021" s="37"/>
      <c r="IX1021" s="37"/>
      <c r="IY1021" s="37"/>
      <c r="JZ1021" s="37"/>
      <c r="LA1021" s="37"/>
      <c r="MC1021" s="37"/>
      <c r="ND1021" s="37"/>
      <c r="OG1021" s="37"/>
      <c r="PH1021" s="37"/>
      <c r="QI1021" s="37"/>
      <c r="RY1021" s="138"/>
    </row>
    <row r="1022" spans="3:493" s="38" customFormat="1">
      <c r="C1022" s="39"/>
      <c r="G1022" s="40"/>
      <c r="H1022" s="40"/>
      <c r="AI1022" s="37"/>
      <c r="BJ1022" s="37"/>
      <c r="DL1022" s="37"/>
      <c r="FN1022" s="37"/>
      <c r="FO1022" s="60"/>
      <c r="FP1022" s="60"/>
      <c r="FQ1022" s="60"/>
      <c r="FR1022" s="60"/>
      <c r="FS1022" s="60"/>
      <c r="FT1022" s="60"/>
      <c r="FU1022" s="60"/>
      <c r="FV1022" s="60"/>
      <c r="FW1022" s="60"/>
      <c r="FX1022" s="60"/>
      <c r="FY1022" s="60"/>
      <c r="FZ1022" s="60"/>
      <c r="GA1022" s="60"/>
      <c r="GB1022" s="60"/>
      <c r="GC1022" s="60"/>
      <c r="GD1022" s="60"/>
      <c r="GE1022" s="60"/>
      <c r="GF1022" s="60"/>
      <c r="GG1022" s="60"/>
      <c r="GH1022" s="60"/>
      <c r="GI1022" s="60"/>
      <c r="GJ1022" s="60"/>
      <c r="GK1022" s="60"/>
      <c r="GL1022" s="60"/>
      <c r="GM1022" s="60"/>
      <c r="GN1022" s="60"/>
      <c r="GO1022" s="37"/>
      <c r="HP1022" s="37"/>
      <c r="IW1022" s="37"/>
      <c r="IX1022" s="37"/>
      <c r="IY1022" s="37"/>
      <c r="JZ1022" s="37"/>
      <c r="LA1022" s="37"/>
      <c r="MC1022" s="37"/>
      <c r="ND1022" s="37"/>
      <c r="OG1022" s="37"/>
      <c r="PH1022" s="37"/>
      <c r="QI1022" s="37"/>
      <c r="RY1022" s="138"/>
    </row>
    <row r="1023" spans="3:493" s="38" customFormat="1">
      <c r="C1023" s="39"/>
      <c r="G1023" s="40"/>
      <c r="H1023" s="40"/>
      <c r="AI1023" s="37"/>
      <c r="BJ1023" s="37"/>
      <c r="DL1023" s="37"/>
      <c r="FN1023" s="37"/>
      <c r="FO1023" s="60"/>
      <c r="FP1023" s="60"/>
      <c r="FQ1023" s="60"/>
      <c r="FR1023" s="60"/>
      <c r="FS1023" s="60"/>
      <c r="FT1023" s="60"/>
      <c r="FU1023" s="60"/>
      <c r="FV1023" s="60"/>
      <c r="FW1023" s="60"/>
      <c r="FX1023" s="60"/>
      <c r="FY1023" s="60"/>
      <c r="FZ1023" s="60"/>
      <c r="GA1023" s="60"/>
      <c r="GB1023" s="60"/>
      <c r="GC1023" s="60"/>
      <c r="GD1023" s="60"/>
      <c r="GE1023" s="60"/>
      <c r="GF1023" s="60"/>
      <c r="GG1023" s="60"/>
      <c r="GH1023" s="60"/>
      <c r="GI1023" s="60"/>
      <c r="GJ1023" s="60"/>
      <c r="GK1023" s="60"/>
      <c r="GL1023" s="60"/>
      <c r="GM1023" s="60"/>
      <c r="GN1023" s="60"/>
      <c r="GO1023" s="37"/>
      <c r="HP1023" s="37"/>
      <c r="IW1023" s="37"/>
      <c r="IX1023" s="37"/>
      <c r="IY1023" s="37"/>
      <c r="JZ1023" s="37"/>
      <c r="LA1023" s="37"/>
      <c r="MC1023" s="37"/>
      <c r="ND1023" s="37"/>
      <c r="OG1023" s="37"/>
      <c r="PH1023" s="37"/>
      <c r="QI1023" s="37"/>
      <c r="RY1023" s="138"/>
    </row>
    <row r="1024" spans="3:493" s="38" customFormat="1">
      <c r="C1024" s="39"/>
      <c r="G1024" s="40"/>
      <c r="H1024" s="40"/>
      <c r="AI1024" s="37"/>
      <c r="BJ1024" s="37"/>
      <c r="DL1024" s="37"/>
      <c r="FN1024" s="37"/>
      <c r="FO1024" s="60"/>
      <c r="FP1024" s="60"/>
      <c r="FQ1024" s="60"/>
      <c r="FR1024" s="60"/>
      <c r="FS1024" s="60"/>
      <c r="FT1024" s="60"/>
      <c r="FU1024" s="60"/>
      <c r="FV1024" s="60"/>
      <c r="FW1024" s="60"/>
      <c r="FX1024" s="60"/>
      <c r="FY1024" s="60"/>
      <c r="FZ1024" s="60"/>
      <c r="GA1024" s="60"/>
      <c r="GB1024" s="60"/>
      <c r="GC1024" s="60"/>
      <c r="GD1024" s="60"/>
      <c r="GE1024" s="60"/>
      <c r="GF1024" s="60"/>
      <c r="GG1024" s="60"/>
      <c r="GH1024" s="60"/>
      <c r="GI1024" s="60"/>
      <c r="GJ1024" s="60"/>
      <c r="GK1024" s="60"/>
      <c r="GL1024" s="60"/>
      <c r="GM1024" s="60"/>
      <c r="GN1024" s="60"/>
      <c r="GO1024" s="37"/>
      <c r="HP1024" s="37"/>
      <c r="IW1024" s="37"/>
      <c r="IX1024" s="37"/>
      <c r="IY1024" s="37"/>
      <c r="JZ1024" s="37"/>
      <c r="LA1024" s="37"/>
      <c r="MC1024" s="37"/>
      <c r="ND1024" s="37"/>
      <c r="OG1024" s="37"/>
      <c r="PH1024" s="37"/>
      <c r="QI1024" s="37"/>
      <c r="RY1024" s="138"/>
    </row>
    <row r="1025" spans="3:493" s="38" customFormat="1">
      <c r="C1025" s="39"/>
      <c r="G1025" s="40"/>
      <c r="H1025" s="40"/>
      <c r="AI1025" s="37"/>
      <c r="BJ1025" s="37"/>
      <c r="DL1025" s="37"/>
      <c r="FN1025" s="37"/>
      <c r="FO1025" s="60"/>
      <c r="FP1025" s="60"/>
      <c r="FQ1025" s="60"/>
      <c r="FR1025" s="60"/>
      <c r="FS1025" s="60"/>
      <c r="FT1025" s="60"/>
      <c r="FU1025" s="60"/>
      <c r="FV1025" s="60"/>
      <c r="FW1025" s="60"/>
      <c r="FX1025" s="60"/>
      <c r="FY1025" s="60"/>
      <c r="FZ1025" s="60"/>
      <c r="GA1025" s="60"/>
      <c r="GB1025" s="60"/>
      <c r="GC1025" s="60"/>
      <c r="GD1025" s="60"/>
      <c r="GE1025" s="60"/>
      <c r="GF1025" s="60"/>
      <c r="GG1025" s="60"/>
      <c r="GH1025" s="60"/>
      <c r="GI1025" s="60"/>
      <c r="GJ1025" s="60"/>
      <c r="GK1025" s="60"/>
      <c r="GL1025" s="60"/>
      <c r="GM1025" s="60"/>
      <c r="GN1025" s="60"/>
      <c r="GO1025" s="37"/>
      <c r="HP1025" s="37"/>
      <c r="IW1025" s="37"/>
      <c r="IX1025" s="37"/>
      <c r="IY1025" s="37"/>
      <c r="JZ1025" s="37"/>
      <c r="LA1025" s="37"/>
      <c r="MC1025" s="37"/>
      <c r="ND1025" s="37"/>
      <c r="OG1025" s="37"/>
      <c r="PH1025" s="37"/>
      <c r="QI1025" s="37"/>
      <c r="RY1025" s="138"/>
    </row>
    <row r="1026" spans="3:493" s="38" customFormat="1">
      <c r="C1026" s="39"/>
      <c r="G1026" s="40"/>
      <c r="H1026" s="40"/>
      <c r="AI1026" s="37"/>
      <c r="BJ1026" s="37"/>
      <c r="DL1026" s="37"/>
      <c r="FN1026" s="37"/>
      <c r="FO1026" s="60"/>
      <c r="FP1026" s="60"/>
      <c r="FQ1026" s="60"/>
      <c r="FR1026" s="60"/>
      <c r="FS1026" s="60"/>
      <c r="FT1026" s="60"/>
      <c r="FU1026" s="60"/>
      <c r="FV1026" s="60"/>
      <c r="FW1026" s="60"/>
      <c r="FX1026" s="60"/>
      <c r="FY1026" s="60"/>
      <c r="FZ1026" s="60"/>
      <c r="GA1026" s="60"/>
      <c r="GB1026" s="60"/>
      <c r="GC1026" s="60"/>
      <c r="GD1026" s="60"/>
      <c r="GE1026" s="60"/>
      <c r="GF1026" s="60"/>
      <c r="GG1026" s="60"/>
      <c r="GH1026" s="60"/>
      <c r="GI1026" s="60"/>
      <c r="GJ1026" s="60"/>
      <c r="GK1026" s="60"/>
      <c r="GL1026" s="60"/>
      <c r="GM1026" s="60"/>
      <c r="GN1026" s="60"/>
      <c r="GO1026" s="37"/>
      <c r="HP1026" s="37"/>
      <c r="IW1026" s="37"/>
      <c r="IX1026" s="37"/>
      <c r="IY1026" s="37"/>
      <c r="JZ1026" s="37"/>
      <c r="LA1026" s="37"/>
      <c r="MC1026" s="37"/>
      <c r="ND1026" s="37"/>
      <c r="OG1026" s="37"/>
      <c r="PH1026" s="37"/>
      <c r="QI1026" s="37"/>
      <c r="RY1026" s="138"/>
    </row>
    <row r="1027" spans="3:493" s="38" customFormat="1">
      <c r="C1027" s="39"/>
      <c r="G1027" s="40"/>
      <c r="H1027" s="40"/>
      <c r="AI1027" s="37"/>
      <c r="BJ1027" s="37"/>
      <c r="DL1027" s="37"/>
      <c r="FN1027" s="37"/>
      <c r="FO1027" s="60"/>
      <c r="FP1027" s="60"/>
      <c r="FQ1027" s="60"/>
      <c r="FR1027" s="60"/>
      <c r="FS1027" s="60"/>
      <c r="FT1027" s="60"/>
      <c r="FU1027" s="60"/>
      <c r="FV1027" s="60"/>
      <c r="FW1027" s="60"/>
      <c r="FX1027" s="60"/>
      <c r="FY1027" s="60"/>
      <c r="FZ1027" s="60"/>
      <c r="GA1027" s="60"/>
      <c r="GB1027" s="60"/>
      <c r="GC1027" s="60"/>
      <c r="GD1027" s="60"/>
      <c r="GE1027" s="60"/>
      <c r="GF1027" s="60"/>
      <c r="GG1027" s="60"/>
      <c r="GH1027" s="60"/>
      <c r="GI1027" s="60"/>
      <c r="GJ1027" s="60"/>
      <c r="GK1027" s="60"/>
      <c r="GL1027" s="60"/>
      <c r="GM1027" s="60"/>
      <c r="GN1027" s="60"/>
      <c r="GO1027" s="37"/>
      <c r="HP1027" s="37"/>
      <c r="IW1027" s="37"/>
      <c r="IX1027" s="37"/>
      <c r="IY1027" s="37"/>
      <c r="JZ1027" s="37"/>
      <c r="LA1027" s="37"/>
      <c r="MC1027" s="37"/>
      <c r="ND1027" s="37"/>
      <c r="OG1027" s="37"/>
      <c r="PH1027" s="37"/>
      <c r="QI1027" s="37"/>
      <c r="RY1027" s="138"/>
    </row>
    <row r="1028" spans="3:493" s="38" customFormat="1">
      <c r="C1028" s="39"/>
      <c r="G1028" s="40"/>
      <c r="H1028" s="40"/>
      <c r="AI1028" s="37"/>
      <c r="BJ1028" s="37"/>
      <c r="DL1028" s="37"/>
      <c r="FN1028" s="37"/>
      <c r="FO1028" s="60"/>
      <c r="FP1028" s="60"/>
      <c r="FQ1028" s="60"/>
      <c r="FR1028" s="60"/>
      <c r="FS1028" s="60"/>
      <c r="FT1028" s="60"/>
      <c r="FU1028" s="60"/>
      <c r="FV1028" s="60"/>
      <c r="FW1028" s="60"/>
      <c r="FX1028" s="60"/>
      <c r="FY1028" s="60"/>
      <c r="FZ1028" s="60"/>
      <c r="GA1028" s="60"/>
      <c r="GB1028" s="60"/>
      <c r="GC1028" s="60"/>
      <c r="GD1028" s="60"/>
      <c r="GE1028" s="60"/>
      <c r="GF1028" s="60"/>
      <c r="GG1028" s="60"/>
      <c r="GH1028" s="60"/>
      <c r="GI1028" s="60"/>
      <c r="GJ1028" s="60"/>
      <c r="GK1028" s="60"/>
      <c r="GL1028" s="60"/>
      <c r="GM1028" s="60"/>
      <c r="GN1028" s="60"/>
      <c r="GO1028" s="37"/>
      <c r="HP1028" s="37"/>
      <c r="IW1028" s="37"/>
      <c r="IX1028" s="37"/>
      <c r="IY1028" s="37"/>
      <c r="JZ1028" s="37"/>
      <c r="LA1028" s="37"/>
      <c r="MC1028" s="37"/>
      <c r="ND1028" s="37"/>
      <c r="OG1028" s="37"/>
      <c r="PH1028" s="37"/>
      <c r="QI1028" s="37"/>
      <c r="RY1028" s="138"/>
    </row>
    <row r="1029" spans="3:493" s="38" customFormat="1">
      <c r="C1029" s="39"/>
      <c r="G1029" s="40"/>
      <c r="H1029" s="40"/>
      <c r="AI1029" s="37"/>
      <c r="BJ1029" s="37"/>
      <c r="DL1029" s="37"/>
      <c r="FN1029" s="37"/>
      <c r="FO1029" s="60"/>
      <c r="FP1029" s="60"/>
      <c r="FQ1029" s="60"/>
      <c r="FR1029" s="60"/>
      <c r="FS1029" s="60"/>
      <c r="FT1029" s="60"/>
      <c r="FU1029" s="60"/>
      <c r="FV1029" s="60"/>
      <c r="FW1029" s="60"/>
      <c r="FX1029" s="60"/>
      <c r="FY1029" s="60"/>
      <c r="FZ1029" s="60"/>
      <c r="GA1029" s="60"/>
      <c r="GB1029" s="60"/>
      <c r="GC1029" s="60"/>
      <c r="GD1029" s="60"/>
      <c r="GE1029" s="60"/>
      <c r="GF1029" s="60"/>
      <c r="GG1029" s="60"/>
      <c r="GH1029" s="60"/>
      <c r="GI1029" s="60"/>
      <c r="GJ1029" s="60"/>
      <c r="GK1029" s="60"/>
      <c r="GL1029" s="60"/>
      <c r="GM1029" s="60"/>
      <c r="GN1029" s="60"/>
      <c r="GO1029" s="37"/>
      <c r="HP1029" s="37"/>
      <c r="IW1029" s="37"/>
      <c r="IX1029" s="37"/>
      <c r="IY1029" s="37"/>
      <c r="JZ1029" s="37"/>
      <c r="LA1029" s="37"/>
      <c r="MC1029" s="37"/>
      <c r="ND1029" s="37"/>
      <c r="OG1029" s="37"/>
      <c r="PH1029" s="37"/>
      <c r="QI1029" s="37"/>
      <c r="RY1029" s="138"/>
    </row>
    <row r="1030" spans="3:493" s="38" customFormat="1">
      <c r="C1030" s="39"/>
      <c r="G1030" s="40"/>
      <c r="H1030" s="40"/>
      <c r="AI1030" s="37"/>
      <c r="BJ1030" s="37"/>
      <c r="DL1030" s="37"/>
      <c r="FN1030" s="37"/>
      <c r="FO1030" s="60"/>
      <c r="FP1030" s="60"/>
      <c r="FQ1030" s="60"/>
      <c r="FR1030" s="60"/>
      <c r="FS1030" s="60"/>
      <c r="FT1030" s="60"/>
      <c r="FU1030" s="60"/>
      <c r="FV1030" s="60"/>
      <c r="FW1030" s="60"/>
      <c r="FX1030" s="60"/>
      <c r="FY1030" s="60"/>
      <c r="FZ1030" s="60"/>
      <c r="GA1030" s="60"/>
      <c r="GB1030" s="60"/>
      <c r="GC1030" s="60"/>
      <c r="GD1030" s="60"/>
      <c r="GE1030" s="60"/>
      <c r="GF1030" s="60"/>
      <c r="GG1030" s="60"/>
      <c r="GH1030" s="60"/>
      <c r="GI1030" s="60"/>
      <c r="GJ1030" s="60"/>
      <c r="GK1030" s="60"/>
      <c r="GL1030" s="60"/>
      <c r="GM1030" s="60"/>
      <c r="GN1030" s="60"/>
      <c r="GO1030" s="37"/>
      <c r="HP1030" s="37"/>
      <c r="IW1030" s="37"/>
      <c r="IX1030" s="37"/>
      <c r="IY1030" s="37"/>
      <c r="JZ1030" s="37"/>
      <c r="LA1030" s="37"/>
      <c r="MC1030" s="37"/>
      <c r="ND1030" s="37"/>
      <c r="OG1030" s="37"/>
      <c r="PH1030" s="37"/>
      <c r="QI1030" s="37"/>
      <c r="RY1030" s="138"/>
    </row>
    <row r="1031" spans="3:493" s="38" customFormat="1">
      <c r="C1031" s="39"/>
      <c r="G1031" s="40"/>
      <c r="H1031" s="40"/>
      <c r="AI1031" s="37"/>
      <c r="BJ1031" s="37"/>
      <c r="DL1031" s="37"/>
      <c r="FN1031" s="37"/>
      <c r="FO1031" s="60"/>
      <c r="FP1031" s="60"/>
      <c r="FQ1031" s="60"/>
      <c r="FR1031" s="60"/>
      <c r="FS1031" s="60"/>
      <c r="FT1031" s="60"/>
      <c r="FU1031" s="60"/>
      <c r="FV1031" s="60"/>
      <c r="FW1031" s="60"/>
      <c r="FX1031" s="60"/>
      <c r="FY1031" s="60"/>
      <c r="FZ1031" s="60"/>
      <c r="GA1031" s="60"/>
      <c r="GB1031" s="60"/>
      <c r="GC1031" s="60"/>
      <c r="GD1031" s="60"/>
      <c r="GE1031" s="60"/>
      <c r="GF1031" s="60"/>
      <c r="GG1031" s="60"/>
      <c r="GH1031" s="60"/>
      <c r="GI1031" s="60"/>
      <c r="GJ1031" s="60"/>
      <c r="GK1031" s="60"/>
      <c r="GL1031" s="60"/>
      <c r="GM1031" s="60"/>
      <c r="GN1031" s="60"/>
      <c r="GO1031" s="37"/>
      <c r="HP1031" s="37"/>
      <c r="IW1031" s="37"/>
      <c r="IX1031" s="37"/>
      <c r="IY1031" s="37"/>
      <c r="JZ1031" s="37"/>
      <c r="LA1031" s="37"/>
      <c r="MC1031" s="37"/>
      <c r="ND1031" s="37"/>
      <c r="OG1031" s="37"/>
      <c r="PH1031" s="37"/>
      <c r="QI1031" s="37"/>
      <c r="RY1031" s="138"/>
    </row>
    <row r="1032" spans="3:493" s="38" customFormat="1">
      <c r="C1032" s="39"/>
      <c r="G1032" s="40"/>
      <c r="H1032" s="40"/>
      <c r="AI1032" s="37"/>
      <c r="BJ1032" s="37"/>
      <c r="DL1032" s="37"/>
      <c r="FN1032" s="37"/>
      <c r="FO1032" s="60"/>
      <c r="FP1032" s="60"/>
      <c r="FQ1032" s="60"/>
      <c r="FR1032" s="60"/>
      <c r="FS1032" s="60"/>
      <c r="FT1032" s="60"/>
      <c r="FU1032" s="60"/>
      <c r="FV1032" s="60"/>
      <c r="FW1032" s="60"/>
      <c r="FX1032" s="60"/>
      <c r="FY1032" s="60"/>
      <c r="FZ1032" s="60"/>
      <c r="GA1032" s="60"/>
      <c r="GB1032" s="60"/>
      <c r="GC1032" s="60"/>
      <c r="GD1032" s="60"/>
      <c r="GE1032" s="60"/>
      <c r="GF1032" s="60"/>
      <c r="GG1032" s="60"/>
      <c r="GH1032" s="60"/>
      <c r="GI1032" s="60"/>
      <c r="GJ1032" s="60"/>
      <c r="GK1032" s="60"/>
      <c r="GL1032" s="60"/>
      <c r="GM1032" s="60"/>
      <c r="GN1032" s="60"/>
      <c r="GO1032" s="37"/>
      <c r="HP1032" s="37"/>
      <c r="IW1032" s="37"/>
      <c r="IX1032" s="37"/>
      <c r="IY1032" s="37"/>
      <c r="JZ1032" s="37"/>
      <c r="LA1032" s="37"/>
      <c r="MC1032" s="37"/>
      <c r="ND1032" s="37"/>
      <c r="OG1032" s="37"/>
      <c r="PH1032" s="37"/>
      <c r="QI1032" s="37"/>
      <c r="RY1032" s="138"/>
    </row>
    <row r="1033" spans="3:493" s="38" customFormat="1">
      <c r="C1033" s="39"/>
      <c r="G1033" s="40"/>
      <c r="H1033" s="40"/>
      <c r="AI1033" s="37"/>
      <c r="BJ1033" s="37"/>
      <c r="DL1033" s="37"/>
      <c r="FN1033" s="37"/>
      <c r="FO1033" s="60"/>
      <c r="FP1033" s="60"/>
      <c r="FQ1033" s="60"/>
      <c r="FR1033" s="60"/>
      <c r="FS1033" s="60"/>
      <c r="FT1033" s="60"/>
      <c r="FU1033" s="60"/>
      <c r="FV1033" s="60"/>
      <c r="FW1033" s="60"/>
      <c r="FX1033" s="60"/>
      <c r="FY1033" s="60"/>
      <c r="FZ1033" s="60"/>
      <c r="GA1033" s="60"/>
      <c r="GB1033" s="60"/>
      <c r="GC1033" s="60"/>
      <c r="GD1033" s="60"/>
      <c r="GE1033" s="60"/>
      <c r="GF1033" s="60"/>
      <c r="GG1033" s="60"/>
      <c r="GH1033" s="60"/>
      <c r="GI1033" s="60"/>
      <c r="GJ1033" s="60"/>
      <c r="GK1033" s="60"/>
      <c r="GL1033" s="60"/>
      <c r="GM1033" s="60"/>
      <c r="GN1033" s="60"/>
      <c r="GO1033" s="37"/>
      <c r="HP1033" s="37"/>
      <c r="IW1033" s="37"/>
      <c r="IX1033" s="37"/>
      <c r="IY1033" s="37"/>
      <c r="JZ1033" s="37"/>
      <c r="LA1033" s="37"/>
      <c r="MC1033" s="37"/>
      <c r="ND1033" s="37"/>
      <c r="OG1033" s="37"/>
      <c r="PH1033" s="37"/>
      <c r="QI1033" s="37"/>
      <c r="RY1033" s="138"/>
    </row>
    <row r="1034" spans="3:493" s="38" customFormat="1">
      <c r="C1034" s="39"/>
      <c r="G1034" s="40"/>
      <c r="H1034" s="40"/>
      <c r="AI1034" s="37"/>
      <c r="BJ1034" s="37"/>
      <c r="DL1034" s="37"/>
      <c r="FN1034" s="37"/>
      <c r="FO1034" s="60"/>
      <c r="FP1034" s="60"/>
      <c r="FQ1034" s="60"/>
      <c r="FR1034" s="60"/>
      <c r="FS1034" s="60"/>
      <c r="FT1034" s="60"/>
      <c r="FU1034" s="60"/>
      <c r="FV1034" s="60"/>
      <c r="FW1034" s="60"/>
      <c r="FX1034" s="60"/>
      <c r="FY1034" s="60"/>
      <c r="FZ1034" s="60"/>
      <c r="GA1034" s="60"/>
      <c r="GB1034" s="60"/>
      <c r="GC1034" s="60"/>
      <c r="GD1034" s="60"/>
      <c r="GE1034" s="60"/>
      <c r="GF1034" s="60"/>
      <c r="GG1034" s="60"/>
      <c r="GH1034" s="60"/>
      <c r="GI1034" s="60"/>
      <c r="GJ1034" s="60"/>
      <c r="GK1034" s="60"/>
      <c r="GL1034" s="60"/>
      <c r="GM1034" s="60"/>
      <c r="GN1034" s="60"/>
      <c r="GO1034" s="37"/>
      <c r="HP1034" s="37"/>
      <c r="IW1034" s="37"/>
      <c r="IX1034" s="37"/>
      <c r="IY1034" s="37"/>
      <c r="JZ1034" s="37"/>
      <c r="LA1034" s="37"/>
      <c r="MC1034" s="37"/>
      <c r="ND1034" s="37"/>
      <c r="OG1034" s="37"/>
      <c r="PH1034" s="37"/>
      <c r="QI1034" s="37"/>
      <c r="RY1034" s="138"/>
    </row>
    <row r="1035" spans="3:493" s="38" customFormat="1">
      <c r="C1035" s="39"/>
      <c r="G1035" s="40"/>
      <c r="H1035" s="40"/>
      <c r="AI1035" s="37"/>
      <c r="BJ1035" s="37"/>
      <c r="DL1035" s="37"/>
      <c r="FN1035" s="37"/>
      <c r="FO1035" s="60"/>
      <c r="FP1035" s="60"/>
      <c r="FQ1035" s="60"/>
      <c r="FR1035" s="60"/>
      <c r="FS1035" s="60"/>
      <c r="FT1035" s="60"/>
      <c r="FU1035" s="60"/>
      <c r="FV1035" s="60"/>
      <c r="FW1035" s="60"/>
      <c r="FX1035" s="60"/>
      <c r="FY1035" s="60"/>
      <c r="FZ1035" s="60"/>
      <c r="GA1035" s="60"/>
      <c r="GB1035" s="60"/>
      <c r="GC1035" s="60"/>
      <c r="GD1035" s="60"/>
      <c r="GE1035" s="60"/>
      <c r="GF1035" s="60"/>
      <c r="GG1035" s="60"/>
      <c r="GH1035" s="60"/>
      <c r="GI1035" s="60"/>
      <c r="GJ1035" s="60"/>
      <c r="GK1035" s="60"/>
      <c r="GL1035" s="60"/>
      <c r="GM1035" s="60"/>
      <c r="GN1035" s="60"/>
      <c r="GO1035" s="37"/>
      <c r="HP1035" s="37"/>
      <c r="IW1035" s="37"/>
      <c r="IX1035" s="37"/>
      <c r="IY1035" s="37"/>
      <c r="JZ1035" s="37"/>
      <c r="LA1035" s="37"/>
      <c r="MC1035" s="37"/>
      <c r="ND1035" s="37"/>
      <c r="OG1035" s="37"/>
      <c r="PH1035" s="37"/>
      <c r="QI1035" s="37"/>
      <c r="RY1035" s="138"/>
    </row>
    <row r="1036" spans="3:493" s="38" customFormat="1">
      <c r="C1036" s="39"/>
      <c r="G1036" s="40"/>
      <c r="H1036" s="40"/>
      <c r="AI1036" s="37"/>
      <c r="BJ1036" s="37"/>
      <c r="DL1036" s="37"/>
      <c r="FN1036" s="37"/>
      <c r="FO1036" s="60"/>
      <c r="FP1036" s="60"/>
      <c r="FQ1036" s="60"/>
      <c r="FR1036" s="60"/>
      <c r="FS1036" s="60"/>
      <c r="FT1036" s="60"/>
      <c r="FU1036" s="60"/>
      <c r="FV1036" s="60"/>
      <c r="FW1036" s="60"/>
      <c r="FX1036" s="60"/>
      <c r="FY1036" s="60"/>
      <c r="FZ1036" s="60"/>
      <c r="GA1036" s="60"/>
      <c r="GB1036" s="60"/>
      <c r="GC1036" s="60"/>
      <c r="GD1036" s="60"/>
      <c r="GE1036" s="60"/>
      <c r="GF1036" s="60"/>
      <c r="GG1036" s="60"/>
      <c r="GH1036" s="60"/>
      <c r="GI1036" s="60"/>
      <c r="GJ1036" s="60"/>
      <c r="GK1036" s="60"/>
      <c r="GL1036" s="60"/>
      <c r="GM1036" s="60"/>
      <c r="GN1036" s="60"/>
      <c r="GO1036" s="37"/>
      <c r="HP1036" s="37"/>
      <c r="IW1036" s="37"/>
      <c r="IX1036" s="37"/>
      <c r="IY1036" s="37"/>
      <c r="JZ1036" s="37"/>
      <c r="LA1036" s="37"/>
      <c r="MC1036" s="37"/>
      <c r="ND1036" s="37"/>
      <c r="OG1036" s="37"/>
      <c r="PH1036" s="37"/>
      <c r="QI1036" s="37"/>
      <c r="RY1036" s="138"/>
    </row>
    <row r="1037" spans="3:493" s="38" customFormat="1">
      <c r="C1037" s="39"/>
      <c r="G1037" s="40"/>
      <c r="H1037" s="40"/>
      <c r="AI1037" s="37"/>
      <c r="BJ1037" s="37"/>
      <c r="DL1037" s="37"/>
      <c r="FN1037" s="37"/>
      <c r="FO1037" s="60"/>
      <c r="FP1037" s="60"/>
      <c r="FQ1037" s="60"/>
      <c r="FR1037" s="60"/>
      <c r="FS1037" s="60"/>
      <c r="FT1037" s="60"/>
      <c r="FU1037" s="60"/>
      <c r="FV1037" s="60"/>
      <c r="FW1037" s="60"/>
      <c r="FX1037" s="60"/>
      <c r="FY1037" s="60"/>
      <c r="FZ1037" s="60"/>
      <c r="GA1037" s="60"/>
      <c r="GB1037" s="60"/>
      <c r="GC1037" s="60"/>
      <c r="GD1037" s="60"/>
      <c r="GE1037" s="60"/>
      <c r="GF1037" s="60"/>
      <c r="GG1037" s="60"/>
      <c r="GH1037" s="60"/>
      <c r="GI1037" s="60"/>
      <c r="GJ1037" s="60"/>
      <c r="GK1037" s="60"/>
      <c r="GL1037" s="60"/>
      <c r="GM1037" s="60"/>
      <c r="GN1037" s="60"/>
      <c r="GO1037" s="37"/>
      <c r="HP1037" s="37"/>
      <c r="IW1037" s="37"/>
      <c r="IX1037" s="37"/>
      <c r="IY1037" s="37"/>
      <c r="JZ1037" s="37"/>
      <c r="LA1037" s="37"/>
      <c r="MC1037" s="37"/>
      <c r="ND1037" s="37"/>
      <c r="OG1037" s="37"/>
      <c r="PH1037" s="37"/>
      <c r="QI1037" s="37"/>
      <c r="RY1037" s="138"/>
    </row>
    <row r="1038" spans="3:493" s="38" customFormat="1">
      <c r="C1038" s="39"/>
      <c r="G1038" s="40"/>
      <c r="H1038" s="40"/>
      <c r="AI1038" s="37"/>
      <c r="BJ1038" s="37"/>
      <c r="DL1038" s="37"/>
      <c r="FN1038" s="37"/>
      <c r="FO1038" s="60"/>
      <c r="FP1038" s="60"/>
      <c r="FQ1038" s="60"/>
      <c r="FR1038" s="60"/>
      <c r="FS1038" s="60"/>
      <c r="FT1038" s="60"/>
      <c r="FU1038" s="60"/>
      <c r="FV1038" s="60"/>
      <c r="FW1038" s="60"/>
      <c r="FX1038" s="60"/>
      <c r="FY1038" s="60"/>
      <c r="FZ1038" s="60"/>
      <c r="GA1038" s="60"/>
      <c r="GB1038" s="60"/>
      <c r="GC1038" s="60"/>
      <c r="GD1038" s="60"/>
      <c r="GE1038" s="60"/>
      <c r="GF1038" s="60"/>
      <c r="GG1038" s="60"/>
      <c r="GH1038" s="60"/>
      <c r="GI1038" s="60"/>
      <c r="GJ1038" s="60"/>
      <c r="GK1038" s="60"/>
      <c r="GL1038" s="60"/>
      <c r="GM1038" s="60"/>
      <c r="GN1038" s="60"/>
      <c r="GO1038" s="37"/>
      <c r="HP1038" s="37"/>
      <c r="IW1038" s="37"/>
      <c r="IX1038" s="37"/>
      <c r="IY1038" s="37"/>
      <c r="JZ1038" s="37"/>
      <c r="LA1038" s="37"/>
      <c r="MC1038" s="37"/>
      <c r="ND1038" s="37"/>
      <c r="OG1038" s="37"/>
      <c r="PH1038" s="37"/>
      <c r="QI1038" s="37"/>
      <c r="RY1038" s="138"/>
    </row>
    <row r="1039" spans="3:493" s="38" customFormat="1">
      <c r="C1039" s="39"/>
      <c r="G1039" s="40"/>
      <c r="H1039" s="40"/>
      <c r="AI1039" s="37"/>
      <c r="BJ1039" s="37"/>
      <c r="DL1039" s="37"/>
      <c r="FN1039" s="37"/>
      <c r="FO1039" s="60"/>
      <c r="FP1039" s="60"/>
      <c r="FQ1039" s="60"/>
      <c r="FR1039" s="60"/>
      <c r="FS1039" s="60"/>
      <c r="FT1039" s="60"/>
      <c r="FU1039" s="60"/>
      <c r="FV1039" s="60"/>
      <c r="FW1039" s="60"/>
      <c r="FX1039" s="60"/>
      <c r="FY1039" s="60"/>
      <c r="FZ1039" s="60"/>
      <c r="GA1039" s="60"/>
      <c r="GB1039" s="60"/>
      <c r="GC1039" s="60"/>
      <c r="GD1039" s="60"/>
      <c r="GE1039" s="60"/>
      <c r="GF1039" s="60"/>
      <c r="GG1039" s="60"/>
      <c r="GH1039" s="60"/>
      <c r="GI1039" s="60"/>
      <c r="GJ1039" s="60"/>
      <c r="GK1039" s="60"/>
      <c r="GL1039" s="60"/>
      <c r="GM1039" s="60"/>
      <c r="GN1039" s="60"/>
      <c r="GO1039" s="37"/>
      <c r="HP1039" s="37"/>
      <c r="IW1039" s="37"/>
      <c r="IX1039" s="37"/>
      <c r="IY1039" s="37"/>
      <c r="JZ1039" s="37"/>
      <c r="LA1039" s="37"/>
      <c r="MC1039" s="37"/>
      <c r="ND1039" s="37"/>
      <c r="OG1039" s="37"/>
      <c r="PH1039" s="37"/>
      <c r="QI1039" s="37"/>
      <c r="RY1039" s="138"/>
    </row>
    <row r="1040" spans="3:493" s="38" customFormat="1">
      <c r="C1040" s="39"/>
      <c r="G1040" s="40"/>
      <c r="H1040" s="40"/>
      <c r="AI1040" s="37"/>
      <c r="BJ1040" s="37"/>
      <c r="DL1040" s="37"/>
      <c r="FN1040" s="37"/>
      <c r="FO1040" s="60"/>
      <c r="FP1040" s="60"/>
      <c r="FQ1040" s="60"/>
      <c r="FR1040" s="60"/>
      <c r="FS1040" s="60"/>
      <c r="FT1040" s="60"/>
      <c r="FU1040" s="60"/>
      <c r="FV1040" s="60"/>
      <c r="FW1040" s="60"/>
      <c r="FX1040" s="60"/>
      <c r="FY1040" s="60"/>
      <c r="FZ1040" s="60"/>
      <c r="GA1040" s="60"/>
      <c r="GB1040" s="60"/>
      <c r="GC1040" s="60"/>
      <c r="GD1040" s="60"/>
      <c r="GE1040" s="60"/>
      <c r="GF1040" s="60"/>
      <c r="GG1040" s="60"/>
      <c r="GH1040" s="60"/>
      <c r="GI1040" s="60"/>
      <c r="GJ1040" s="60"/>
      <c r="GK1040" s="60"/>
      <c r="GL1040" s="60"/>
      <c r="GM1040" s="60"/>
      <c r="GN1040" s="60"/>
      <c r="GO1040" s="37"/>
      <c r="HP1040" s="37"/>
      <c r="IW1040" s="37"/>
      <c r="IX1040" s="37"/>
      <c r="IY1040" s="37"/>
      <c r="JZ1040" s="37"/>
      <c r="LA1040" s="37"/>
      <c r="MC1040" s="37"/>
      <c r="ND1040" s="37"/>
      <c r="OG1040" s="37"/>
      <c r="PH1040" s="37"/>
      <c r="QI1040" s="37"/>
      <c r="RY1040" s="138"/>
    </row>
    <row r="1041" spans="3:493" s="38" customFormat="1">
      <c r="C1041" s="39"/>
      <c r="G1041" s="40"/>
      <c r="H1041" s="40"/>
      <c r="AI1041" s="37"/>
      <c r="BJ1041" s="37"/>
      <c r="DL1041" s="37"/>
      <c r="FN1041" s="37"/>
      <c r="FO1041" s="60"/>
      <c r="FP1041" s="60"/>
      <c r="FQ1041" s="60"/>
      <c r="FR1041" s="60"/>
      <c r="FS1041" s="60"/>
      <c r="FT1041" s="60"/>
      <c r="FU1041" s="60"/>
      <c r="FV1041" s="60"/>
      <c r="FW1041" s="60"/>
      <c r="FX1041" s="60"/>
      <c r="FY1041" s="60"/>
      <c r="FZ1041" s="60"/>
      <c r="GA1041" s="60"/>
      <c r="GB1041" s="60"/>
      <c r="GC1041" s="60"/>
      <c r="GD1041" s="60"/>
      <c r="GE1041" s="60"/>
      <c r="GF1041" s="60"/>
      <c r="GG1041" s="60"/>
      <c r="GH1041" s="60"/>
      <c r="GI1041" s="60"/>
      <c r="GJ1041" s="60"/>
      <c r="GK1041" s="60"/>
      <c r="GL1041" s="60"/>
      <c r="GM1041" s="60"/>
      <c r="GN1041" s="60"/>
      <c r="GO1041" s="37"/>
      <c r="HP1041" s="37"/>
      <c r="IW1041" s="37"/>
      <c r="IX1041" s="37"/>
      <c r="IY1041" s="37"/>
      <c r="JZ1041" s="37"/>
      <c r="LA1041" s="37"/>
      <c r="MC1041" s="37"/>
      <c r="ND1041" s="37"/>
      <c r="OG1041" s="37"/>
      <c r="PH1041" s="37"/>
      <c r="QI1041" s="37"/>
      <c r="RY1041" s="138"/>
    </row>
    <row r="1042" spans="3:493" s="38" customFormat="1">
      <c r="C1042" s="39"/>
      <c r="G1042" s="40"/>
      <c r="H1042" s="40"/>
      <c r="AI1042" s="37"/>
      <c r="BJ1042" s="37"/>
      <c r="DL1042" s="37"/>
      <c r="FN1042" s="37"/>
      <c r="FO1042" s="60"/>
      <c r="FP1042" s="60"/>
      <c r="FQ1042" s="60"/>
      <c r="FR1042" s="60"/>
      <c r="FS1042" s="60"/>
      <c r="FT1042" s="60"/>
      <c r="FU1042" s="60"/>
      <c r="FV1042" s="60"/>
      <c r="FW1042" s="60"/>
      <c r="FX1042" s="60"/>
      <c r="FY1042" s="60"/>
      <c r="FZ1042" s="60"/>
      <c r="GA1042" s="60"/>
      <c r="GB1042" s="60"/>
      <c r="GC1042" s="60"/>
      <c r="GD1042" s="60"/>
      <c r="GE1042" s="60"/>
      <c r="GF1042" s="60"/>
      <c r="GG1042" s="60"/>
      <c r="GH1042" s="60"/>
      <c r="GI1042" s="60"/>
      <c r="GJ1042" s="60"/>
      <c r="GK1042" s="60"/>
      <c r="GL1042" s="60"/>
      <c r="GM1042" s="60"/>
      <c r="GN1042" s="60"/>
      <c r="GO1042" s="37"/>
      <c r="HP1042" s="37"/>
      <c r="IW1042" s="37"/>
      <c r="IX1042" s="37"/>
      <c r="IY1042" s="37"/>
      <c r="JZ1042" s="37"/>
      <c r="LA1042" s="37"/>
      <c r="MC1042" s="37"/>
      <c r="ND1042" s="37"/>
      <c r="OG1042" s="37"/>
      <c r="PH1042" s="37"/>
      <c r="QI1042" s="37"/>
      <c r="RY1042" s="138"/>
    </row>
    <row r="1043" spans="3:493" s="38" customFormat="1">
      <c r="C1043" s="39"/>
      <c r="G1043" s="40"/>
      <c r="H1043" s="40"/>
      <c r="AI1043" s="37"/>
      <c r="BJ1043" s="37"/>
      <c r="DL1043" s="37"/>
      <c r="FN1043" s="37"/>
      <c r="FO1043" s="60"/>
      <c r="FP1043" s="60"/>
      <c r="FQ1043" s="60"/>
      <c r="FR1043" s="60"/>
      <c r="FS1043" s="60"/>
      <c r="FT1043" s="60"/>
      <c r="FU1043" s="60"/>
      <c r="FV1043" s="60"/>
      <c r="FW1043" s="60"/>
      <c r="FX1043" s="60"/>
      <c r="FY1043" s="60"/>
      <c r="FZ1043" s="60"/>
      <c r="GA1043" s="60"/>
      <c r="GB1043" s="60"/>
      <c r="GC1043" s="60"/>
      <c r="GD1043" s="60"/>
      <c r="GE1043" s="60"/>
      <c r="GF1043" s="60"/>
      <c r="GG1043" s="60"/>
      <c r="GH1043" s="60"/>
      <c r="GI1043" s="60"/>
      <c r="GJ1043" s="60"/>
      <c r="GK1043" s="60"/>
      <c r="GL1043" s="60"/>
      <c r="GM1043" s="60"/>
      <c r="GN1043" s="60"/>
      <c r="GO1043" s="37"/>
      <c r="HP1043" s="37"/>
      <c r="IW1043" s="37"/>
      <c r="IX1043" s="37"/>
      <c r="IY1043" s="37"/>
      <c r="JZ1043" s="37"/>
      <c r="LA1043" s="37"/>
      <c r="MC1043" s="37"/>
      <c r="ND1043" s="37"/>
      <c r="OG1043" s="37"/>
      <c r="PH1043" s="37"/>
      <c r="QI1043" s="37"/>
      <c r="RY1043" s="138"/>
    </row>
    <row r="1044" spans="3:493" s="38" customFormat="1">
      <c r="C1044" s="39"/>
      <c r="G1044" s="40"/>
      <c r="H1044" s="40"/>
      <c r="AI1044" s="37"/>
      <c r="BJ1044" s="37"/>
      <c r="DL1044" s="37"/>
      <c r="FN1044" s="37"/>
      <c r="FO1044" s="60"/>
      <c r="FP1044" s="60"/>
      <c r="FQ1044" s="60"/>
      <c r="FR1044" s="60"/>
      <c r="FS1044" s="60"/>
      <c r="FT1044" s="60"/>
      <c r="FU1044" s="60"/>
      <c r="FV1044" s="60"/>
      <c r="FW1044" s="60"/>
      <c r="FX1044" s="60"/>
      <c r="FY1044" s="60"/>
      <c r="FZ1044" s="60"/>
      <c r="GA1044" s="60"/>
      <c r="GB1044" s="60"/>
      <c r="GC1044" s="60"/>
      <c r="GD1044" s="60"/>
      <c r="GE1044" s="60"/>
      <c r="GF1044" s="60"/>
      <c r="GG1044" s="60"/>
      <c r="GH1044" s="60"/>
      <c r="GI1044" s="60"/>
      <c r="GJ1044" s="60"/>
      <c r="GK1044" s="60"/>
      <c r="GL1044" s="60"/>
      <c r="GM1044" s="60"/>
      <c r="GN1044" s="60"/>
      <c r="GO1044" s="37"/>
      <c r="HP1044" s="37"/>
      <c r="IW1044" s="37"/>
      <c r="IX1044" s="37"/>
      <c r="IY1044" s="37"/>
      <c r="JZ1044" s="37"/>
      <c r="LA1044" s="37"/>
      <c r="MC1044" s="37"/>
      <c r="ND1044" s="37"/>
      <c r="OG1044" s="37"/>
      <c r="PH1044" s="37"/>
      <c r="QI1044" s="37"/>
      <c r="RY1044" s="138"/>
    </row>
    <row r="1045" spans="3:493" s="38" customFormat="1">
      <c r="C1045" s="39"/>
      <c r="G1045" s="40"/>
      <c r="H1045" s="40"/>
      <c r="AI1045" s="37"/>
      <c r="BJ1045" s="37"/>
      <c r="DL1045" s="37"/>
      <c r="FN1045" s="37"/>
      <c r="FO1045" s="60"/>
      <c r="FP1045" s="60"/>
      <c r="FQ1045" s="60"/>
      <c r="FR1045" s="60"/>
      <c r="FS1045" s="60"/>
      <c r="FT1045" s="60"/>
      <c r="FU1045" s="60"/>
      <c r="FV1045" s="60"/>
      <c r="FW1045" s="60"/>
      <c r="FX1045" s="60"/>
      <c r="FY1045" s="60"/>
      <c r="FZ1045" s="60"/>
      <c r="GA1045" s="60"/>
      <c r="GB1045" s="60"/>
      <c r="GC1045" s="60"/>
      <c r="GD1045" s="60"/>
      <c r="GE1045" s="60"/>
      <c r="GF1045" s="60"/>
      <c r="GG1045" s="60"/>
      <c r="GH1045" s="60"/>
      <c r="GI1045" s="60"/>
      <c r="GJ1045" s="60"/>
      <c r="GK1045" s="60"/>
      <c r="GL1045" s="60"/>
      <c r="GM1045" s="60"/>
      <c r="GN1045" s="60"/>
      <c r="GO1045" s="37"/>
      <c r="HP1045" s="37"/>
      <c r="IW1045" s="37"/>
      <c r="IX1045" s="37"/>
      <c r="IY1045" s="37"/>
      <c r="JZ1045" s="37"/>
      <c r="LA1045" s="37"/>
      <c r="MC1045" s="37"/>
      <c r="ND1045" s="37"/>
      <c r="OG1045" s="37"/>
      <c r="PH1045" s="37"/>
      <c r="QI1045" s="37"/>
      <c r="RY1045" s="138"/>
    </row>
    <row r="1046" spans="3:493" s="38" customFormat="1">
      <c r="C1046" s="39"/>
      <c r="G1046" s="40"/>
      <c r="H1046" s="40"/>
      <c r="AI1046" s="37"/>
      <c r="BJ1046" s="37"/>
      <c r="DL1046" s="37"/>
      <c r="FN1046" s="37"/>
      <c r="FO1046" s="60"/>
      <c r="FP1046" s="60"/>
      <c r="FQ1046" s="60"/>
      <c r="FR1046" s="60"/>
      <c r="FS1046" s="60"/>
      <c r="FT1046" s="60"/>
      <c r="FU1046" s="60"/>
      <c r="FV1046" s="60"/>
      <c r="FW1046" s="60"/>
      <c r="FX1046" s="60"/>
      <c r="FY1046" s="60"/>
      <c r="FZ1046" s="60"/>
      <c r="GA1046" s="60"/>
      <c r="GB1046" s="60"/>
      <c r="GC1046" s="60"/>
      <c r="GD1046" s="60"/>
      <c r="GE1046" s="60"/>
      <c r="GF1046" s="60"/>
      <c r="GG1046" s="60"/>
      <c r="GH1046" s="60"/>
      <c r="GI1046" s="60"/>
      <c r="GJ1046" s="60"/>
      <c r="GK1046" s="60"/>
      <c r="GL1046" s="60"/>
      <c r="GM1046" s="60"/>
      <c r="GN1046" s="60"/>
      <c r="GO1046" s="37"/>
      <c r="HP1046" s="37"/>
      <c r="IW1046" s="37"/>
      <c r="IX1046" s="37"/>
      <c r="IY1046" s="37"/>
      <c r="JZ1046" s="37"/>
      <c r="LA1046" s="37"/>
      <c r="MC1046" s="37"/>
      <c r="ND1046" s="37"/>
      <c r="OG1046" s="37"/>
      <c r="PH1046" s="37"/>
      <c r="QI1046" s="37"/>
      <c r="RY1046" s="138"/>
    </row>
    <row r="1047" spans="3:493" s="38" customFormat="1">
      <c r="C1047" s="39"/>
      <c r="G1047" s="40"/>
      <c r="H1047" s="40"/>
      <c r="AI1047" s="37"/>
      <c r="BJ1047" s="37"/>
      <c r="DL1047" s="37"/>
      <c r="FN1047" s="37"/>
      <c r="FO1047" s="60"/>
      <c r="FP1047" s="60"/>
      <c r="FQ1047" s="60"/>
      <c r="FR1047" s="60"/>
      <c r="FS1047" s="60"/>
      <c r="FT1047" s="60"/>
      <c r="FU1047" s="60"/>
      <c r="FV1047" s="60"/>
      <c r="FW1047" s="60"/>
      <c r="FX1047" s="60"/>
      <c r="FY1047" s="60"/>
      <c r="FZ1047" s="60"/>
      <c r="GA1047" s="60"/>
      <c r="GB1047" s="60"/>
      <c r="GC1047" s="60"/>
      <c r="GD1047" s="60"/>
      <c r="GE1047" s="60"/>
      <c r="GF1047" s="60"/>
      <c r="GG1047" s="60"/>
      <c r="GH1047" s="60"/>
      <c r="GI1047" s="60"/>
      <c r="GJ1047" s="60"/>
      <c r="GK1047" s="60"/>
      <c r="GL1047" s="60"/>
      <c r="GM1047" s="60"/>
      <c r="GN1047" s="60"/>
      <c r="GO1047" s="37"/>
      <c r="HP1047" s="37"/>
      <c r="IW1047" s="37"/>
      <c r="IX1047" s="37"/>
      <c r="IY1047" s="37"/>
      <c r="JZ1047" s="37"/>
      <c r="LA1047" s="37"/>
      <c r="MC1047" s="37"/>
      <c r="ND1047" s="37"/>
      <c r="OG1047" s="37"/>
      <c r="PH1047" s="37"/>
      <c r="QI1047" s="37"/>
      <c r="RY1047" s="138"/>
    </row>
    <row r="1048" spans="3:493" s="38" customFormat="1">
      <c r="C1048" s="39"/>
      <c r="G1048" s="40"/>
      <c r="H1048" s="40"/>
      <c r="AI1048" s="37"/>
      <c r="BJ1048" s="37"/>
      <c r="DL1048" s="37"/>
      <c r="FN1048" s="37"/>
      <c r="FO1048" s="60"/>
      <c r="FP1048" s="60"/>
      <c r="FQ1048" s="60"/>
      <c r="FR1048" s="60"/>
      <c r="FS1048" s="60"/>
      <c r="FT1048" s="60"/>
      <c r="FU1048" s="60"/>
      <c r="FV1048" s="60"/>
      <c r="FW1048" s="60"/>
      <c r="FX1048" s="60"/>
      <c r="FY1048" s="60"/>
      <c r="FZ1048" s="60"/>
      <c r="GA1048" s="60"/>
      <c r="GB1048" s="60"/>
      <c r="GC1048" s="60"/>
      <c r="GD1048" s="60"/>
      <c r="GE1048" s="60"/>
      <c r="GF1048" s="60"/>
      <c r="GG1048" s="60"/>
      <c r="GH1048" s="60"/>
      <c r="GI1048" s="60"/>
      <c r="GJ1048" s="60"/>
      <c r="GK1048" s="60"/>
      <c r="GL1048" s="60"/>
      <c r="GM1048" s="60"/>
      <c r="GN1048" s="60"/>
      <c r="GO1048" s="37"/>
      <c r="HP1048" s="37"/>
      <c r="IW1048" s="37"/>
      <c r="IX1048" s="37"/>
      <c r="IY1048" s="37"/>
      <c r="JZ1048" s="37"/>
      <c r="LA1048" s="37"/>
      <c r="MC1048" s="37"/>
      <c r="ND1048" s="37"/>
      <c r="OG1048" s="37"/>
      <c r="PH1048" s="37"/>
      <c r="QI1048" s="37"/>
      <c r="RY1048" s="138"/>
    </row>
    <row r="1049" spans="3:493" s="38" customFormat="1">
      <c r="C1049" s="39"/>
      <c r="G1049" s="40"/>
      <c r="H1049" s="40"/>
      <c r="AI1049" s="37"/>
      <c r="BJ1049" s="37"/>
      <c r="DL1049" s="37"/>
      <c r="FN1049" s="37"/>
      <c r="FO1049" s="60"/>
      <c r="FP1049" s="60"/>
      <c r="FQ1049" s="60"/>
      <c r="FR1049" s="60"/>
      <c r="FS1049" s="60"/>
      <c r="FT1049" s="60"/>
      <c r="FU1049" s="60"/>
      <c r="FV1049" s="60"/>
      <c r="FW1049" s="60"/>
      <c r="FX1049" s="60"/>
      <c r="FY1049" s="60"/>
      <c r="FZ1049" s="60"/>
      <c r="GA1049" s="60"/>
      <c r="GB1049" s="60"/>
      <c r="GC1049" s="60"/>
      <c r="GD1049" s="60"/>
      <c r="GE1049" s="60"/>
      <c r="GF1049" s="60"/>
      <c r="GG1049" s="60"/>
      <c r="GH1049" s="60"/>
      <c r="GI1049" s="60"/>
      <c r="GJ1049" s="60"/>
      <c r="GK1049" s="60"/>
      <c r="GL1049" s="60"/>
      <c r="GM1049" s="60"/>
      <c r="GN1049" s="60"/>
      <c r="GO1049" s="37"/>
      <c r="HP1049" s="37"/>
      <c r="IW1049" s="37"/>
      <c r="IX1049" s="37"/>
      <c r="IY1049" s="37"/>
      <c r="JZ1049" s="37"/>
      <c r="LA1049" s="37"/>
      <c r="MC1049" s="37"/>
      <c r="ND1049" s="37"/>
      <c r="OG1049" s="37"/>
      <c r="PH1049" s="37"/>
      <c r="QI1049" s="37"/>
      <c r="RY1049" s="138"/>
    </row>
    <row r="1050" spans="3:493" s="38" customFormat="1">
      <c r="C1050" s="39"/>
      <c r="G1050" s="40"/>
      <c r="H1050" s="40"/>
      <c r="AI1050" s="37"/>
      <c r="BJ1050" s="37"/>
      <c r="DL1050" s="37"/>
      <c r="FN1050" s="37"/>
      <c r="FO1050" s="60"/>
      <c r="FP1050" s="60"/>
      <c r="FQ1050" s="60"/>
      <c r="FR1050" s="60"/>
      <c r="FS1050" s="60"/>
      <c r="FT1050" s="60"/>
      <c r="FU1050" s="60"/>
      <c r="FV1050" s="60"/>
      <c r="FW1050" s="60"/>
      <c r="FX1050" s="60"/>
      <c r="FY1050" s="60"/>
      <c r="FZ1050" s="60"/>
      <c r="GA1050" s="60"/>
      <c r="GB1050" s="60"/>
      <c r="GC1050" s="60"/>
      <c r="GD1050" s="60"/>
      <c r="GE1050" s="60"/>
      <c r="GF1050" s="60"/>
      <c r="GG1050" s="60"/>
      <c r="GH1050" s="60"/>
      <c r="GI1050" s="60"/>
      <c r="GJ1050" s="60"/>
      <c r="GK1050" s="60"/>
      <c r="GL1050" s="60"/>
      <c r="GM1050" s="60"/>
      <c r="GN1050" s="60"/>
      <c r="GO1050" s="37"/>
      <c r="HP1050" s="37"/>
      <c r="IW1050" s="37"/>
      <c r="IX1050" s="37"/>
      <c r="IY1050" s="37"/>
      <c r="JZ1050" s="37"/>
      <c r="LA1050" s="37"/>
      <c r="MC1050" s="37"/>
      <c r="ND1050" s="37"/>
      <c r="OG1050" s="37"/>
      <c r="PH1050" s="37"/>
      <c r="QI1050" s="37"/>
      <c r="RY1050" s="138"/>
    </row>
    <row r="1051" spans="3:493" s="38" customFormat="1">
      <c r="C1051" s="39"/>
      <c r="G1051" s="40"/>
      <c r="H1051" s="40"/>
      <c r="AI1051" s="37"/>
      <c r="BJ1051" s="37"/>
      <c r="DL1051" s="37"/>
      <c r="FN1051" s="37"/>
      <c r="FO1051" s="60"/>
      <c r="FP1051" s="60"/>
      <c r="FQ1051" s="60"/>
      <c r="FR1051" s="60"/>
      <c r="FS1051" s="60"/>
      <c r="FT1051" s="60"/>
      <c r="FU1051" s="60"/>
      <c r="FV1051" s="60"/>
      <c r="FW1051" s="60"/>
      <c r="FX1051" s="60"/>
      <c r="FY1051" s="60"/>
      <c r="FZ1051" s="60"/>
      <c r="GA1051" s="60"/>
      <c r="GB1051" s="60"/>
      <c r="GC1051" s="60"/>
      <c r="GD1051" s="60"/>
      <c r="GE1051" s="60"/>
      <c r="GF1051" s="60"/>
      <c r="GG1051" s="60"/>
      <c r="GH1051" s="60"/>
      <c r="GI1051" s="60"/>
      <c r="GJ1051" s="60"/>
      <c r="GK1051" s="60"/>
      <c r="GL1051" s="60"/>
      <c r="GM1051" s="60"/>
      <c r="GN1051" s="60"/>
      <c r="GO1051" s="37"/>
      <c r="HP1051" s="37"/>
      <c r="IW1051" s="37"/>
      <c r="IX1051" s="37"/>
      <c r="IY1051" s="37"/>
      <c r="JZ1051" s="37"/>
      <c r="LA1051" s="37"/>
      <c r="MC1051" s="37"/>
      <c r="ND1051" s="37"/>
      <c r="OG1051" s="37"/>
      <c r="PH1051" s="37"/>
      <c r="QI1051" s="37"/>
      <c r="RY1051" s="138"/>
    </row>
    <row r="1052" spans="3:493" s="38" customFormat="1">
      <c r="C1052" s="39"/>
      <c r="G1052" s="40"/>
      <c r="H1052" s="40"/>
      <c r="AI1052" s="37"/>
      <c r="BJ1052" s="37"/>
      <c r="DL1052" s="37"/>
      <c r="FN1052" s="37"/>
      <c r="FO1052" s="60"/>
      <c r="FP1052" s="60"/>
      <c r="FQ1052" s="60"/>
      <c r="FR1052" s="60"/>
      <c r="FS1052" s="60"/>
      <c r="FT1052" s="60"/>
      <c r="FU1052" s="60"/>
      <c r="FV1052" s="60"/>
      <c r="FW1052" s="60"/>
      <c r="FX1052" s="60"/>
      <c r="FY1052" s="60"/>
      <c r="FZ1052" s="60"/>
      <c r="GA1052" s="60"/>
      <c r="GB1052" s="60"/>
      <c r="GC1052" s="60"/>
      <c r="GD1052" s="60"/>
      <c r="GE1052" s="60"/>
      <c r="GF1052" s="60"/>
      <c r="GG1052" s="60"/>
      <c r="GH1052" s="60"/>
      <c r="GI1052" s="60"/>
      <c r="GJ1052" s="60"/>
      <c r="GK1052" s="60"/>
      <c r="GL1052" s="60"/>
      <c r="GM1052" s="60"/>
      <c r="GN1052" s="60"/>
      <c r="GO1052" s="37"/>
      <c r="HP1052" s="37"/>
      <c r="IW1052" s="37"/>
      <c r="IX1052" s="37"/>
      <c r="IY1052" s="37"/>
      <c r="JZ1052" s="37"/>
      <c r="LA1052" s="37"/>
      <c r="MC1052" s="37"/>
      <c r="ND1052" s="37"/>
      <c r="OG1052" s="37"/>
      <c r="PH1052" s="37"/>
      <c r="QI1052" s="37"/>
      <c r="RY1052" s="138"/>
    </row>
    <row r="1053" spans="3:493" s="38" customFormat="1">
      <c r="C1053" s="39"/>
      <c r="G1053" s="40"/>
      <c r="H1053" s="40"/>
      <c r="AI1053" s="37"/>
      <c r="BJ1053" s="37"/>
      <c r="DL1053" s="37"/>
      <c r="FN1053" s="37"/>
      <c r="FO1053" s="60"/>
      <c r="FP1053" s="60"/>
      <c r="FQ1053" s="60"/>
      <c r="FR1053" s="60"/>
      <c r="FS1053" s="60"/>
      <c r="FT1053" s="60"/>
      <c r="FU1053" s="60"/>
      <c r="FV1053" s="60"/>
      <c r="FW1053" s="60"/>
      <c r="FX1053" s="60"/>
      <c r="FY1053" s="60"/>
      <c r="FZ1053" s="60"/>
      <c r="GA1053" s="60"/>
      <c r="GB1053" s="60"/>
      <c r="GC1053" s="60"/>
      <c r="GD1053" s="60"/>
      <c r="GE1053" s="60"/>
      <c r="GF1053" s="60"/>
      <c r="GG1053" s="60"/>
      <c r="GH1053" s="60"/>
      <c r="GI1053" s="60"/>
      <c r="GJ1053" s="60"/>
      <c r="GK1053" s="60"/>
      <c r="GL1053" s="60"/>
      <c r="GM1053" s="60"/>
      <c r="GN1053" s="60"/>
      <c r="GO1053" s="37"/>
      <c r="HP1053" s="37"/>
      <c r="IW1053" s="37"/>
      <c r="IX1053" s="37"/>
      <c r="IY1053" s="37"/>
      <c r="JZ1053" s="37"/>
      <c r="LA1053" s="37"/>
      <c r="MC1053" s="37"/>
      <c r="ND1053" s="37"/>
      <c r="OG1053" s="37"/>
      <c r="PH1053" s="37"/>
      <c r="QI1053" s="37"/>
      <c r="RY1053" s="138"/>
    </row>
    <row r="1054" spans="3:493" s="38" customFormat="1">
      <c r="C1054" s="39"/>
      <c r="G1054" s="40"/>
      <c r="H1054" s="40"/>
      <c r="AI1054" s="37"/>
      <c r="BJ1054" s="37"/>
      <c r="DL1054" s="37"/>
      <c r="FN1054" s="37"/>
      <c r="FO1054" s="60"/>
      <c r="FP1054" s="60"/>
      <c r="FQ1054" s="60"/>
      <c r="FR1054" s="60"/>
      <c r="FS1054" s="60"/>
      <c r="FT1054" s="60"/>
      <c r="FU1054" s="60"/>
      <c r="FV1054" s="60"/>
      <c r="FW1054" s="60"/>
      <c r="FX1054" s="60"/>
      <c r="FY1054" s="60"/>
      <c r="FZ1054" s="60"/>
      <c r="GA1054" s="60"/>
      <c r="GB1054" s="60"/>
      <c r="GC1054" s="60"/>
      <c r="GD1054" s="60"/>
      <c r="GE1054" s="60"/>
      <c r="GF1054" s="60"/>
      <c r="GG1054" s="60"/>
      <c r="GH1054" s="60"/>
      <c r="GI1054" s="60"/>
      <c r="GJ1054" s="60"/>
      <c r="GK1054" s="60"/>
      <c r="GL1054" s="60"/>
      <c r="GM1054" s="60"/>
      <c r="GN1054" s="60"/>
      <c r="GO1054" s="37"/>
      <c r="HP1054" s="37"/>
      <c r="IW1054" s="37"/>
      <c r="IX1054" s="37"/>
      <c r="IY1054" s="37"/>
      <c r="JZ1054" s="37"/>
      <c r="LA1054" s="37"/>
      <c r="MC1054" s="37"/>
      <c r="ND1054" s="37"/>
      <c r="OG1054" s="37"/>
      <c r="PH1054" s="37"/>
      <c r="QI1054" s="37"/>
      <c r="RY1054" s="138"/>
    </row>
    <row r="1055" spans="3:493" s="38" customFormat="1">
      <c r="C1055" s="39"/>
      <c r="G1055" s="40"/>
      <c r="H1055" s="40"/>
      <c r="AI1055" s="37"/>
      <c r="BJ1055" s="37"/>
      <c r="DL1055" s="37"/>
      <c r="FN1055" s="37"/>
      <c r="FO1055" s="60"/>
      <c r="FP1055" s="60"/>
      <c r="FQ1055" s="60"/>
      <c r="FR1055" s="60"/>
      <c r="FS1055" s="60"/>
      <c r="FT1055" s="60"/>
      <c r="FU1055" s="60"/>
      <c r="FV1055" s="60"/>
      <c r="FW1055" s="60"/>
      <c r="FX1055" s="60"/>
      <c r="FY1055" s="60"/>
      <c r="FZ1055" s="60"/>
      <c r="GA1055" s="60"/>
      <c r="GB1055" s="60"/>
      <c r="GC1055" s="60"/>
      <c r="GD1055" s="60"/>
      <c r="GE1055" s="60"/>
      <c r="GF1055" s="60"/>
      <c r="GG1055" s="60"/>
      <c r="GH1055" s="60"/>
      <c r="GI1055" s="60"/>
      <c r="GJ1055" s="60"/>
      <c r="GK1055" s="60"/>
      <c r="GL1055" s="60"/>
      <c r="GM1055" s="60"/>
      <c r="GN1055" s="60"/>
      <c r="GO1055" s="37"/>
      <c r="HP1055" s="37"/>
      <c r="IW1055" s="37"/>
      <c r="IX1055" s="37"/>
      <c r="IY1055" s="37"/>
      <c r="JZ1055" s="37"/>
      <c r="LA1055" s="37"/>
      <c r="MC1055" s="37"/>
      <c r="ND1055" s="37"/>
      <c r="OG1055" s="37"/>
      <c r="PH1055" s="37"/>
      <c r="QI1055" s="37"/>
      <c r="RY1055" s="138"/>
    </row>
    <row r="1056" spans="3:493" s="38" customFormat="1">
      <c r="C1056" s="39"/>
      <c r="G1056" s="40"/>
      <c r="H1056" s="40"/>
      <c r="AI1056" s="37"/>
      <c r="BJ1056" s="37"/>
      <c r="DL1056" s="37"/>
      <c r="FN1056" s="37"/>
      <c r="FO1056" s="60"/>
      <c r="FP1056" s="60"/>
      <c r="FQ1056" s="60"/>
      <c r="FR1056" s="60"/>
      <c r="FS1056" s="60"/>
      <c r="FT1056" s="60"/>
      <c r="FU1056" s="60"/>
      <c r="FV1056" s="60"/>
      <c r="FW1056" s="60"/>
      <c r="FX1056" s="60"/>
      <c r="FY1056" s="60"/>
      <c r="FZ1056" s="60"/>
      <c r="GA1056" s="60"/>
      <c r="GB1056" s="60"/>
      <c r="GC1056" s="60"/>
      <c r="GD1056" s="60"/>
      <c r="GE1056" s="60"/>
      <c r="GF1056" s="60"/>
      <c r="GG1056" s="60"/>
      <c r="GH1056" s="60"/>
      <c r="GI1056" s="60"/>
      <c r="GJ1056" s="60"/>
      <c r="GK1056" s="60"/>
      <c r="GL1056" s="60"/>
      <c r="GM1056" s="60"/>
      <c r="GN1056" s="60"/>
      <c r="GO1056" s="37"/>
      <c r="HP1056" s="37"/>
      <c r="IW1056" s="37"/>
      <c r="IX1056" s="37"/>
      <c r="IY1056" s="37"/>
      <c r="JZ1056" s="37"/>
      <c r="LA1056" s="37"/>
      <c r="MC1056" s="37"/>
      <c r="ND1056" s="37"/>
      <c r="OG1056" s="37"/>
      <c r="PH1056" s="37"/>
      <c r="QI1056" s="37"/>
      <c r="RY1056" s="138"/>
    </row>
    <row r="1057" spans="3:493" s="38" customFormat="1">
      <c r="C1057" s="39"/>
      <c r="G1057" s="40"/>
      <c r="H1057" s="40"/>
      <c r="AI1057" s="37"/>
      <c r="BJ1057" s="37"/>
      <c r="DL1057" s="37"/>
      <c r="FN1057" s="37"/>
      <c r="FO1057" s="60"/>
      <c r="FP1057" s="60"/>
      <c r="FQ1057" s="60"/>
      <c r="FR1057" s="60"/>
      <c r="FS1057" s="60"/>
      <c r="FT1057" s="60"/>
      <c r="FU1057" s="60"/>
      <c r="FV1057" s="60"/>
      <c r="FW1057" s="60"/>
      <c r="FX1057" s="60"/>
      <c r="FY1057" s="60"/>
      <c r="FZ1057" s="60"/>
      <c r="GA1057" s="60"/>
      <c r="GB1057" s="60"/>
      <c r="GC1057" s="60"/>
      <c r="GD1057" s="60"/>
      <c r="GE1057" s="60"/>
      <c r="GF1057" s="60"/>
      <c r="GG1057" s="60"/>
      <c r="GH1057" s="60"/>
      <c r="GI1057" s="60"/>
      <c r="GJ1057" s="60"/>
      <c r="GK1057" s="60"/>
      <c r="GL1057" s="60"/>
      <c r="GM1057" s="60"/>
      <c r="GN1057" s="60"/>
      <c r="GO1057" s="37"/>
      <c r="HP1057" s="37"/>
      <c r="IW1057" s="37"/>
      <c r="IX1057" s="37"/>
      <c r="IY1057" s="37"/>
      <c r="JZ1057" s="37"/>
      <c r="LA1057" s="37"/>
      <c r="MC1057" s="37"/>
      <c r="ND1057" s="37"/>
      <c r="OG1057" s="37"/>
      <c r="PH1057" s="37"/>
      <c r="QI1057" s="37"/>
      <c r="RY1057" s="138"/>
    </row>
    <row r="1058" spans="3:493" s="38" customFormat="1">
      <c r="C1058" s="39"/>
      <c r="G1058" s="40"/>
      <c r="H1058" s="40"/>
      <c r="AI1058" s="37"/>
      <c r="BJ1058" s="37"/>
      <c r="DL1058" s="37"/>
      <c r="FN1058" s="37"/>
      <c r="FO1058" s="60"/>
      <c r="FP1058" s="60"/>
      <c r="FQ1058" s="60"/>
      <c r="FR1058" s="60"/>
      <c r="FS1058" s="60"/>
      <c r="FT1058" s="60"/>
      <c r="FU1058" s="60"/>
      <c r="FV1058" s="60"/>
      <c r="FW1058" s="60"/>
      <c r="FX1058" s="60"/>
      <c r="FY1058" s="60"/>
      <c r="FZ1058" s="60"/>
      <c r="GA1058" s="60"/>
      <c r="GB1058" s="60"/>
      <c r="GC1058" s="60"/>
      <c r="GD1058" s="60"/>
      <c r="GE1058" s="60"/>
      <c r="GF1058" s="60"/>
      <c r="GG1058" s="60"/>
      <c r="GH1058" s="60"/>
      <c r="GI1058" s="60"/>
      <c r="GJ1058" s="60"/>
      <c r="GK1058" s="60"/>
      <c r="GL1058" s="60"/>
      <c r="GM1058" s="60"/>
      <c r="GN1058" s="60"/>
      <c r="GO1058" s="37"/>
      <c r="HP1058" s="37"/>
      <c r="IW1058" s="37"/>
      <c r="IX1058" s="37"/>
      <c r="IY1058" s="37"/>
      <c r="JZ1058" s="37"/>
      <c r="LA1058" s="37"/>
      <c r="MC1058" s="37"/>
      <c r="ND1058" s="37"/>
      <c r="OG1058" s="37"/>
      <c r="PH1058" s="37"/>
      <c r="QI1058" s="37"/>
      <c r="RY1058" s="138"/>
    </row>
    <row r="1059" spans="3:493" s="38" customFormat="1">
      <c r="C1059" s="39"/>
      <c r="G1059" s="40"/>
      <c r="H1059" s="40"/>
      <c r="AI1059" s="37"/>
      <c r="BJ1059" s="37"/>
      <c r="DL1059" s="37"/>
      <c r="FN1059" s="37"/>
      <c r="FO1059" s="60"/>
      <c r="FP1059" s="60"/>
      <c r="FQ1059" s="60"/>
      <c r="FR1059" s="60"/>
      <c r="FS1059" s="60"/>
      <c r="FT1059" s="60"/>
      <c r="FU1059" s="60"/>
      <c r="FV1059" s="60"/>
      <c r="FW1059" s="60"/>
      <c r="FX1059" s="60"/>
      <c r="FY1059" s="60"/>
      <c r="FZ1059" s="60"/>
      <c r="GA1059" s="60"/>
      <c r="GB1059" s="60"/>
      <c r="GC1059" s="60"/>
      <c r="GD1059" s="60"/>
      <c r="GE1059" s="60"/>
      <c r="GF1059" s="60"/>
      <c r="GG1059" s="60"/>
      <c r="GH1059" s="60"/>
      <c r="GI1059" s="60"/>
      <c r="GJ1059" s="60"/>
      <c r="GK1059" s="60"/>
      <c r="GL1059" s="60"/>
      <c r="GM1059" s="60"/>
      <c r="GN1059" s="60"/>
      <c r="GO1059" s="37"/>
      <c r="HP1059" s="37"/>
      <c r="IW1059" s="37"/>
      <c r="IX1059" s="37"/>
      <c r="IY1059" s="37"/>
      <c r="JZ1059" s="37"/>
      <c r="LA1059" s="37"/>
      <c r="MC1059" s="37"/>
      <c r="ND1059" s="37"/>
      <c r="OG1059" s="37"/>
      <c r="PH1059" s="37"/>
      <c r="QI1059" s="37"/>
      <c r="RY1059" s="138"/>
    </row>
    <row r="1060" spans="3:493" s="38" customFormat="1">
      <c r="C1060" s="39"/>
      <c r="G1060" s="40"/>
      <c r="H1060" s="40"/>
      <c r="AI1060" s="37"/>
      <c r="BJ1060" s="37"/>
      <c r="DL1060" s="37"/>
      <c r="FN1060" s="37"/>
      <c r="FO1060" s="60"/>
      <c r="FP1060" s="60"/>
      <c r="FQ1060" s="60"/>
      <c r="FR1060" s="60"/>
      <c r="FS1060" s="60"/>
      <c r="FT1060" s="60"/>
      <c r="FU1060" s="60"/>
      <c r="FV1060" s="60"/>
      <c r="FW1060" s="60"/>
      <c r="FX1060" s="60"/>
      <c r="FY1060" s="60"/>
      <c r="FZ1060" s="60"/>
      <c r="GA1060" s="60"/>
      <c r="GB1060" s="60"/>
      <c r="GC1060" s="60"/>
      <c r="GD1060" s="60"/>
      <c r="GE1060" s="60"/>
      <c r="GF1060" s="60"/>
      <c r="GG1060" s="60"/>
      <c r="GH1060" s="60"/>
      <c r="GI1060" s="60"/>
      <c r="GJ1060" s="60"/>
      <c r="GK1060" s="60"/>
      <c r="GL1060" s="60"/>
      <c r="GM1060" s="60"/>
      <c r="GN1060" s="60"/>
      <c r="GO1060" s="37"/>
      <c r="HP1060" s="37"/>
      <c r="IW1060" s="37"/>
      <c r="IX1060" s="37"/>
      <c r="IY1060" s="37"/>
      <c r="JZ1060" s="37"/>
      <c r="LA1060" s="37"/>
      <c r="MC1060" s="37"/>
      <c r="ND1060" s="37"/>
      <c r="OG1060" s="37"/>
      <c r="PH1060" s="37"/>
      <c r="QI1060" s="37"/>
      <c r="RY1060" s="138"/>
    </row>
    <row r="1061" spans="3:493" s="38" customFormat="1">
      <c r="C1061" s="39"/>
      <c r="G1061" s="40"/>
      <c r="H1061" s="40"/>
      <c r="AI1061" s="37"/>
      <c r="BJ1061" s="37"/>
      <c r="DL1061" s="37"/>
      <c r="FN1061" s="37"/>
      <c r="FO1061" s="60"/>
      <c r="FP1061" s="60"/>
      <c r="FQ1061" s="60"/>
      <c r="FR1061" s="60"/>
      <c r="FS1061" s="60"/>
      <c r="FT1061" s="60"/>
      <c r="FU1061" s="60"/>
      <c r="FV1061" s="60"/>
      <c r="FW1061" s="60"/>
      <c r="FX1061" s="60"/>
      <c r="FY1061" s="60"/>
      <c r="FZ1061" s="60"/>
      <c r="GA1061" s="60"/>
      <c r="GB1061" s="60"/>
      <c r="GC1061" s="60"/>
      <c r="GD1061" s="60"/>
      <c r="GE1061" s="60"/>
      <c r="GF1061" s="60"/>
      <c r="GG1061" s="60"/>
      <c r="GH1061" s="60"/>
      <c r="GI1061" s="60"/>
      <c r="GJ1061" s="60"/>
      <c r="GK1061" s="60"/>
      <c r="GL1061" s="60"/>
      <c r="GM1061" s="60"/>
      <c r="GN1061" s="60"/>
      <c r="GO1061" s="37"/>
      <c r="HP1061" s="37"/>
      <c r="IW1061" s="37"/>
      <c r="IX1061" s="37"/>
      <c r="IY1061" s="37"/>
      <c r="JZ1061" s="37"/>
      <c r="LA1061" s="37"/>
      <c r="MC1061" s="37"/>
      <c r="ND1061" s="37"/>
      <c r="OG1061" s="37"/>
      <c r="PH1061" s="37"/>
      <c r="QI1061" s="37"/>
      <c r="RY1061" s="138"/>
    </row>
    <row r="1062" spans="3:493" s="38" customFormat="1">
      <c r="C1062" s="39"/>
      <c r="G1062" s="40"/>
      <c r="H1062" s="40"/>
      <c r="AI1062" s="37"/>
      <c r="BJ1062" s="37"/>
      <c r="DL1062" s="37"/>
      <c r="FN1062" s="37"/>
      <c r="FO1062" s="60"/>
      <c r="FP1062" s="60"/>
      <c r="FQ1062" s="60"/>
      <c r="FR1062" s="60"/>
      <c r="FS1062" s="60"/>
      <c r="FT1062" s="60"/>
      <c r="FU1062" s="60"/>
      <c r="FV1062" s="60"/>
      <c r="FW1062" s="60"/>
      <c r="FX1062" s="60"/>
      <c r="FY1062" s="60"/>
      <c r="FZ1062" s="60"/>
      <c r="GA1062" s="60"/>
      <c r="GB1062" s="60"/>
      <c r="GC1062" s="60"/>
      <c r="GD1062" s="60"/>
      <c r="GE1062" s="60"/>
      <c r="GF1062" s="60"/>
      <c r="GG1062" s="60"/>
      <c r="GH1062" s="60"/>
      <c r="GI1062" s="60"/>
      <c r="GJ1062" s="60"/>
      <c r="GK1062" s="60"/>
      <c r="GL1062" s="60"/>
      <c r="GM1062" s="60"/>
      <c r="GN1062" s="60"/>
      <c r="GO1062" s="37"/>
      <c r="HP1062" s="37"/>
      <c r="IW1062" s="37"/>
      <c r="IX1062" s="37"/>
      <c r="IY1062" s="37"/>
      <c r="JZ1062" s="37"/>
      <c r="LA1062" s="37"/>
      <c r="MC1062" s="37"/>
      <c r="ND1062" s="37"/>
      <c r="OG1062" s="37"/>
      <c r="PH1062" s="37"/>
      <c r="QI1062" s="37"/>
      <c r="RY1062" s="138"/>
    </row>
    <row r="1063" spans="3:493" s="38" customFormat="1">
      <c r="C1063" s="39"/>
      <c r="G1063" s="40"/>
      <c r="H1063" s="40"/>
      <c r="AI1063" s="37"/>
      <c r="BJ1063" s="37"/>
      <c r="DL1063" s="37"/>
      <c r="FN1063" s="37"/>
      <c r="FO1063" s="60"/>
      <c r="FP1063" s="60"/>
      <c r="FQ1063" s="60"/>
      <c r="FR1063" s="60"/>
      <c r="FS1063" s="60"/>
      <c r="FT1063" s="60"/>
      <c r="FU1063" s="60"/>
      <c r="FV1063" s="60"/>
      <c r="FW1063" s="60"/>
      <c r="FX1063" s="60"/>
      <c r="FY1063" s="60"/>
      <c r="FZ1063" s="60"/>
      <c r="GA1063" s="60"/>
      <c r="GB1063" s="60"/>
      <c r="GC1063" s="60"/>
      <c r="GD1063" s="60"/>
      <c r="GE1063" s="60"/>
      <c r="GF1063" s="60"/>
      <c r="GG1063" s="60"/>
      <c r="GH1063" s="60"/>
      <c r="GI1063" s="60"/>
      <c r="GJ1063" s="60"/>
      <c r="GK1063" s="60"/>
      <c r="GL1063" s="60"/>
      <c r="GM1063" s="60"/>
      <c r="GN1063" s="60"/>
      <c r="GO1063" s="37"/>
      <c r="HP1063" s="37"/>
      <c r="IW1063" s="37"/>
      <c r="IX1063" s="37"/>
      <c r="IY1063" s="37"/>
      <c r="JZ1063" s="37"/>
      <c r="LA1063" s="37"/>
      <c r="MC1063" s="37"/>
      <c r="ND1063" s="37"/>
      <c r="OG1063" s="37"/>
      <c r="PH1063" s="37"/>
      <c r="QI1063" s="37"/>
      <c r="RY1063" s="138"/>
    </row>
    <row r="1064" spans="3:493" s="38" customFormat="1">
      <c r="C1064" s="39"/>
      <c r="G1064" s="40"/>
      <c r="H1064" s="40"/>
      <c r="AI1064" s="37"/>
      <c r="BJ1064" s="37"/>
      <c r="DL1064" s="37"/>
      <c r="FN1064" s="37"/>
      <c r="FO1064" s="60"/>
      <c r="FP1064" s="60"/>
      <c r="FQ1064" s="60"/>
      <c r="FR1064" s="60"/>
      <c r="FS1064" s="60"/>
      <c r="FT1064" s="60"/>
      <c r="FU1064" s="60"/>
      <c r="FV1064" s="60"/>
      <c r="FW1064" s="60"/>
      <c r="FX1064" s="60"/>
      <c r="FY1064" s="60"/>
      <c r="FZ1064" s="60"/>
      <c r="GA1064" s="60"/>
      <c r="GB1064" s="60"/>
      <c r="GC1064" s="60"/>
      <c r="GD1064" s="60"/>
      <c r="GE1064" s="60"/>
      <c r="GF1064" s="60"/>
      <c r="GG1064" s="60"/>
      <c r="GH1064" s="60"/>
      <c r="GI1064" s="60"/>
      <c r="GJ1064" s="60"/>
      <c r="GK1064" s="60"/>
      <c r="GL1064" s="60"/>
      <c r="GM1064" s="60"/>
      <c r="GN1064" s="60"/>
      <c r="GO1064" s="37"/>
      <c r="HP1064" s="37"/>
      <c r="IW1064" s="37"/>
      <c r="IX1064" s="37"/>
      <c r="IY1064" s="37"/>
      <c r="JZ1064" s="37"/>
      <c r="LA1064" s="37"/>
      <c r="MC1064" s="37"/>
      <c r="ND1064" s="37"/>
      <c r="OG1064" s="37"/>
      <c r="PH1064" s="37"/>
      <c r="QI1064" s="37"/>
      <c r="RY1064" s="138"/>
    </row>
    <row r="1065" spans="3:493" s="38" customFormat="1">
      <c r="C1065" s="39"/>
      <c r="G1065" s="40"/>
      <c r="H1065" s="40"/>
      <c r="AI1065" s="37"/>
      <c r="BJ1065" s="37"/>
      <c r="DL1065" s="37"/>
      <c r="FN1065" s="37"/>
      <c r="FO1065" s="60"/>
      <c r="FP1065" s="60"/>
      <c r="FQ1065" s="60"/>
      <c r="FR1065" s="60"/>
      <c r="FS1065" s="60"/>
      <c r="FT1065" s="60"/>
      <c r="FU1065" s="60"/>
      <c r="FV1065" s="60"/>
      <c r="FW1065" s="60"/>
      <c r="FX1065" s="60"/>
      <c r="FY1065" s="60"/>
      <c r="FZ1065" s="60"/>
      <c r="GA1065" s="60"/>
      <c r="GB1065" s="60"/>
      <c r="GC1065" s="60"/>
      <c r="GD1065" s="60"/>
      <c r="GE1065" s="60"/>
      <c r="GF1065" s="60"/>
      <c r="GG1065" s="60"/>
      <c r="GH1065" s="60"/>
      <c r="GI1065" s="60"/>
      <c r="GJ1065" s="60"/>
      <c r="GK1065" s="60"/>
      <c r="GL1065" s="60"/>
      <c r="GM1065" s="60"/>
      <c r="GN1065" s="60"/>
      <c r="GO1065" s="37"/>
      <c r="HP1065" s="37"/>
      <c r="IW1065" s="37"/>
      <c r="IX1065" s="37"/>
      <c r="IY1065" s="37"/>
      <c r="JZ1065" s="37"/>
      <c r="LA1065" s="37"/>
      <c r="MC1065" s="37"/>
      <c r="ND1065" s="37"/>
      <c r="OG1065" s="37"/>
      <c r="PH1065" s="37"/>
      <c r="QI1065" s="37"/>
      <c r="RY1065" s="138"/>
    </row>
    <row r="1066" spans="3:493" s="38" customFormat="1">
      <c r="C1066" s="39"/>
      <c r="G1066" s="40"/>
      <c r="H1066" s="40"/>
      <c r="AI1066" s="37"/>
      <c r="BJ1066" s="37"/>
      <c r="DL1066" s="37"/>
      <c r="FN1066" s="37"/>
      <c r="FO1066" s="60"/>
      <c r="FP1066" s="60"/>
      <c r="FQ1066" s="60"/>
      <c r="FR1066" s="60"/>
      <c r="FS1066" s="60"/>
      <c r="FT1066" s="60"/>
      <c r="FU1066" s="60"/>
      <c r="FV1066" s="60"/>
      <c r="FW1066" s="60"/>
      <c r="FX1066" s="60"/>
      <c r="FY1066" s="60"/>
      <c r="FZ1066" s="60"/>
      <c r="GA1066" s="60"/>
      <c r="GB1066" s="60"/>
      <c r="GC1066" s="60"/>
      <c r="GD1066" s="60"/>
      <c r="GE1066" s="60"/>
      <c r="GF1066" s="60"/>
      <c r="GG1066" s="60"/>
      <c r="GH1066" s="60"/>
      <c r="GI1066" s="60"/>
      <c r="GJ1066" s="60"/>
      <c r="GK1066" s="60"/>
      <c r="GL1066" s="60"/>
      <c r="GM1066" s="60"/>
      <c r="GN1066" s="60"/>
      <c r="GO1066" s="37"/>
      <c r="HP1066" s="37"/>
      <c r="IW1066" s="37"/>
      <c r="IX1066" s="37"/>
      <c r="IY1066" s="37"/>
      <c r="JZ1066" s="37"/>
      <c r="LA1066" s="37"/>
      <c r="MC1066" s="37"/>
      <c r="ND1066" s="37"/>
      <c r="OG1066" s="37"/>
      <c r="PH1066" s="37"/>
      <c r="QI1066" s="37"/>
      <c r="RY1066" s="138"/>
    </row>
    <row r="1067" spans="3:493" s="38" customFormat="1">
      <c r="C1067" s="39"/>
      <c r="G1067" s="40"/>
      <c r="H1067" s="40"/>
      <c r="AI1067" s="37"/>
      <c r="BJ1067" s="37"/>
      <c r="DL1067" s="37"/>
      <c r="FN1067" s="37"/>
      <c r="FO1067" s="60"/>
      <c r="FP1067" s="60"/>
      <c r="FQ1067" s="60"/>
      <c r="FR1067" s="60"/>
      <c r="FS1067" s="60"/>
      <c r="FT1067" s="60"/>
      <c r="FU1067" s="60"/>
      <c r="FV1067" s="60"/>
      <c r="FW1067" s="60"/>
      <c r="FX1067" s="60"/>
      <c r="FY1067" s="60"/>
      <c r="FZ1067" s="60"/>
      <c r="GA1067" s="60"/>
      <c r="GB1067" s="60"/>
      <c r="GC1067" s="60"/>
      <c r="GD1067" s="60"/>
      <c r="GE1067" s="60"/>
      <c r="GF1067" s="60"/>
      <c r="GG1067" s="60"/>
      <c r="GH1067" s="60"/>
      <c r="GI1067" s="60"/>
      <c r="GJ1067" s="60"/>
      <c r="GK1067" s="60"/>
      <c r="GL1067" s="60"/>
      <c r="GM1067" s="60"/>
      <c r="GN1067" s="60"/>
      <c r="GO1067" s="37"/>
      <c r="HP1067" s="37"/>
      <c r="IW1067" s="37"/>
      <c r="IX1067" s="37"/>
      <c r="IY1067" s="37"/>
      <c r="JZ1067" s="37"/>
      <c r="LA1067" s="37"/>
      <c r="MC1067" s="37"/>
      <c r="ND1067" s="37"/>
      <c r="OG1067" s="37"/>
      <c r="PH1067" s="37"/>
      <c r="QI1067" s="37"/>
      <c r="RY1067" s="138"/>
    </row>
    <row r="1068" spans="3:493" s="38" customFormat="1">
      <c r="C1068" s="39"/>
      <c r="G1068" s="40"/>
      <c r="H1068" s="40"/>
      <c r="AI1068" s="37"/>
      <c r="BJ1068" s="37"/>
      <c r="DL1068" s="37"/>
      <c r="FN1068" s="37"/>
      <c r="FO1068" s="60"/>
      <c r="FP1068" s="60"/>
      <c r="FQ1068" s="60"/>
      <c r="FR1068" s="60"/>
      <c r="FS1068" s="60"/>
      <c r="FT1068" s="60"/>
      <c r="FU1068" s="60"/>
      <c r="FV1068" s="60"/>
      <c r="FW1068" s="60"/>
      <c r="FX1068" s="60"/>
      <c r="FY1068" s="60"/>
      <c r="FZ1068" s="60"/>
      <c r="GA1068" s="60"/>
      <c r="GB1068" s="60"/>
      <c r="GC1068" s="60"/>
      <c r="GD1068" s="60"/>
      <c r="GE1068" s="60"/>
      <c r="GF1068" s="60"/>
      <c r="GG1068" s="60"/>
      <c r="GH1068" s="60"/>
      <c r="GI1068" s="60"/>
      <c r="GJ1068" s="60"/>
      <c r="GK1068" s="60"/>
      <c r="GL1068" s="60"/>
      <c r="GM1068" s="60"/>
      <c r="GN1068" s="60"/>
      <c r="GO1068" s="37"/>
      <c r="HP1068" s="37"/>
      <c r="IW1068" s="37"/>
      <c r="IX1068" s="37"/>
      <c r="IY1068" s="37"/>
      <c r="JZ1068" s="37"/>
      <c r="LA1068" s="37"/>
      <c r="MC1068" s="37"/>
      <c r="ND1068" s="37"/>
      <c r="OG1068" s="37"/>
      <c r="PH1068" s="37"/>
      <c r="QI1068" s="37"/>
      <c r="RY1068" s="138"/>
    </row>
    <row r="1069" spans="3:493" s="38" customFormat="1">
      <c r="C1069" s="39"/>
      <c r="G1069" s="40"/>
      <c r="H1069" s="40"/>
      <c r="AI1069" s="37"/>
      <c r="BJ1069" s="37"/>
      <c r="DL1069" s="37"/>
      <c r="FN1069" s="37"/>
      <c r="FO1069" s="60"/>
      <c r="FP1069" s="60"/>
      <c r="FQ1069" s="60"/>
      <c r="FR1069" s="60"/>
      <c r="FS1069" s="60"/>
      <c r="FT1069" s="60"/>
      <c r="FU1069" s="60"/>
      <c r="FV1069" s="60"/>
      <c r="FW1069" s="60"/>
      <c r="FX1069" s="60"/>
      <c r="FY1069" s="60"/>
      <c r="FZ1069" s="60"/>
      <c r="GA1069" s="60"/>
      <c r="GB1069" s="60"/>
      <c r="GC1069" s="60"/>
      <c r="GD1069" s="60"/>
      <c r="GE1069" s="60"/>
      <c r="GF1069" s="60"/>
      <c r="GG1069" s="60"/>
      <c r="GH1069" s="60"/>
      <c r="GI1069" s="60"/>
      <c r="GJ1069" s="60"/>
      <c r="GK1069" s="60"/>
      <c r="GL1069" s="60"/>
      <c r="GM1069" s="60"/>
      <c r="GN1069" s="60"/>
      <c r="GO1069" s="37"/>
      <c r="HP1069" s="37"/>
      <c r="IW1069" s="37"/>
      <c r="IX1069" s="37"/>
      <c r="IY1069" s="37"/>
      <c r="JZ1069" s="37"/>
      <c r="LA1069" s="37"/>
      <c r="MC1069" s="37"/>
      <c r="ND1069" s="37"/>
      <c r="OG1069" s="37"/>
      <c r="PH1069" s="37"/>
      <c r="QI1069" s="37"/>
      <c r="RY1069" s="138"/>
    </row>
    <row r="1070" spans="3:493" s="38" customFormat="1">
      <c r="C1070" s="39"/>
      <c r="G1070" s="40"/>
      <c r="H1070" s="40"/>
      <c r="AI1070" s="37"/>
      <c r="BJ1070" s="37"/>
      <c r="DL1070" s="37"/>
      <c r="FN1070" s="37"/>
      <c r="FO1070" s="60"/>
      <c r="FP1070" s="60"/>
      <c r="FQ1070" s="60"/>
      <c r="FR1070" s="60"/>
      <c r="FS1070" s="60"/>
      <c r="FT1070" s="60"/>
      <c r="FU1070" s="60"/>
      <c r="FV1070" s="60"/>
      <c r="FW1070" s="60"/>
      <c r="FX1070" s="60"/>
      <c r="FY1070" s="60"/>
      <c r="FZ1070" s="60"/>
      <c r="GA1070" s="60"/>
      <c r="GB1070" s="60"/>
      <c r="GC1070" s="60"/>
      <c r="GD1070" s="60"/>
      <c r="GE1070" s="60"/>
      <c r="GF1070" s="60"/>
      <c r="GG1070" s="60"/>
      <c r="GH1070" s="60"/>
      <c r="GI1070" s="60"/>
      <c r="GJ1070" s="60"/>
      <c r="GK1070" s="60"/>
      <c r="GL1070" s="60"/>
      <c r="GM1070" s="60"/>
      <c r="GN1070" s="60"/>
      <c r="GO1070" s="37"/>
      <c r="HP1070" s="37"/>
      <c r="IW1070" s="37"/>
      <c r="IX1070" s="37"/>
      <c r="IY1070" s="37"/>
      <c r="JZ1070" s="37"/>
      <c r="LA1070" s="37"/>
      <c r="MC1070" s="37"/>
      <c r="ND1070" s="37"/>
      <c r="OG1070" s="37"/>
      <c r="PH1070" s="37"/>
      <c r="QI1070" s="37"/>
      <c r="RY1070" s="138"/>
    </row>
    <row r="1071" spans="3:493" s="38" customFormat="1">
      <c r="C1071" s="39"/>
      <c r="G1071" s="40"/>
      <c r="H1071" s="40"/>
      <c r="AI1071" s="37"/>
      <c r="BJ1071" s="37"/>
      <c r="DL1071" s="37"/>
      <c r="FN1071" s="37"/>
      <c r="FO1071" s="60"/>
      <c r="FP1071" s="60"/>
      <c r="FQ1071" s="60"/>
      <c r="FR1071" s="60"/>
      <c r="FS1071" s="60"/>
      <c r="FT1071" s="60"/>
      <c r="FU1071" s="60"/>
      <c r="FV1071" s="60"/>
      <c r="FW1071" s="60"/>
      <c r="FX1071" s="60"/>
      <c r="FY1071" s="60"/>
      <c r="FZ1071" s="60"/>
      <c r="GA1071" s="60"/>
      <c r="GB1071" s="60"/>
      <c r="GC1071" s="60"/>
      <c r="GD1071" s="60"/>
      <c r="GE1071" s="60"/>
      <c r="GF1071" s="60"/>
      <c r="GG1071" s="60"/>
      <c r="GH1071" s="60"/>
      <c r="GI1071" s="60"/>
      <c r="GJ1071" s="60"/>
      <c r="GK1071" s="60"/>
      <c r="GL1071" s="60"/>
      <c r="GM1071" s="60"/>
      <c r="GN1071" s="60"/>
      <c r="GO1071" s="37"/>
      <c r="HP1071" s="37"/>
      <c r="IW1071" s="37"/>
      <c r="IX1071" s="37"/>
      <c r="IY1071" s="37"/>
      <c r="JZ1071" s="37"/>
      <c r="LA1071" s="37"/>
      <c r="MC1071" s="37"/>
      <c r="ND1071" s="37"/>
      <c r="OG1071" s="37"/>
      <c r="PH1071" s="37"/>
      <c r="QI1071" s="37"/>
      <c r="RY1071" s="138"/>
    </row>
    <row r="1072" spans="3:493" s="38" customFormat="1">
      <c r="C1072" s="39"/>
      <c r="G1072" s="40"/>
      <c r="H1072" s="40"/>
      <c r="AI1072" s="37"/>
      <c r="BJ1072" s="37"/>
      <c r="DL1072" s="37"/>
      <c r="FN1072" s="37"/>
      <c r="FO1072" s="60"/>
      <c r="FP1072" s="60"/>
      <c r="FQ1072" s="60"/>
      <c r="FR1072" s="60"/>
      <c r="FS1072" s="60"/>
      <c r="FT1072" s="60"/>
      <c r="FU1072" s="60"/>
      <c r="FV1072" s="60"/>
      <c r="FW1072" s="60"/>
      <c r="FX1072" s="60"/>
      <c r="FY1072" s="60"/>
      <c r="FZ1072" s="60"/>
      <c r="GA1072" s="60"/>
      <c r="GB1072" s="60"/>
      <c r="GC1072" s="60"/>
      <c r="GD1072" s="60"/>
      <c r="GE1072" s="60"/>
      <c r="GF1072" s="60"/>
      <c r="GG1072" s="60"/>
      <c r="GH1072" s="60"/>
      <c r="GI1072" s="60"/>
      <c r="GJ1072" s="60"/>
      <c r="GK1072" s="60"/>
      <c r="GL1072" s="60"/>
      <c r="GM1072" s="60"/>
      <c r="GN1072" s="60"/>
      <c r="GO1072" s="37"/>
      <c r="HP1072" s="37"/>
      <c r="IW1072" s="37"/>
      <c r="IX1072" s="37"/>
      <c r="IY1072" s="37"/>
      <c r="JZ1072" s="37"/>
      <c r="LA1072" s="37"/>
      <c r="MC1072" s="37"/>
      <c r="ND1072" s="37"/>
      <c r="OG1072" s="37"/>
      <c r="PH1072" s="37"/>
      <c r="QI1072" s="37"/>
      <c r="RY1072" s="138"/>
    </row>
    <row r="1073" spans="3:493" s="38" customFormat="1">
      <c r="C1073" s="39"/>
      <c r="G1073" s="40"/>
      <c r="H1073" s="40"/>
      <c r="AI1073" s="37"/>
      <c r="BJ1073" s="37"/>
      <c r="DL1073" s="37"/>
      <c r="FN1073" s="37"/>
      <c r="FO1073" s="60"/>
      <c r="FP1073" s="60"/>
      <c r="FQ1073" s="60"/>
      <c r="FR1073" s="60"/>
      <c r="FS1073" s="60"/>
      <c r="FT1073" s="60"/>
      <c r="FU1073" s="60"/>
      <c r="FV1073" s="60"/>
      <c r="FW1073" s="60"/>
      <c r="FX1073" s="60"/>
      <c r="FY1073" s="60"/>
      <c r="FZ1073" s="60"/>
      <c r="GA1073" s="60"/>
      <c r="GB1073" s="60"/>
      <c r="GC1073" s="60"/>
      <c r="GD1073" s="60"/>
      <c r="GE1073" s="60"/>
      <c r="GF1073" s="60"/>
      <c r="GG1073" s="60"/>
      <c r="GH1073" s="60"/>
      <c r="GI1073" s="60"/>
      <c r="GJ1073" s="60"/>
      <c r="GK1073" s="60"/>
      <c r="GL1073" s="60"/>
      <c r="GM1073" s="60"/>
      <c r="GN1073" s="60"/>
      <c r="GO1073" s="37"/>
      <c r="HP1073" s="37"/>
      <c r="IW1073" s="37"/>
      <c r="IX1073" s="37"/>
      <c r="IY1073" s="37"/>
      <c r="JZ1073" s="37"/>
      <c r="LA1073" s="37"/>
      <c r="MC1073" s="37"/>
      <c r="ND1073" s="37"/>
      <c r="OG1073" s="37"/>
      <c r="PH1073" s="37"/>
      <c r="QI1073" s="37"/>
      <c r="RY1073" s="138"/>
    </row>
    <row r="1074" spans="3:493" s="38" customFormat="1">
      <c r="C1074" s="39"/>
      <c r="G1074" s="40"/>
      <c r="H1074" s="40"/>
      <c r="AI1074" s="37"/>
      <c r="BJ1074" s="37"/>
      <c r="DL1074" s="37"/>
      <c r="FN1074" s="37"/>
      <c r="FO1074" s="60"/>
      <c r="FP1074" s="60"/>
      <c r="FQ1074" s="60"/>
      <c r="FR1074" s="60"/>
      <c r="FS1074" s="60"/>
      <c r="FT1074" s="60"/>
      <c r="FU1074" s="60"/>
      <c r="FV1074" s="60"/>
      <c r="FW1074" s="60"/>
      <c r="FX1074" s="60"/>
      <c r="FY1074" s="60"/>
      <c r="FZ1074" s="60"/>
      <c r="GA1074" s="60"/>
      <c r="GB1074" s="60"/>
      <c r="GC1074" s="60"/>
      <c r="GD1074" s="60"/>
      <c r="GE1074" s="60"/>
      <c r="GF1074" s="60"/>
      <c r="GG1074" s="60"/>
      <c r="GH1074" s="60"/>
      <c r="GI1074" s="60"/>
      <c r="GJ1074" s="60"/>
      <c r="GK1074" s="60"/>
      <c r="GL1074" s="60"/>
      <c r="GM1074" s="60"/>
      <c r="GN1074" s="60"/>
      <c r="GO1074" s="37"/>
      <c r="HP1074" s="37"/>
      <c r="IW1074" s="37"/>
      <c r="IX1074" s="37"/>
      <c r="IY1074" s="37"/>
      <c r="JZ1074" s="37"/>
      <c r="LA1074" s="37"/>
      <c r="MC1074" s="37"/>
      <c r="ND1074" s="37"/>
      <c r="OG1074" s="37"/>
      <c r="PH1074" s="37"/>
      <c r="QI1074" s="37"/>
      <c r="RY1074" s="138"/>
    </row>
    <row r="1075" spans="3:493" s="38" customFormat="1">
      <c r="C1075" s="39"/>
      <c r="G1075" s="40"/>
      <c r="H1075" s="40"/>
      <c r="AI1075" s="37"/>
      <c r="BJ1075" s="37"/>
      <c r="DL1075" s="37"/>
      <c r="FN1075" s="37"/>
      <c r="FO1075" s="60"/>
      <c r="FP1075" s="60"/>
      <c r="FQ1075" s="60"/>
      <c r="FR1075" s="60"/>
      <c r="FS1075" s="60"/>
      <c r="FT1075" s="60"/>
      <c r="FU1075" s="60"/>
      <c r="FV1075" s="60"/>
      <c r="FW1075" s="60"/>
      <c r="FX1075" s="60"/>
      <c r="FY1075" s="60"/>
      <c r="FZ1075" s="60"/>
      <c r="GA1075" s="60"/>
      <c r="GB1075" s="60"/>
      <c r="GC1075" s="60"/>
      <c r="GD1075" s="60"/>
      <c r="GE1075" s="60"/>
      <c r="GF1075" s="60"/>
      <c r="GG1075" s="60"/>
      <c r="GH1075" s="60"/>
      <c r="GI1075" s="60"/>
      <c r="GJ1075" s="60"/>
      <c r="GK1075" s="60"/>
      <c r="GL1075" s="60"/>
      <c r="GM1075" s="60"/>
      <c r="GN1075" s="60"/>
      <c r="GO1075" s="37"/>
      <c r="HP1075" s="37"/>
      <c r="IW1075" s="37"/>
      <c r="IX1075" s="37"/>
      <c r="IY1075" s="37"/>
      <c r="JZ1075" s="37"/>
      <c r="LA1075" s="37"/>
      <c r="MC1075" s="37"/>
      <c r="ND1075" s="37"/>
      <c r="OG1075" s="37"/>
      <c r="PH1075" s="37"/>
      <c r="QI1075" s="37"/>
      <c r="RY1075" s="138"/>
    </row>
    <row r="1076" spans="3:493" s="38" customFormat="1">
      <c r="C1076" s="39"/>
      <c r="G1076" s="40"/>
      <c r="H1076" s="40"/>
      <c r="AI1076" s="37"/>
      <c r="BJ1076" s="37"/>
      <c r="DL1076" s="37"/>
      <c r="FN1076" s="37"/>
      <c r="FO1076" s="60"/>
      <c r="FP1076" s="60"/>
      <c r="FQ1076" s="60"/>
      <c r="FR1076" s="60"/>
      <c r="FS1076" s="60"/>
      <c r="FT1076" s="60"/>
      <c r="FU1076" s="60"/>
      <c r="FV1076" s="60"/>
      <c r="FW1076" s="60"/>
      <c r="FX1076" s="60"/>
      <c r="FY1076" s="60"/>
      <c r="FZ1076" s="60"/>
      <c r="GA1076" s="60"/>
      <c r="GB1076" s="60"/>
      <c r="GC1076" s="60"/>
      <c r="GD1076" s="60"/>
      <c r="GE1076" s="60"/>
      <c r="GF1076" s="60"/>
      <c r="GG1076" s="60"/>
      <c r="GH1076" s="60"/>
      <c r="GI1076" s="60"/>
      <c r="GJ1076" s="60"/>
      <c r="GK1076" s="60"/>
      <c r="GL1076" s="60"/>
      <c r="GM1076" s="60"/>
      <c r="GN1076" s="60"/>
      <c r="GO1076" s="37"/>
      <c r="HP1076" s="37"/>
      <c r="IW1076" s="37"/>
      <c r="IX1076" s="37"/>
      <c r="IY1076" s="37"/>
      <c r="JZ1076" s="37"/>
      <c r="LA1076" s="37"/>
      <c r="MC1076" s="37"/>
      <c r="ND1076" s="37"/>
      <c r="OG1076" s="37"/>
      <c r="PH1076" s="37"/>
      <c r="QI1076" s="37"/>
      <c r="RY1076" s="138"/>
    </row>
    <row r="1077" spans="3:493" s="38" customFormat="1">
      <c r="C1077" s="39"/>
      <c r="G1077" s="40"/>
      <c r="H1077" s="40"/>
      <c r="AI1077" s="37"/>
      <c r="BJ1077" s="37"/>
      <c r="DL1077" s="37"/>
      <c r="FN1077" s="37"/>
      <c r="FO1077" s="60"/>
      <c r="FP1077" s="60"/>
      <c r="FQ1077" s="60"/>
      <c r="FR1077" s="60"/>
      <c r="FS1077" s="60"/>
      <c r="FT1077" s="60"/>
      <c r="FU1077" s="60"/>
      <c r="FV1077" s="60"/>
      <c r="FW1077" s="60"/>
      <c r="FX1077" s="60"/>
      <c r="FY1077" s="60"/>
      <c r="FZ1077" s="60"/>
      <c r="GA1077" s="60"/>
      <c r="GB1077" s="60"/>
      <c r="GC1077" s="60"/>
      <c r="GD1077" s="60"/>
      <c r="GE1077" s="60"/>
      <c r="GF1077" s="60"/>
      <c r="GG1077" s="60"/>
      <c r="GH1077" s="60"/>
      <c r="GI1077" s="60"/>
      <c r="GJ1077" s="60"/>
      <c r="GK1077" s="60"/>
      <c r="GL1077" s="60"/>
      <c r="GM1077" s="60"/>
      <c r="GN1077" s="60"/>
      <c r="GO1077" s="37"/>
      <c r="HP1077" s="37"/>
      <c r="IW1077" s="37"/>
      <c r="IX1077" s="37"/>
      <c r="IY1077" s="37"/>
      <c r="JZ1077" s="37"/>
      <c r="LA1077" s="37"/>
      <c r="MC1077" s="37"/>
      <c r="ND1077" s="37"/>
      <c r="OG1077" s="37"/>
      <c r="PH1077" s="37"/>
      <c r="QI1077" s="37"/>
      <c r="RY1077" s="138"/>
    </row>
    <row r="1078" spans="3:493" s="38" customFormat="1">
      <c r="C1078" s="39"/>
      <c r="G1078" s="40"/>
      <c r="H1078" s="40"/>
      <c r="AI1078" s="37"/>
      <c r="BJ1078" s="37"/>
      <c r="DL1078" s="37"/>
      <c r="FN1078" s="37"/>
      <c r="FO1078" s="60"/>
      <c r="FP1078" s="60"/>
      <c r="FQ1078" s="60"/>
      <c r="FR1078" s="60"/>
      <c r="FS1078" s="60"/>
      <c r="FT1078" s="60"/>
      <c r="FU1078" s="60"/>
      <c r="FV1078" s="60"/>
      <c r="FW1078" s="60"/>
      <c r="FX1078" s="60"/>
      <c r="FY1078" s="60"/>
      <c r="FZ1078" s="60"/>
      <c r="GA1078" s="60"/>
      <c r="GB1078" s="60"/>
      <c r="GC1078" s="60"/>
      <c r="GD1078" s="60"/>
      <c r="GE1078" s="60"/>
      <c r="GF1078" s="60"/>
      <c r="GG1078" s="60"/>
      <c r="GH1078" s="60"/>
      <c r="GI1078" s="60"/>
      <c r="GJ1078" s="60"/>
      <c r="GK1078" s="60"/>
      <c r="GL1078" s="60"/>
      <c r="GM1078" s="60"/>
      <c r="GN1078" s="60"/>
      <c r="GO1078" s="37"/>
      <c r="HP1078" s="37"/>
      <c r="IW1078" s="37"/>
      <c r="IX1078" s="37"/>
      <c r="IY1078" s="37"/>
      <c r="JZ1078" s="37"/>
      <c r="LA1078" s="37"/>
      <c r="MC1078" s="37"/>
      <c r="ND1078" s="37"/>
      <c r="OG1078" s="37"/>
      <c r="PH1078" s="37"/>
      <c r="QI1078" s="37"/>
      <c r="RY1078" s="138"/>
    </row>
    <row r="1079" spans="3:493" s="38" customFormat="1">
      <c r="C1079" s="39"/>
      <c r="G1079" s="40"/>
      <c r="H1079" s="40"/>
      <c r="AI1079" s="37"/>
      <c r="BJ1079" s="37"/>
      <c r="DL1079" s="37"/>
      <c r="FN1079" s="37"/>
      <c r="FO1079" s="60"/>
      <c r="FP1079" s="60"/>
      <c r="FQ1079" s="60"/>
      <c r="FR1079" s="60"/>
      <c r="FS1079" s="60"/>
      <c r="FT1079" s="60"/>
      <c r="FU1079" s="60"/>
      <c r="FV1079" s="60"/>
      <c r="FW1079" s="60"/>
      <c r="FX1079" s="60"/>
      <c r="FY1079" s="60"/>
      <c r="FZ1079" s="60"/>
      <c r="GA1079" s="60"/>
      <c r="GB1079" s="60"/>
      <c r="GC1079" s="60"/>
      <c r="GD1079" s="60"/>
      <c r="GE1079" s="60"/>
      <c r="GF1079" s="60"/>
      <c r="GG1079" s="60"/>
      <c r="GH1079" s="60"/>
      <c r="GI1079" s="60"/>
      <c r="GJ1079" s="60"/>
      <c r="GK1079" s="60"/>
      <c r="GL1079" s="60"/>
      <c r="GM1079" s="60"/>
      <c r="GN1079" s="60"/>
      <c r="GO1079" s="37"/>
      <c r="HP1079" s="37"/>
      <c r="IW1079" s="37"/>
      <c r="IX1079" s="37"/>
      <c r="IY1079" s="37"/>
      <c r="JZ1079" s="37"/>
      <c r="LA1079" s="37"/>
      <c r="MC1079" s="37"/>
      <c r="ND1079" s="37"/>
      <c r="OG1079" s="37"/>
      <c r="PH1079" s="37"/>
      <c r="QI1079" s="37"/>
      <c r="RY1079" s="138"/>
    </row>
    <row r="1080" spans="3:493" s="38" customFormat="1">
      <c r="C1080" s="39"/>
      <c r="G1080" s="40"/>
      <c r="H1080" s="40"/>
      <c r="AI1080" s="37"/>
      <c r="BJ1080" s="37"/>
      <c r="DL1080" s="37"/>
      <c r="FN1080" s="37"/>
      <c r="FO1080" s="60"/>
      <c r="FP1080" s="60"/>
      <c r="FQ1080" s="60"/>
      <c r="FR1080" s="60"/>
      <c r="FS1080" s="60"/>
      <c r="FT1080" s="60"/>
      <c r="FU1080" s="60"/>
      <c r="FV1080" s="60"/>
      <c r="FW1080" s="60"/>
      <c r="FX1080" s="60"/>
      <c r="FY1080" s="60"/>
      <c r="FZ1080" s="60"/>
      <c r="GA1080" s="60"/>
      <c r="GB1080" s="60"/>
      <c r="GC1080" s="60"/>
      <c r="GD1080" s="60"/>
      <c r="GE1080" s="60"/>
      <c r="GF1080" s="60"/>
      <c r="GG1080" s="60"/>
      <c r="GH1080" s="60"/>
      <c r="GI1080" s="60"/>
      <c r="GJ1080" s="60"/>
      <c r="GK1080" s="60"/>
      <c r="GL1080" s="60"/>
      <c r="GM1080" s="60"/>
      <c r="GN1080" s="60"/>
      <c r="GO1080" s="37"/>
      <c r="HP1080" s="37"/>
      <c r="IW1080" s="37"/>
      <c r="IX1080" s="37"/>
      <c r="IY1080" s="37"/>
      <c r="JZ1080" s="37"/>
      <c r="LA1080" s="37"/>
      <c r="MC1080" s="37"/>
      <c r="ND1080" s="37"/>
      <c r="OG1080" s="37"/>
      <c r="PH1080" s="37"/>
      <c r="QI1080" s="37"/>
      <c r="RY1080" s="138"/>
    </row>
    <row r="1081" spans="3:493" s="38" customFormat="1">
      <c r="C1081" s="39"/>
      <c r="G1081" s="40"/>
      <c r="H1081" s="40"/>
      <c r="AI1081" s="37"/>
      <c r="BJ1081" s="37"/>
      <c r="DL1081" s="37"/>
      <c r="FN1081" s="37"/>
      <c r="FO1081" s="60"/>
      <c r="FP1081" s="60"/>
      <c r="FQ1081" s="60"/>
      <c r="FR1081" s="60"/>
      <c r="FS1081" s="60"/>
      <c r="FT1081" s="60"/>
      <c r="FU1081" s="60"/>
      <c r="FV1081" s="60"/>
      <c r="FW1081" s="60"/>
      <c r="FX1081" s="60"/>
      <c r="FY1081" s="60"/>
      <c r="FZ1081" s="60"/>
      <c r="GA1081" s="60"/>
      <c r="GB1081" s="60"/>
      <c r="GC1081" s="60"/>
      <c r="GD1081" s="60"/>
      <c r="GE1081" s="60"/>
      <c r="GF1081" s="60"/>
      <c r="GG1081" s="60"/>
      <c r="GH1081" s="60"/>
      <c r="GI1081" s="60"/>
      <c r="GJ1081" s="60"/>
      <c r="GK1081" s="60"/>
      <c r="GL1081" s="60"/>
      <c r="GM1081" s="60"/>
      <c r="GN1081" s="60"/>
      <c r="GO1081" s="37"/>
      <c r="HP1081" s="37"/>
      <c r="IW1081" s="37"/>
      <c r="IX1081" s="37"/>
      <c r="IY1081" s="37"/>
      <c r="JZ1081" s="37"/>
      <c r="LA1081" s="37"/>
      <c r="MC1081" s="37"/>
      <c r="ND1081" s="37"/>
      <c r="OG1081" s="37"/>
      <c r="PH1081" s="37"/>
      <c r="QI1081" s="37"/>
      <c r="RY1081" s="138"/>
    </row>
    <row r="1082" spans="3:493" s="38" customFormat="1">
      <c r="C1082" s="39"/>
      <c r="G1082" s="40"/>
      <c r="H1082" s="40"/>
      <c r="AI1082" s="37"/>
      <c r="BJ1082" s="37"/>
      <c r="DL1082" s="37"/>
      <c r="FN1082" s="37"/>
      <c r="FO1082" s="60"/>
      <c r="FP1082" s="60"/>
      <c r="FQ1082" s="60"/>
      <c r="FR1082" s="60"/>
      <c r="FS1082" s="60"/>
      <c r="FT1082" s="60"/>
      <c r="FU1082" s="60"/>
      <c r="FV1082" s="60"/>
      <c r="FW1082" s="60"/>
      <c r="FX1082" s="60"/>
      <c r="FY1082" s="60"/>
      <c r="FZ1082" s="60"/>
      <c r="GA1082" s="60"/>
      <c r="GB1082" s="60"/>
      <c r="GC1082" s="60"/>
      <c r="GD1082" s="60"/>
      <c r="GE1082" s="60"/>
      <c r="GF1082" s="60"/>
      <c r="GG1082" s="60"/>
      <c r="GH1082" s="60"/>
      <c r="GI1082" s="60"/>
      <c r="GJ1082" s="60"/>
      <c r="GK1082" s="60"/>
      <c r="GL1082" s="60"/>
      <c r="GM1082" s="60"/>
      <c r="GN1082" s="60"/>
      <c r="GO1082" s="37"/>
      <c r="HP1082" s="37"/>
      <c r="IW1082" s="37"/>
      <c r="IX1082" s="37"/>
      <c r="IY1082" s="37"/>
      <c r="JZ1082" s="37"/>
      <c r="LA1082" s="37"/>
      <c r="MC1082" s="37"/>
      <c r="ND1082" s="37"/>
      <c r="OG1082" s="37"/>
      <c r="PH1082" s="37"/>
      <c r="QI1082" s="37"/>
      <c r="RY1082" s="138"/>
    </row>
    <row r="1083" spans="3:493" s="38" customFormat="1">
      <c r="C1083" s="39"/>
      <c r="G1083" s="40"/>
      <c r="H1083" s="40"/>
      <c r="AI1083" s="37"/>
      <c r="BJ1083" s="37"/>
      <c r="DL1083" s="37"/>
      <c r="FN1083" s="37"/>
      <c r="FO1083" s="60"/>
      <c r="FP1083" s="60"/>
      <c r="FQ1083" s="60"/>
      <c r="FR1083" s="60"/>
      <c r="FS1083" s="60"/>
      <c r="FT1083" s="60"/>
      <c r="FU1083" s="60"/>
      <c r="FV1083" s="60"/>
      <c r="FW1083" s="60"/>
      <c r="FX1083" s="60"/>
      <c r="FY1083" s="60"/>
      <c r="FZ1083" s="60"/>
      <c r="GA1083" s="60"/>
      <c r="GB1083" s="60"/>
      <c r="GC1083" s="60"/>
      <c r="GD1083" s="60"/>
      <c r="GE1083" s="60"/>
      <c r="GF1083" s="60"/>
      <c r="GG1083" s="60"/>
      <c r="GH1083" s="60"/>
      <c r="GI1083" s="60"/>
      <c r="GJ1083" s="60"/>
      <c r="GK1083" s="60"/>
      <c r="GL1083" s="60"/>
      <c r="GM1083" s="60"/>
      <c r="GN1083" s="60"/>
      <c r="GO1083" s="37"/>
      <c r="HP1083" s="37"/>
      <c r="IW1083" s="37"/>
      <c r="IX1083" s="37"/>
      <c r="IY1083" s="37"/>
      <c r="JZ1083" s="37"/>
      <c r="LA1083" s="37"/>
      <c r="MC1083" s="37"/>
      <c r="ND1083" s="37"/>
      <c r="OG1083" s="37"/>
      <c r="PH1083" s="37"/>
      <c r="QI1083" s="37"/>
      <c r="RY1083" s="138"/>
    </row>
    <row r="1084" spans="3:493" s="38" customFormat="1">
      <c r="C1084" s="39"/>
      <c r="G1084" s="40"/>
      <c r="H1084" s="40"/>
      <c r="AI1084" s="37"/>
      <c r="BJ1084" s="37"/>
      <c r="DL1084" s="37"/>
      <c r="FN1084" s="37"/>
      <c r="FO1084" s="60"/>
      <c r="FP1084" s="60"/>
      <c r="FQ1084" s="60"/>
      <c r="FR1084" s="60"/>
      <c r="FS1084" s="60"/>
      <c r="FT1084" s="60"/>
      <c r="FU1084" s="60"/>
      <c r="FV1084" s="60"/>
      <c r="FW1084" s="60"/>
      <c r="FX1084" s="60"/>
      <c r="FY1084" s="60"/>
      <c r="FZ1084" s="60"/>
      <c r="GA1084" s="60"/>
      <c r="GB1084" s="60"/>
      <c r="GC1084" s="60"/>
      <c r="GD1084" s="60"/>
      <c r="GE1084" s="60"/>
      <c r="GF1084" s="60"/>
      <c r="GG1084" s="60"/>
      <c r="GH1084" s="60"/>
      <c r="GI1084" s="60"/>
      <c r="GJ1084" s="60"/>
      <c r="GK1084" s="60"/>
      <c r="GL1084" s="60"/>
      <c r="GM1084" s="60"/>
      <c r="GN1084" s="60"/>
      <c r="GO1084" s="37"/>
      <c r="HP1084" s="37"/>
      <c r="IW1084" s="37"/>
      <c r="IX1084" s="37"/>
      <c r="IY1084" s="37"/>
      <c r="JZ1084" s="37"/>
      <c r="LA1084" s="37"/>
      <c r="MC1084" s="37"/>
      <c r="ND1084" s="37"/>
      <c r="OG1084" s="37"/>
      <c r="PH1084" s="37"/>
      <c r="QI1084" s="37"/>
      <c r="RY1084" s="138"/>
    </row>
    <row r="1085" spans="3:493" s="38" customFormat="1">
      <c r="C1085" s="39"/>
      <c r="G1085" s="40"/>
      <c r="H1085" s="40"/>
      <c r="AI1085" s="37"/>
      <c r="BJ1085" s="37"/>
      <c r="DL1085" s="37"/>
      <c r="FN1085" s="37"/>
      <c r="FO1085" s="60"/>
      <c r="FP1085" s="60"/>
      <c r="FQ1085" s="60"/>
      <c r="FR1085" s="60"/>
      <c r="FS1085" s="60"/>
      <c r="FT1085" s="60"/>
      <c r="FU1085" s="60"/>
      <c r="FV1085" s="60"/>
      <c r="FW1085" s="60"/>
      <c r="FX1085" s="60"/>
      <c r="FY1085" s="60"/>
      <c r="FZ1085" s="60"/>
      <c r="GA1085" s="60"/>
      <c r="GB1085" s="60"/>
      <c r="GC1085" s="60"/>
      <c r="GD1085" s="60"/>
      <c r="GE1085" s="60"/>
      <c r="GF1085" s="60"/>
      <c r="GG1085" s="60"/>
      <c r="GH1085" s="60"/>
      <c r="GI1085" s="60"/>
      <c r="GJ1085" s="60"/>
      <c r="GK1085" s="60"/>
      <c r="GL1085" s="60"/>
      <c r="GM1085" s="60"/>
      <c r="GN1085" s="60"/>
      <c r="GO1085" s="37"/>
      <c r="HP1085" s="37"/>
      <c r="IW1085" s="37"/>
      <c r="IX1085" s="37"/>
      <c r="IY1085" s="37"/>
      <c r="JZ1085" s="37"/>
      <c r="LA1085" s="37"/>
      <c r="MC1085" s="37"/>
      <c r="ND1085" s="37"/>
      <c r="OG1085" s="37"/>
      <c r="PH1085" s="37"/>
      <c r="QI1085" s="37"/>
      <c r="RY1085" s="138"/>
    </row>
    <row r="1086" spans="3:493" s="38" customFormat="1">
      <c r="C1086" s="39"/>
      <c r="G1086" s="40"/>
      <c r="H1086" s="40"/>
      <c r="AI1086" s="37"/>
      <c r="BJ1086" s="37"/>
      <c r="DL1086" s="37"/>
      <c r="FN1086" s="37"/>
      <c r="FO1086" s="60"/>
      <c r="FP1086" s="60"/>
      <c r="FQ1086" s="60"/>
      <c r="FR1086" s="60"/>
      <c r="FS1086" s="60"/>
      <c r="FT1086" s="60"/>
      <c r="FU1086" s="60"/>
      <c r="FV1086" s="60"/>
      <c r="FW1086" s="60"/>
      <c r="FX1086" s="60"/>
      <c r="FY1086" s="60"/>
      <c r="FZ1086" s="60"/>
      <c r="GA1086" s="60"/>
      <c r="GB1086" s="60"/>
      <c r="GC1086" s="60"/>
      <c r="GD1086" s="60"/>
      <c r="GE1086" s="60"/>
      <c r="GF1086" s="60"/>
      <c r="GG1086" s="60"/>
      <c r="GH1086" s="60"/>
      <c r="GI1086" s="60"/>
      <c r="GJ1086" s="60"/>
      <c r="GK1086" s="60"/>
      <c r="GL1086" s="60"/>
      <c r="GM1086" s="60"/>
      <c r="GN1086" s="60"/>
      <c r="GO1086" s="37"/>
      <c r="HP1086" s="37"/>
      <c r="IW1086" s="37"/>
      <c r="IX1086" s="37"/>
      <c r="IY1086" s="37"/>
      <c r="JZ1086" s="37"/>
      <c r="LA1086" s="37"/>
      <c r="MC1086" s="37"/>
      <c r="ND1086" s="37"/>
      <c r="OG1086" s="37"/>
      <c r="PH1086" s="37"/>
      <c r="QI1086" s="37"/>
      <c r="RY1086" s="138"/>
    </row>
    <row r="1087" spans="3:493" s="38" customFormat="1">
      <c r="C1087" s="39"/>
      <c r="G1087" s="40"/>
      <c r="H1087" s="40"/>
      <c r="AI1087" s="37"/>
      <c r="BJ1087" s="37"/>
      <c r="DL1087" s="37"/>
      <c r="FN1087" s="37"/>
      <c r="FO1087" s="60"/>
      <c r="FP1087" s="60"/>
      <c r="FQ1087" s="60"/>
      <c r="FR1087" s="60"/>
      <c r="FS1087" s="60"/>
      <c r="FT1087" s="60"/>
      <c r="FU1087" s="60"/>
      <c r="FV1087" s="60"/>
      <c r="FW1087" s="60"/>
      <c r="FX1087" s="60"/>
      <c r="FY1087" s="60"/>
      <c r="FZ1087" s="60"/>
      <c r="GA1087" s="60"/>
      <c r="GB1087" s="60"/>
      <c r="GC1087" s="60"/>
      <c r="GD1087" s="60"/>
      <c r="GE1087" s="60"/>
      <c r="GF1087" s="60"/>
      <c r="GG1087" s="60"/>
      <c r="GH1087" s="60"/>
      <c r="GI1087" s="60"/>
      <c r="GJ1087" s="60"/>
      <c r="GK1087" s="60"/>
      <c r="GL1087" s="60"/>
      <c r="GM1087" s="60"/>
      <c r="GN1087" s="60"/>
      <c r="GO1087" s="37"/>
      <c r="HP1087" s="37"/>
      <c r="IW1087" s="37"/>
      <c r="IX1087" s="37"/>
      <c r="IY1087" s="37"/>
      <c r="JZ1087" s="37"/>
      <c r="LA1087" s="37"/>
      <c r="MC1087" s="37"/>
      <c r="ND1087" s="37"/>
      <c r="OG1087" s="37"/>
      <c r="PH1087" s="37"/>
      <c r="QI1087" s="37"/>
      <c r="RY1087" s="138"/>
    </row>
    <row r="1088" spans="3:493" s="38" customFormat="1">
      <c r="C1088" s="39"/>
      <c r="G1088" s="40"/>
      <c r="H1088" s="40"/>
      <c r="AI1088" s="37"/>
      <c r="BJ1088" s="37"/>
      <c r="DL1088" s="37"/>
      <c r="FN1088" s="37"/>
      <c r="FO1088" s="60"/>
      <c r="FP1088" s="60"/>
      <c r="FQ1088" s="60"/>
      <c r="FR1088" s="60"/>
      <c r="FS1088" s="60"/>
      <c r="FT1088" s="60"/>
      <c r="FU1088" s="60"/>
      <c r="FV1088" s="60"/>
      <c r="FW1088" s="60"/>
      <c r="FX1088" s="60"/>
      <c r="FY1088" s="60"/>
      <c r="FZ1088" s="60"/>
      <c r="GA1088" s="60"/>
      <c r="GB1088" s="60"/>
      <c r="GC1088" s="60"/>
      <c r="GD1088" s="60"/>
      <c r="GE1088" s="60"/>
      <c r="GF1088" s="60"/>
      <c r="GG1088" s="60"/>
      <c r="GH1088" s="60"/>
      <c r="GI1088" s="60"/>
      <c r="GJ1088" s="60"/>
      <c r="GK1088" s="60"/>
      <c r="GL1088" s="60"/>
      <c r="GM1088" s="60"/>
      <c r="GN1088" s="60"/>
      <c r="GO1088" s="37"/>
      <c r="HP1088" s="37"/>
      <c r="IW1088" s="37"/>
      <c r="IX1088" s="37"/>
      <c r="IY1088" s="37"/>
      <c r="JZ1088" s="37"/>
      <c r="LA1088" s="37"/>
      <c r="MC1088" s="37"/>
      <c r="ND1088" s="37"/>
      <c r="OG1088" s="37"/>
      <c r="PH1088" s="37"/>
      <c r="QI1088" s="37"/>
      <c r="RY1088" s="138"/>
    </row>
    <row r="1089" spans="3:493" s="38" customFormat="1">
      <c r="C1089" s="39"/>
      <c r="G1089" s="40"/>
      <c r="H1089" s="40"/>
      <c r="AI1089" s="37"/>
      <c r="BJ1089" s="37"/>
      <c r="DL1089" s="37"/>
      <c r="FN1089" s="37"/>
      <c r="FO1089" s="60"/>
      <c r="FP1089" s="60"/>
      <c r="FQ1089" s="60"/>
      <c r="FR1089" s="60"/>
      <c r="FS1089" s="60"/>
      <c r="FT1089" s="60"/>
      <c r="FU1089" s="60"/>
      <c r="FV1089" s="60"/>
      <c r="FW1089" s="60"/>
      <c r="FX1089" s="60"/>
      <c r="FY1089" s="60"/>
      <c r="FZ1089" s="60"/>
      <c r="GA1089" s="60"/>
      <c r="GB1089" s="60"/>
      <c r="GC1089" s="60"/>
      <c r="GD1089" s="60"/>
      <c r="GE1089" s="60"/>
      <c r="GF1089" s="60"/>
      <c r="GG1089" s="60"/>
      <c r="GH1089" s="60"/>
      <c r="GI1089" s="60"/>
      <c r="GJ1089" s="60"/>
      <c r="GK1089" s="60"/>
      <c r="GL1089" s="60"/>
      <c r="GM1089" s="60"/>
      <c r="GN1089" s="60"/>
      <c r="GO1089" s="37"/>
      <c r="HP1089" s="37"/>
      <c r="IW1089" s="37"/>
      <c r="IX1089" s="37"/>
      <c r="IY1089" s="37"/>
      <c r="JZ1089" s="37"/>
      <c r="LA1089" s="37"/>
      <c r="MC1089" s="37"/>
      <c r="ND1089" s="37"/>
      <c r="OG1089" s="37"/>
      <c r="PH1089" s="37"/>
      <c r="QI1089" s="37"/>
      <c r="RY1089" s="138"/>
    </row>
    <row r="1090" spans="3:493" s="38" customFormat="1">
      <c r="C1090" s="39"/>
      <c r="G1090" s="40"/>
      <c r="H1090" s="40"/>
      <c r="AI1090" s="37"/>
      <c r="BJ1090" s="37"/>
      <c r="DL1090" s="37"/>
      <c r="FN1090" s="37"/>
      <c r="FO1090" s="60"/>
      <c r="FP1090" s="60"/>
      <c r="FQ1090" s="60"/>
      <c r="FR1090" s="60"/>
      <c r="FS1090" s="60"/>
      <c r="FT1090" s="60"/>
      <c r="FU1090" s="60"/>
      <c r="FV1090" s="60"/>
      <c r="FW1090" s="60"/>
      <c r="FX1090" s="60"/>
      <c r="FY1090" s="60"/>
      <c r="FZ1090" s="60"/>
      <c r="GA1090" s="60"/>
      <c r="GB1090" s="60"/>
      <c r="GC1090" s="60"/>
      <c r="GD1090" s="60"/>
      <c r="GE1090" s="60"/>
      <c r="GF1090" s="60"/>
      <c r="GG1090" s="60"/>
      <c r="GH1090" s="60"/>
      <c r="GI1090" s="60"/>
      <c r="GJ1090" s="60"/>
      <c r="GK1090" s="60"/>
      <c r="GL1090" s="60"/>
      <c r="GM1090" s="60"/>
      <c r="GN1090" s="60"/>
      <c r="GO1090" s="37"/>
      <c r="HP1090" s="37"/>
      <c r="IW1090" s="37"/>
      <c r="IX1090" s="37"/>
      <c r="IY1090" s="37"/>
      <c r="JZ1090" s="37"/>
      <c r="LA1090" s="37"/>
      <c r="MC1090" s="37"/>
      <c r="ND1090" s="37"/>
      <c r="OG1090" s="37"/>
      <c r="PH1090" s="37"/>
      <c r="QI1090" s="37"/>
      <c r="RY1090" s="138"/>
    </row>
    <row r="1091" spans="3:493" s="38" customFormat="1">
      <c r="C1091" s="39"/>
      <c r="G1091" s="40"/>
      <c r="H1091" s="40"/>
      <c r="AI1091" s="37"/>
      <c r="BJ1091" s="37"/>
      <c r="DL1091" s="37"/>
      <c r="FN1091" s="37"/>
      <c r="FO1091" s="60"/>
      <c r="FP1091" s="60"/>
      <c r="FQ1091" s="60"/>
      <c r="FR1091" s="60"/>
      <c r="FS1091" s="60"/>
      <c r="FT1091" s="60"/>
      <c r="FU1091" s="60"/>
      <c r="FV1091" s="60"/>
      <c r="FW1091" s="60"/>
      <c r="FX1091" s="60"/>
      <c r="FY1091" s="60"/>
      <c r="FZ1091" s="60"/>
      <c r="GA1091" s="60"/>
      <c r="GB1091" s="60"/>
      <c r="GC1091" s="60"/>
      <c r="GD1091" s="60"/>
      <c r="GE1091" s="60"/>
      <c r="GF1091" s="60"/>
      <c r="GG1091" s="60"/>
      <c r="GH1091" s="60"/>
      <c r="GI1091" s="60"/>
      <c r="GJ1091" s="60"/>
      <c r="GK1091" s="60"/>
      <c r="GL1091" s="60"/>
      <c r="GM1091" s="60"/>
      <c r="GN1091" s="60"/>
      <c r="GO1091" s="37"/>
      <c r="HP1091" s="37"/>
      <c r="IW1091" s="37"/>
      <c r="IX1091" s="37"/>
      <c r="IY1091" s="37"/>
      <c r="JZ1091" s="37"/>
      <c r="LA1091" s="37"/>
      <c r="MC1091" s="37"/>
      <c r="ND1091" s="37"/>
      <c r="OG1091" s="37"/>
      <c r="PH1091" s="37"/>
      <c r="QI1091" s="37"/>
      <c r="RY1091" s="138"/>
    </row>
    <row r="1092" spans="3:493" s="38" customFormat="1">
      <c r="C1092" s="39"/>
      <c r="G1092" s="40"/>
      <c r="H1092" s="40"/>
      <c r="AI1092" s="37"/>
      <c r="BJ1092" s="37"/>
      <c r="DL1092" s="37"/>
      <c r="FN1092" s="37"/>
      <c r="FO1092" s="60"/>
      <c r="FP1092" s="60"/>
      <c r="FQ1092" s="60"/>
      <c r="FR1092" s="60"/>
      <c r="FS1092" s="60"/>
      <c r="FT1092" s="60"/>
      <c r="FU1092" s="60"/>
      <c r="FV1092" s="60"/>
      <c r="FW1092" s="60"/>
      <c r="FX1092" s="60"/>
      <c r="FY1092" s="60"/>
      <c r="FZ1092" s="60"/>
      <c r="GA1092" s="60"/>
      <c r="GB1092" s="60"/>
      <c r="GC1092" s="60"/>
      <c r="GD1092" s="60"/>
      <c r="GE1092" s="60"/>
      <c r="GF1092" s="60"/>
      <c r="GG1092" s="60"/>
      <c r="GH1092" s="60"/>
      <c r="GI1092" s="60"/>
      <c r="GJ1092" s="60"/>
      <c r="GK1092" s="60"/>
      <c r="GL1092" s="60"/>
      <c r="GM1092" s="60"/>
      <c r="GN1092" s="60"/>
      <c r="GO1092" s="37"/>
      <c r="HP1092" s="37"/>
      <c r="IW1092" s="37"/>
      <c r="IX1092" s="37"/>
      <c r="IY1092" s="37"/>
      <c r="JZ1092" s="37"/>
      <c r="LA1092" s="37"/>
      <c r="MC1092" s="37"/>
      <c r="ND1092" s="37"/>
      <c r="OG1092" s="37"/>
      <c r="PH1092" s="37"/>
      <c r="QI1092" s="37"/>
      <c r="RY1092" s="138"/>
    </row>
    <row r="1093" spans="3:493" s="38" customFormat="1">
      <c r="C1093" s="39"/>
      <c r="G1093" s="40"/>
      <c r="H1093" s="40"/>
      <c r="AI1093" s="37"/>
      <c r="BJ1093" s="37"/>
      <c r="DL1093" s="37"/>
      <c r="FN1093" s="37"/>
      <c r="FO1093" s="60"/>
      <c r="FP1093" s="60"/>
      <c r="FQ1093" s="60"/>
      <c r="FR1093" s="60"/>
      <c r="FS1093" s="60"/>
      <c r="FT1093" s="60"/>
      <c r="FU1093" s="60"/>
      <c r="FV1093" s="60"/>
      <c r="FW1093" s="60"/>
      <c r="FX1093" s="60"/>
      <c r="FY1093" s="60"/>
      <c r="FZ1093" s="60"/>
      <c r="GA1093" s="60"/>
      <c r="GB1093" s="60"/>
      <c r="GC1093" s="60"/>
      <c r="GD1093" s="60"/>
      <c r="GE1093" s="60"/>
      <c r="GF1093" s="60"/>
      <c r="GG1093" s="60"/>
      <c r="GH1093" s="60"/>
      <c r="GI1093" s="60"/>
      <c r="GJ1093" s="60"/>
      <c r="GK1093" s="60"/>
      <c r="GL1093" s="60"/>
      <c r="GM1093" s="60"/>
      <c r="GN1093" s="60"/>
      <c r="GO1093" s="37"/>
      <c r="HP1093" s="37"/>
      <c r="IW1093" s="37"/>
      <c r="IX1093" s="37"/>
      <c r="IY1093" s="37"/>
      <c r="JZ1093" s="37"/>
      <c r="LA1093" s="37"/>
      <c r="MC1093" s="37"/>
      <c r="ND1093" s="37"/>
      <c r="OG1093" s="37"/>
      <c r="PH1093" s="37"/>
      <c r="QI1093" s="37"/>
      <c r="RY1093" s="138"/>
    </row>
    <row r="1094" spans="3:493" s="38" customFormat="1">
      <c r="C1094" s="39"/>
      <c r="G1094" s="40"/>
      <c r="H1094" s="40"/>
      <c r="AI1094" s="37"/>
      <c r="BJ1094" s="37"/>
      <c r="DL1094" s="37"/>
      <c r="FN1094" s="37"/>
      <c r="FO1094" s="60"/>
      <c r="FP1094" s="60"/>
      <c r="FQ1094" s="60"/>
      <c r="FR1094" s="60"/>
      <c r="FS1094" s="60"/>
      <c r="FT1094" s="60"/>
      <c r="FU1094" s="60"/>
      <c r="FV1094" s="60"/>
      <c r="FW1094" s="60"/>
      <c r="FX1094" s="60"/>
      <c r="FY1094" s="60"/>
      <c r="FZ1094" s="60"/>
      <c r="GA1094" s="60"/>
      <c r="GB1094" s="60"/>
      <c r="GC1094" s="60"/>
      <c r="GD1094" s="60"/>
      <c r="GE1094" s="60"/>
      <c r="GF1094" s="60"/>
      <c r="GG1094" s="60"/>
      <c r="GH1094" s="60"/>
      <c r="GI1094" s="60"/>
      <c r="GJ1094" s="60"/>
      <c r="GK1094" s="60"/>
      <c r="GL1094" s="60"/>
      <c r="GM1094" s="60"/>
      <c r="GN1094" s="60"/>
      <c r="GO1094" s="37"/>
      <c r="HP1094" s="37"/>
      <c r="IW1094" s="37"/>
      <c r="IX1094" s="37"/>
      <c r="IY1094" s="37"/>
      <c r="JZ1094" s="37"/>
      <c r="LA1094" s="37"/>
      <c r="MC1094" s="37"/>
      <c r="ND1094" s="37"/>
      <c r="OG1094" s="37"/>
      <c r="PH1094" s="37"/>
      <c r="QI1094" s="37"/>
      <c r="RY1094" s="138"/>
    </row>
    <row r="1095" spans="3:493" s="38" customFormat="1">
      <c r="C1095" s="39"/>
      <c r="G1095" s="40"/>
      <c r="H1095" s="40"/>
      <c r="AI1095" s="37"/>
      <c r="BJ1095" s="37"/>
      <c r="DL1095" s="37"/>
      <c r="FN1095" s="37"/>
      <c r="FO1095" s="60"/>
      <c r="FP1095" s="60"/>
      <c r="FQ1095" s="60"/>
      <c r="FR1095" s="60"/>
      <c r="FS1095" s="60"/>
      <c r="FT1095" s="60"/>
      <c r="FU1095" s="60"/>
      <c r="FV1095" s="60"/>
      <c r="FW1095" s="60"/>
      <c r="FX1095" s="60"/>
      <c r="FY1095" s="60"/>
      <c r="FZ1095" s="60"/>
      <c r="GA1095" s="60"/>
      <c r="GB1095" s="60"/>
      <c r="GC1095" s="60"/>
      <c r="GD1095" s="60"/>
      <c r="GE1095" s="60"/>
      <c r="GF1095" s="60"/>
      <c r="GG1095" s="60"/>
      <c r="GH1095" s="60"/>
      <c r="GI1095" s="60"/>
      <c r="GJ1095" s="60"/>
      <c r="GK1095" s="60"/>
      <c r="GL1095" s="60"/>
      <c r="GM1095" s="60"/>
      <c r="GN1095" s="60"/>
      <c r="GO1095" s="37"/>
      <c r="HP1095" s="37"/>
      <c r="IW1095" s="37"/>
      <c r="IX1095" s="37"/>
      <c r="IY1095" s="37"/>
      <c r="JZ1095" s="37"/>
      <c r="LA1095" s="37"/>
      <c r="MC1095" s="37"/>
      <c r="ND1095" s="37"/>
      <c r="OG1095" s="37"/>
      <c r="PH1095" s="37"/>
      <c r="QI1095" s="37"/>
      <c r="RY1095" s="138"/>
    </row>
    <row r="1096" spans="3:493" s="38" customFormat="1">
      <c r="C1096" s="39"/>
      <c r="G1096" s="40"/>
      <c r="H1096" s="40"/>
      <c r="AI1096" s="37"/>
      <c r="BJ1096" s="37"/>
      <c r="DL1096" s="37"/>
      <c r="FN1096" s="37"/>
      <c r="FO1096" s="60"/>
      <c r="FP1096" s="60"/>
      <c r="FQ1096" s="60"/>
      <c r="FR1096" s="60"/>
      <c r="FS1096" s="60"/>
      <c r="FT1096" s="60"/>
      <c r="FU1096" s="60"/>
      <c r="FV1096" s="60"/>
      <c r="FW1096" s="60"/>
      <c r="FX1096" s="60"/>
      <c r="FY1096" s="60"/>
      <c r="FZ1096" s="60"/>
      <c r="GA1096" s="60"/>
      <c r="GB1096" s="60"/>
      <c r="GC1096" s="60"/>
      <c r="GD1096" s="60"/>
      <c r="GE1096" s="60"/>
      <c r="GF1096" s="60"/>
      <c r="GG1096" s="60"/>
      <c r="GH1096" s="60"/>
      <c r="GI1096" s="60"/>
      <c r="GJ1096" s="60"/>
      <c r="GK1096" s="60"/>
      <c r="GL1096" s="60"/>
      <c r="GM1096" s="60"/>
      <c r="GN1096" s="60"/>
      <c r="GO1096" s="37"/>
      <c r="HP1096" s="37"/>
      <c r="IW1096" s="37"/>
      <c r="IX1096" s="37"/>
      <c r="IY1096" s="37"/>
      <c r="JZ1096" s="37"/>
      <c r="LA1096" s="37"/>
      <c r="MC1096" s="37"/>
      <c r="ND1096" s="37"/>
      <c r="OG1096" s="37"/>
      <c r="PH1096" s="37"/>
      <c r="QI1096" s="37"/>
      <c r="RY1096" s="138"/>
    </row>
    <row r="1097" spans="3:493" s="38" customFormat="1">
      <c r="C1097" s="39"/>
      <c r="G1097" s="40"/>
      <c r="H1097" s="40"/>
      <c r="AI1097" s="37"/>
      <c r="BJ1097" s="37"/>
      <c r="DL1097" s="37"/>
      <c r="FN1097" s="37"/>
      <c r="FO1097" s="60"/>
      <c r="FP1097" s="60"/>
      <c r="FQ1097" s="60"/>
      <c r="FR1097" s="60"/>
      <c r="FS1097" s="60"/>
      <c r="FT1097" s="60"/>
      <c r="FU1097" s="60"/>
      <c r="FV1097" s="60"/>
      <c r="FW1097" s="60"/>
      <c r="FX1097" s="60"/>
      <c r="FY1097" s="60"/>
      <c r="FZ1097" s="60"/>
      <c r="GA1097" s="60"/>
      <c r="GB1097" s="60"/>
      <c r="GC1097" s="60"/>
      <c r="GD1097" s="60"/>
      <c r="GE1097" s="60"/>
      <c r="GF1097" s="60"/>
      <c r="GG1097" s="60"/>
      <c r="GH1097" s="60"/>
      <c r="GI1097" s="60"/>
      <c r="GJ1097" s="60"/>
      <c r="GK1097" s="60"/>
      <c r="GL1097" s="60"/>
      <c r="GM1097" s="60"/>
      <c r="GN1097" s="60"/>
      <c r="GO1097" s="37"/>
      <c r="HP1097" s="37"/>
      <c r="IW1097" s="37"/>
      <c r="IX1097" s="37"/>
      <c r="IY1097" s="37"/>
      <c r="JZ1097" s="37"/>
      <c r="LA1097" s="37"/>
      <c r="MC1097" s="37"/>
      <c r="ND1097" s="37"/>
      <c r="OG1097" s="37"/>
      <c r="PH1097" s="37"/>
      <c r="QI1097" s="37"/>
      <c r="RY1097" s="138"/>
    </row>
    <row r="1098" spans="3:493" s="38" customFormat="1">
      <c r="C1098" s="39"/>
      <c r="G1098" s="40"/>
      <c r="H1098" s="40"/>
      <c r="AI1098" s="37"/>
      <c r="BJ1098" s="37"/>
      <c r="DL1098" s="37"/>
      <c r="FN1098" s="37"/>
      <c r="FO1098" s="60"/>
      <c r="FP1098" s="60"/>
      <c r="FQ1098" s="60"/>
      <c r="FR1098" s="60"/>
      <c r="FS1098" s="60"/>
      <c r="FT1098" s="60"/>
      <c r="FU1098" s="60"/>
      <c r="FV1098" s="60"/>
      <c r="FW1098" s="60"/>
      <c r="FX1098" s="60"/>
      <c r="FY1098" s="60"/>
      <c r="FZ1098" s="60"/>
      <c r="GA1098" s="60"/>
      <c r="GB1098" s="60"/>
      <c r="GC1098" s="60"/>
      <c r="GD1098" s="60"/>
      <c r="GE1098" s="60"/>
      <c r="GF1098" s="60"/>
      <c r="GG1098" s="60"/>
      <c r="GH1098" s="60"/>
      <c r="GI1098" s="60"/>
      <c r="GJ1098" s="60"/>
      <c r="GK1098" s="60"/>
      <c r="GL1098" s="60"/>
      <c r="GM1098" s="60"/>
      <c r="GN1098" s="60"/>
      <c r="GO1098" s="37"/>
      <c r="HP1098" s="37"/>
      <c r="IW1098" s="37"/>
      <c r="IX1098" s="37"/>
      <c r="IY1098" s="37"/>
      <c r="JZ1098" s="37"/>
      <c r="LA1098" s="37"/>
      <c r="MC1098" s="37"/>
      <c r="ND1098" s="37"/>
      <c r="OG1098" s="37"/>
      <c r="PH1098" s="37"/>
      <c r="QI1098" s="37"/>
      <c r="RY1098" s="138"/>
    </row>
    <row r="1099" spans="3:493" s="38" customFormat="1">
      <c r="C1099" s="39"/>
      <c r="G1099" s="40"/>
      <c r="H1099" s="40"/>
      <c r="AI1099" s="37"/>
      <c r="BJ1099" s="37"/>
      <c r="DL1099" s="37"/>
      <c r="FN1099" s="37"/>
      <c r="FO1099" s="60"/>
      <c r="FP1099" s="60"/>
      <c r="FQ1099" s="60"/>
      <c r="FR1099" s="60"/>
      <c r="FS1099" s="60"/>
      <c r="FT1099" s="60"/>
      <c r="FU1099" s="60"/>
      <c r="FV1099" s="60"/>
      <c r="FW1099" s="60"/>
      <c r="FX1099" s="60"/>
      <c r="FY1099" s="60"/>
      <c r="FZ1099" s="60"/>
      <c r="GA1099" s="60"/>
      <c r="GB1099" s="60"/>
      <c r="GC1099" s="60"/>
      <c r="GD1099" s="60"/>
      <c r="GE1099" s="60"/>
      <c r="GF1099" s="60"/>
      <c r="GG1099" s="60"/>
      <c r="GH1099" s="60"/>
      <c r="GI1099" s="60"/>
      <c r="GJ1099" s="60"/>
      <c r="GK1099" s="60"/>
      <c r="GL1099" s="60"/>
      <c r="GM1099" s="60"/>
      <c r="GN1099" s="60"/>
      <c r="GO1099" s="37"/>
      <c r="HP1099" s="37"/>
      <c r="IW1099" s="37"/>
      <c r="IX1099" s="37"/>
      <c r="IY1099" s="37"/>
      <c r="JZ1099" s="37"/>
      <c r="LA1099" s="37"/>
      <c r="MC1099" s="37"/>
      <c r="ND1099" s="37"/>
      <c r="OG1099" s="37"/>
      <c r="PH1099" s="37"/>
      <c r="QI1099" s="37"/>
      <c r="RY1099" s="138"/>
    </row>
    <row r="1100" spans="3:493" s="38" customFormat="1">
      <c r="C1100" s="39"/>
      <c r="G1100" s="40"/>
      <c r="H1100" s="40"/>
      <c r="AI1100" s="37"/>
      <c r="BJ1100" s="37"/>
      <c r="DL1100" s="37"/>
      <c r="FN1100" s="37"/>
      <c r="FO1100" s="60"/>
      <c r="FP1100" s="60"/>
      <c r="FQ1100" s="60"/>
      <c r="FR1100" s="60"/>
      <c r="FS1100" s="60"/>
      <c r="FT1100" s="60"/>
      <c r="FU1100" s="60"/>
      <c r="FV1100" s="60"/>
      <c r="FW1100" s="60"/>
      <c r="FX1100" s="60"/>
      <c r="FY1100" s="60"/>
      <c r="FZ1100" s="60"/>
      <c r="GA1100" s="60"/>
      <c r="GB1100" s="60"/>
      <c r="GC1100" s="60"/>
      <c r="GD1100" s="60"/>
      <c r="GE1100" s="60"/>
      <c r="GF1100" s="60"/>
      <c r="GG1100" s="60"/>
      <c r="GH1100" s="60"/>
      <c r="GI1100" s="60"/>
      <c r="GJ1100" s="60"/>
      <c r="GK1100" s="60"/>
      <c r="GL1100" s="60"/>
      <c r="GM1100" s="60"/>
      <c r="GN1100" s="60"/>
      <c r="GO1100" s="37"/>
      <c r="HP1100" s="37"/>
      <c r="IW1100" s="37"/>
      <c r="IX1100" s="37"/>
      <c r="IY1100" s="37"/>
      <c r="JZ1100" s="37"/>
      <c r="LA1100" s="37"/>
      <c r="MC1100" s="37"/>
      <c r="ND1100" s="37"/>
      <c r="OG1100" s="37"/>
      <c r="PH1100" s="37"/>
      <c r="QI1100" s="37"/>
      <c r="RY1100" s="138"/>
    </row>
    <row r="1101" spans="3:493" s="38" customFormat="1">
      <c r="C1101" s="39"/>
      <c r="G1101" s="40"/>
      <c r="H1101" s="40"/>
      <c r="AI1101" s="37"/>
      <c r="BJ1101" s="37"/>
      <c r="DL1101" s="37"/>
      <c r="FN1101" s="37"/>
      <c r="FO1101" s="60"/>
      <c r="FP1101" s="60"/>
      <c r="FQ1101" s="60"/>
      <c r="FR1101" s="60"/>
      <c r="FS1101" s="60"/>
      <c r="FT1101" s="60"/>
      <c r="FU1101" s="60"/>
      <c r="FV1101" s="60"/>
      <c r="FW1101" s="60"/>
      <c r="FX1101" s="60"/>
      <c r="FY1101" s="60"/>
      <c r="FZ1101" s="60"/>
      <c r="GA1101" s="60"/>
      <c r="GB1101" s="60"/>
      <c r="GC1101" s="60"/>
      <c r="GD1101" s="60"/>
      <c r="GE1101" s="60"/>
      <c r="GF1101" s="60"/>
      <c r="GG1101" s="60"/>
      <c r="GH1101" s="60"/>
      <c r="GI1101" s="60"/>
      <c r="GJ1101" s="60"/>
      <c r="GK1101" s="60"/>
      <c r="GL1101" s="60"/>
      <c r="GM1101" s="60"/>
      <c r="GN1101" s="60"/>
      <c r="GO1101" s="37"/>
      <c r="HP1101" s="37"/>
      <c r="IW1101" s="37"/>
      <c r="IX1101" s="37"/>
      <c r="IY1101" s="37"/>
      <c r="JZ1101" s="37"/>
      <c r="LA1101" s="37"/>
      <c r="MC1101" s="37"/>
      <c r="ND1101" s="37"/>
      <c r="OG1101" s="37"/>
      <c r="PH1101" s="37"/>
      <c r="QI1101" s="37"/>
      <c r="RY1101" s="138"/>
    </row>
    <row r="1102" spans="3:493" s="38" customFormat="1">
      <c r="C1102" s="39"/>
      <c r="G1102" s="40"/>
      <c r="H1102" s="40"/>
      <c r="AI1102" s="37"/>
      <c r="BJ1102" s="37"/>
      <c r="DL1102" s="37"/>
      <c r="FN1102" s="37"/>
      <c r="FO1102" s="60"/>
      <c r="FP1102" s="60"/>
      <c r="FQ1102" s="60"/>
      <c r="FR1102" s="60"/>
      <c r="FS1102" s="60"/>
      <c r="FT1102" s="60"/>
      <c r="FU1102" s="60"/>
      <c r="FV1102" s="60"/>
      <c r="FW1102" s="60"/>
      <c r="FX1102" s="60"/>
      <c r="FY1102" s="60"/>
      <c r="FZ1102" s="60"/>
      <c r="GA1102" s="60"/>
      <c r="GB1102" s="60"/>
      <c r="GC1102" s="60"/>
      <c r="GD1102" s="60"/>
      <c r="GE1102" s="60"/>
      <c r="GF1102" s="60"/>
      <c r="GG1102" s="60"/>
      <c r="GH1102" s="60"/>
      <c r="GI1102" s="60"/>
      <c r="GJ1102" s="60"/>
      <c r="GK1102" s="60"/>
      <c r="GL1102" s="60"/>
      <c r="GM1102" s="60"/>
      <c r="GN1102" s="60"/>
      <c r="GO1102" s="37"/>
      <c r="HP1102" s="37"/>
      <c r="IW1102" s="37"/>
      <c r="IX1102" s="37"/>
      <c r="IY1102" s="37"/>
      <c r="JZ1102" s="37"/>
      <c r="LA1102" s="37"/>
      <c r="MC1102" s="37"/>
      <c r="ND1102" s="37"/>
      <c r="OG1102" s="37"/>
      <c r="PH1102" s="37"/>
      <c r="QI1102" s="37"/>
      <c r="RY1102" s="138"/>
    </row>
    <row r="1103" spans="3:493" s="38" customFormat="1">
      <c r="C1103" s="39"/>
      <c r="G1103" s="40"/>
      <c r="H1103" s="40"/>
      <c r="AI1103" s="37"/>
      <c r="BJ1103" s="37"/>
      <c r="DL1103" s="37"/>
      <c r="FN1103" s="37"/>
      <c r="FO1103" s="60"/>
      <c r="FP1103" s="60"/>
      <c r="FQ1103" s="60"/>
      <c r="FR1103" s="60"/>
      <c r="FS1103" s="60"/>
      <c r="FT1103" s="60"/>
      <c r="FU1103" s="60"/>
      <c r="FV1103" s="60"/>
      <c r="FW1103" s="60"/>
      <c r="FX1103" s="60"/>
      <c r="FY1103" s="60"/>
      <c r="FZ1103" s="60"/>
      <c r="GA1103" s="60"/>
      <c r="GB1103" s="60"/>
      <c r="GC1103" s="60"/>
      <c r="GD1103" s="60"/>
      <c r="GE1103" s="60"/>
      <c r="GF1103" s="60"/>
      <c r="GG1103" s="60"/>
      <c r="GH1103" s="60"/>
      <c r="GI1103" s="60"/>
      <c r="GJ1103" s="60"/>
      <c r="GK1103" s="60"/>
      <c r="GL1103" s="60"/>
      <c r="GM1103" s="60"/>
      <c r="GN1103" s="60"/>
      <c r="GO1103" s="37"/>
      <c r="HP1103" s="37"/>
      <c r="IW1103" s="37"/>
      <c r="IX1103" s="37"/>
      <c r="IY1103" s="37"/>
      <c r="JZ1103" s="37"/>
      <c r="LA1103" s="37"/>
      <c r="MC1103" s="37"/>
      <c r="ND1103" s="37"/>
      <c r="OG1103" s="37"/>
      <c r="PH1103" s="37"/>
      <c r="QI1103" s="37"/>
      <c r="RY1103" s="138"/>
    </row>
    <row r="1104" spans="3:493" s="38" customFormat="1">
      <c r="C1104" s="39"/>
      <c r="G1104" s="40"/>
      <c r="H1104" s="40"/>
      <c r="AI1104" s="37"/>
      <c r="BJ1104" s="37"/>
      <c r="DL1104" s="37"/>
      <c r="FN1104" s="37"/>
      <c r="FO1104" s="60"/>
      <c r="FP1104" s="60"/>
      <c r="FQ1104" s="60"/>
      <c r="FR1104" s="60"/>
      <c r="FS1104" s="60"/>
      <c r="FT1104" s="60"/>
      <c r="FU1104" s="60"/>
      <c r="FV1104" s="60"/>
      <c r="FW1104" s="60"/>
      <c r="FX1104" s="60"/>
      <c r="FY1104" s="60"/>
      <c r="FZ1104" s="60"/>
      <c r="GA1104" s="60"/>
      <c r="GB1104" s="60"/>
      <c r="GC1104" s="60"/>
      <c r="GD1104" s="60"/>
      <c r="GE1104" s="60"/>
      <c r="GF1104" s="60"/>
      <c r="GG1104" s="60"/>
      <c r="GH1104" s="60"/>
      <c r="GI1104" s="60"/>
      <c r="GJ1104" s="60"/>
      <c r="GK1104" s="60"/>
      <c r="GL1104" s="60"/>
      <c r="GM1104" s="60"/>
      <c r="GN1104" s="60"/>
      <c r="GO1104" s="37"/>
      <c r="HP1104" s="37"/>
      <c r="IW1104" s="37"/>
      <c r="IX1104" s="37"/>
      <c r="IY1104" s="37"/>
      <c r="JZ1104" s="37"/>
      <c r="LA1104" s="37"/>
      <c r="MC1104" s="37"/>
      <c r="ND1104" s="37"/>
      <c r="OG1104" s="37"/>
      <c r="PH1104" s="37"/>
      <c r="QI1104" s="37"/>
      <c r="RY1104" s="138"/>
    </row>
    <row r="1105" spans="3:493" s="38" customFormat="1">
      <c r="C1105" s="39"/>
      <c r="G1105" s="40"/>
      <c r="H1105" s="40"/>
      <c r="AI1105" s="37"/>
      <c r="BJ1105" s="37"/>
      <c r="DL1105" s="37"/>
      <c r="FN1105" s="37"/>
      <c r="FO1105" s="60"/>
      <c r="FP1105" s="60"/>
      <c r="FQ1105" s="60"/>
      <c r="FR1105" s="60"/>
      <c r="FS1105" s="60"/>
      <c r="FT1105" s="60"/>
      <c r="FU1105" s="60"/>
      <c r="FV1105" s="60"/>
      <c r="FW1105" s="60"/>
      <c r="FX1105" s="60"/>
      <c r="FY1105" s="60"/>
      <c r="FZ1105" s="60"/>
      <c r="GA1105" s="60"/>
      <c r="GB1105" s="60"/>
      <c r="GC1105" s="60"/>
      <c r="GD1105" s="60"/>
      <c r="GE1105" s="60"/>
      <c r="GF1105" s="60"/>
      <c r="GG1105" s="60"/>
      <c r="GH1105" s="60"/>
      <c r="GI1105" s="60"/>
      <c r="GJ1105" s="60"/>
      <c r="GK1105" s="60"/>
      <c r="GL1105" s="60"/>
      <c r="GM1105" s="60"/>
      <c r="GN1105" s="60"/>
      <c r="GO1105" s="37"/>
      <c r="HP1105" s="37"/>
      <c r="IW1105" s="37"/>
      <c r="IX1105" s="37"/>
      <c r="IY1105" s="37"/>
      <c r="JZ1105" s="37"/>
      <c r="LA1105" s="37"/>
      <c r="MC1105" s="37"/>
      <c r="ND1105" s="37"/>
      <c r="OG1105" s="37"/>
      <c r="PH1105" s="37"/>
      <c r="QI1105" s="37"/>
      <c r="RY1105" s="138"/>
    </row>
    <row r="1106" spans="3:493" s="38" customFormat="1">
      <c r="C1106" s="39"/>
      <c r="G1106" s="40"/>
      <c r="H1106" s="40"/>
      <c r="AI1106" s="37"/>
      <c r="BJ1106" s="37"/>
      <c r="DL1106" s="37"/>
      <c r="FN1106" s="37"/>
      <c r="FO1106" s="60"/>
      <c r="FP1106" s="60"/>
      <c r="FQ1106" s="60"/>
      <c r="FR1106" s="60"/>
      <c r="FS1106" s="60"/>
      <c r="FT1106" s="60"/>
      <c r="FU1106" s="60"/>
      <c r="FV1106" s="60"/>
      <c r="FW1106" s="60"/>
      <c r="FX1106" s="60"/>
      <c r="FY1106" s="60"/>
      <c r="FZ1106" s="60"/>
      <c r="GA1106" s="60"/>
      <c r="GB1106" s="60"/>
      <c r="GC1106" s="60"/>
      <c r="GD1106" s="60"/>
      <c r="GE1106" s="60"/>
      <c r="GF1106" s="60"/>
      <c r="GG1106" s="60"/>
      <c r="GH1106" s="60"/>
      <c r="GI1106" s="60"/>
      <c r="GJ1106" s="60"/>
      <c r="GK1106" s="60"/>
      <c r="GL1106" s="60"/>
      <c r="GM1106" s="60"/>
      <c r="GN1106" s="60"/>
      <c r="GO1106" s="37"/>
      <c r="HP1106" s="37"/>
      <c r="IW1106" s="37"/>
      <c r="IX1106" s="37"/>
      <c r="IY1106" s="37"/>
      <c r="JZ1106" s="37"/>
      <c r="LA1106" s="37"/>
      <c r="MC1106" s="37"/>
      <c r="ND1106" s="37"/>
      <c r="OG1106" s="37"/>
      <c r="PH1106" s="37"/>
      <c r="QI1106" s="37"/>
      <c r="RY1106" s="138"/>
    </row>
    <row r="1107" spans="3:493" s="38" customFormat="1">
      <c r="C1107" s="39"/>
      <c r="G1107" s="40"/>
      <c r="H1107" s="40"/>
      <c r="AI1107" s="37"/>
      <c r="BJ1107" s="37"/>
      <c r="DL1107" s="37"/>
      <c r="FN1107" s="37"/>
      <c r="FO1107" s="60"/>
      <c r="FP1107" s="60"/>
      <c r="FQ1107" s="60"/>
      <c r="FR1107" s="60"/>
      <c r="FS1107" s="60"/>
      <c r="FT1107" s="60"/>
      <c r="FU1107" s="60"/>
      <c r="FV1107" s="60"/>
      <c r="FW1107" s="60"/>
      <c r="FX1107" s="60"/>
      <c r="FY1107" s="60"/>
      <c r="FZ1107" s="60"/>
      <c r="GA1107" s="60"/>
      <c r="GB1107" s="60"/>
      <c r="GC1107" s="60"/>
      <c r="GD1107" s="60"/>
      <c r="GE1107" s="60"/>
      <c r="GF1107" s="60"/>
      <c r="GG1107" s="60"/>
      <c r="GH1107" s="60"/>
      <c r="GI1107" s="60"/>
      <c r="GJ1107" s="60"/>
      <c r="GK1107" s="60"/>
      <c r="GL1107" s="60"/>
      <c r="GM1107" s="60"/>
      <c r="GN1107" s="60"/>
      <c r="GO1107" s="37"/>
      <c r="HP1107" s="37"/>
      <c r="IW1107" s="37"/>
      <c r="IX1107" s="37"/>
      <c r="IY1107" s="37"/>
      <c r="JZ1107" s="37"/>
      <c r="LA1107" s="37"/>
      <c r="MC1107" s="37"/>
      <c r="ND1107" s="37"/>
      <c r="OG1107" s="37"/>
      <c r="PH1107" s="37"/>
      <c r="QI1107" s="37"/>
      <c r="RY1107" s="138"/>
    </row>
    <row r="1108" spans="3:493" s="38" customFormat="1">
      <c r="C1108" s="39"/>
      <c r="G1108" s="40"/>
      <c r="H1108" s="40"/>
      <c r="AI1108" s="37"/>
      <c r="BJ1108" s="37"/>
      <c r="DL1108" s="37"/>
      <c r="FN1108" s="37"/>
      <c r="FO1108" s="60"/>
      <c r="FP1108" s="60"/>
      <c r="FQ1108" s="60"/>
      <c r="FR1108" s="60"/>
      <c r="FS1108" s="60"/>
      <c r="FT1108" s="60"/>
      <c r="FU1108" s="60"/>
      <c r="FV1108" s="60"/>
      <c r="FW1108" s="60"/>
      <c r="FX1108" s="60"/>
      <c r="FY1108" s="60"/>
      <c r="FZ1108" s="60"/>
      <c r="GA1108" s="60"/>
      <c r="GB1108" s="60"/>
      <c r="GC1108" s="60"/>
      <c r="GD1108" s="60"/>
      <c r="GE1108" s="60"/>
      <c r="GF1108" s="60"/>
      <c r="GG1108" s="60"/>
      <c r="GH1108" s="60"/>
      <c r="GI1108" s="60"/>
      <c r="GJ1108" s="60"/>
      <c r="GK1108" s="60"/>
      <c r="GL1108" s="60"/>
      <c r="GM1108" s="60"/>
      <c r="GN1108" s="60"/>
      <c r="GO1108" s="37"/>
      <c r="HP1108" s="37"/>
      <c r="IW1108" s="37"/>
      <c r="IX1108" s="37"/>
      <c r="IY1108" s="37"/>
      <c r="JZ1108" s="37"/>
      <c r="LA1108" s="37"/>
      <c r="MC1108" s="37"/>
      <c r="ND1108" s="37"/>
      <c r="OG1108" s="37"/>
      <c r="PH1108" s="37"/>
      <c r="QI1108" s="37"/>
      <c r="RY1108" s="138"/>
    </row>
    <row r="1109" spans="3:493" s="38" customFormat="1">
      <c r="C1109" s="39"/>
      <c r="G1109" s="40"/>
      <c r="H1109" s="40"/>
      <c r="AI1109" s="37"/>
      <c r="BJ1109" s="37"/>
      <c r="DL1109" s="37"/>
      <c r="FN1109" s="37"/>
      <c r="FO1109" s="60"/>
      <c r="FP1109" s="60"/>
      <c r="FQ1109" s="60"/>
      <c r="FR1109" s="60"/>
      <c r="FS1109" s="60"/>
      <c r="FT1109" s="60"/>
      <c r="FU1109" s="60"/>
      <c r="FV1109" s="60"/>
      <c r="FW1109" s="60"/>
      <c r="FX1109" s="60"/>
      <c r="FY1109" s="60"/>
      <c r="FZ1109" s="60"/>
      <c r="GA1109" s="60"/>
      <c r="GB1109" s="60"/>
      <c r="GC1109" s="60"/>
      <c r="GD1109" s="60"/>
      <c r="GE1109" s="60"/>
      <c r="GF1109" s="60"/>
      <c r="GG1109" s="60"/>
      <c r="GH1109" s="60"/>
      <c r="GI1109" s="60"/>
      <c r="GJ1109" s="60"/>
      <c r="GK1109" s="60"/>
      <c r="GL1109" s="60"/>
      <c r="GM1109" s="60"/>
      <c r="GN1109" s="60"/>
      <c r="GO1109" s="37"/>
      <c r="HP1109" s="37"/>
      <c r="IW1109" s="37"/>
      <c r="IX1109" s="37"/>
      <c r="IY1109" s="37"/>
      <c r="JZ1109" s="37"/>
      <c r="LA1109" s="37"/>
      <c r="MC1109" s="37"/>
      <c r="ND1109" s="37"/>
      <c r="OG1109" s="37"/>
      <c r="PH1109" s="37"/>
      <c r="QI1109" s="37"/>
      <c r="RY1109" s="138"/>
    </row>
    <row r="1110" spans="3:493" s="38" customFormat="1">
      <c r="C1110" s="39"/>
      <c r="G1110" s="40"/>
      <c r="H1110" s="40"/>
      <c r="AI1110" s="37"/>
      <c r="BJ1110" s="37"/>
      <c r="DL1110" s="37"/>
      <c r="FN1110" s="37"/>
      <c r="FO1110" s="60"/>
      <c r="FP1110" s="60"/>
      <c r="FQ1110" s="60"/>
      <c r="FR1110" s="60"/>
      <c r="FS1110" s="60"/>
      <c r="FT1110" s="60"/>
      <c r="FU1110" s="60"/>
      <c r="FV1110" s="60"/>
      <c r="FW1110" s="60"/>
      <c r="FX1110" s="60"/>
      <c r="FY1110" s="60"/>
      <c r="FZ1110" s="60"/>
      <c r="GA1110" s="60"/>
      <c r="GB1110" s="60"/>
      <c r="GC1110" s="60"/>
      <c r="GD1110" s="60"/>
      <c r="GE1110" s="60"/>
      <c r="GF1110" s="60"/>
      <c r="GG1110" s="60"/>
      <c r="GH1110" s="60"/>
      <c r="GI1110" s="60"/>
      <c r="GJ1110" s="60"/>
      <c r="GK1110" s="60"/>
      <c r="GL1110" s="60"/>
      <c r="GM1110" s="60"/>
      <c r="GN1110" s="60"/>
      <c r="GO1110" s="37"/>
      <c r="HP1110" s="37"/>
      <c r="IW1110" s="37"/>
      <c r="IX1110" s="37"/>
      <c r="IY1110" s="37"/>
      <c r="JZ1110" s="37"/>
      <c r="LA1110" s="37"/>
      <c r="MC1110" s="37"/>
      <c r="ND1110" s="37"/>
      <c r="OG1110" s="37"/>
      <c r="PH1110" s="37"/>
      <c r="QI1110" s="37"/>
      <c r="RY1110" s="138"/>
    </row>
    <row r="1111" spans="3:493" s="38" customFormat="1">
      <c r="C1111" s="39"/>
      <c r="G1111" s="40"/>
      <c r="H1111" s="40"/>
      <c r="AI1111" s="37"/>
      <c r="BJ1111" s="37"/>
      <c r="DL1111" s="37"/>
      <c r="FN1111" s="37"/>
      <c r="FO1111" s="60"/>
      <c r="FP1111" s="60"/>
      <c r="FQ1111" s="60"/>
      <c r="FR1111" s="60"/>
      <c r="FS1111" s="60"/>
      <c r="FT1111" s="60"/>
      <c r="FU1111" s="60"/>
      <c r="FV1111" s="60"/>
      <c r="FW1111" s="60"/>
      <c r="FX1111" s="60"/>
      <c r="FY1111" s="60"/>
      <c r="FZ1111" s="60"/>
      <c r="GA1111" s="60"/>
      <c r="GB1111" s="60"/>
      <c r="GC1111" s="60"/>
      <c r="GD1111" s="60"/>
      <c r="GE1111" s="60"/>
      <c r="GF1111" s="60"/>
      <c r="GG1111" s="60"/>
      <c r="GH1111" s="60"/>
      <c r="GI1111" s="60"/>
      <c r="GJ1111" s="60"/>
      <c r="GK1111" s="60"/>
      <c r="GL1111" s="60"/>
      <c r="GM1111" s="60"/>
      <c r="GN1111" s="60"/>
      <c r="GO1111" s="37"/>
      <c r="HP1111" s="37"/>
      <c r="IW1111" s="37"/>
      <c r="IX1111" s="37"/>
      <c r="IY1111" s="37"/>
      <c r="JZ1111" s="37"/>
      <c r="LA1111" s="37"/>
      <c r="MC1111" s="37"/>
      <c r="ND1111" s="37"/>
      <c r="OG1111" s="37"/>
      <c r="PH1111" s="37"/>
      <c r="QI1111" s="37"/>
      <c r="RY1111" s="138"/>
    </row>
    <row r="1112" spans="3:493" s="38" customFormat="1">
      <c r="C1112" s="39"/>
      <c r="G1112" s="40"/>
      <c r="H1112" s="40"/>
      <c r="AI1112" s="37"/>
      <c r="BJ1112" s="37"/>
      <c r="DL1112" s="37"/>
      <c r="FN1112" s="37"/>
      <c r="FO1112" s="60"/>
      <c r="FP1112" s="60"/>
      <c r="FQ1112" s="60"/>
      <c r="FR1112" s="60"/>
      <c r="FS1112" s="60"/>
      <c r="FT1112" s="60"/>
      <c r="FU1112" s="60"/>
      <c r="FV1112" s="60"/>
      <c r="FW1112" s="60"/>
      <c r="FX1112" s="60"/>
      <c r="FY1112" s="60"/>
      <c r="FZ1112" s="60"/>
      <c r="GA1112" s="60"/>
      <c r="GB1112" s="60"/>
      <c r="GC1112" s="60"/>
      <c r="GD1112" s="60"/>
      <c r="GE1112" s="60"/>
      <c r="GF1112" s="60"/>
      <c r="GG1112" s="60"/>
      <c r="GH1112" s="60"/>
      <c r="GI1112" s="60"/>
      <c r="GJ1112" s="60"/>
      <c r="GK1112" s="60"/>
      <c r="GL1112" s="60"/>
      <c r="GM1112" s="60"/>
      <c r="GN1112" s="60"/>
      <c r="GO1112" s="37"/>
      <c r="HP1112" s="37"/>
      <c r="IW1112" s="37"/>
      <c r="IX1112" s="37"/>
      <c r="IY1112" s="37"/>
      <c r="JZ1112" s="37"/>
      <c r="LA1112" s="37"/>
      <c r="MC1112" s="37"/>
      <c r="ND1112" s="37"/>
      <c r="OG1112" s="37"/>
      <c r="PH1112" s="37"/>
      <c r="QI1112" s="37"/>
      <c r="RY1112" s="138"/>
    </row>
    <row r="1113" spans="3:493" s="38" customFormat="1">
      <c r="C1113" s="39"/>
      <c r="G1113" s="40"/>
      <c r="H1113" s="40"/>
      <c r="AI1113" s="37"/>
      <c r="BJ1113" s="37"/>
      <c r="DL1113" s="37"/>
      <c r="FN1113" s="37"/>
      <c r="FO1113" s="60"/>
      <c r="FP1113" s="60"/>
      <c r="FQ1113" s="60"/>
      <c r="FR1113" s="60"/>
      <c r="FS1113" s="60"/>
      <c r="FT1113" s="60"/>
      <c r="FU1113" s="60"/>
      <c r="FV1113" s="60"/>
      <c r="FW1113" s="60"/>
      <c r="FX1113" s="60"/>
      <c r="FY1113" s="60"/>
      <c r="FZ1113" s="60"/>
      <c r="GA1113" s="60"/>
      <c r="GB1113" s="60"/>
      <c r="GC1113" s="60"/>
      <c r="GD1113" s="60"/>
      <c r="GE1113" s="60"/>
      <c r="GF1113" s="60"/>
      <c r="GG1113" s="60"/>
      <c r="GH1113" s="60"/>
      <c r="GI1113" s="60"/>
      <c r="GJ1113" s="60"/>
      <c r="GK1113" s="60"/>
      <c r="GL1113" s="60"/>
      <c r="GM1113" s="60"/>
      <c r="GN1113" s="60"/>
      <c r="GO1113" s="37"/>
      <c r="HP1113" s="37"/>
      <c r="IW1113" s="37"/>
      <c r="IX1113" s="37"/>
      <c r="IY1113" s="37"/>
      <c r="JZ1113" s="37"/>
      <c r="LA1113" s="37"/>
      <c r="MC1113" s="37"/>
      <c r="ND1113" s="37"/>
      <c r="OG1113" s="37"/>
      <c r="PH1113" s="37"/>
      <c r="QI1113" s="37"/>
      <c r="RY1113" s="138"/>
    </row>
    <row r="1114" spans="3:493" s="38" customFormat="1">
      <c r="C1114" s="39"/>
      <c r="G1114" s="40"/>
      <c r="H1114" s="40"/>
      <c r="AI1114" s="37"/>
      <c r="BJ1114" s="37"/>
      <c r="DL1114" s="37"/>
      <c r="FN1114" s="37"/>
      <c r="FO1114" s="60"/>
      <c r="FP1114" s="60"/>
      <c r="FQ1114" s="60"/>
      <c r="FR1114" s="60"/>
      <c r="FS1114" s="60"/>
      <c r="FT1114" s="60"/>
      <c r="FU1114" s="60"/>
      <c r="FV1114" s="60"/>
      <c r="FW1114" s="60"/>
      <c r="FX1114" s="60"/>
      <c r="FY1114" s="60"/>
      <c r="FZ1114" s="60"/>
      <c r="GA1114" s="60"/>
      <c r="GB1114" s="60"/>
      <c r="GC1114" s="60"/>
      <c r="GD1114" s="60"/>
      <c r="GE1114" s="60"/>
      <c r="GF1114" s="60"/>
      <c r="GG1114" s="60"/>
      <c r="GH1114" s="60"/>
      <c r="GI1114" s="60"/>
      <c r="GJ1114" s="60"/>
      <c r="GK1114" s="60"/>
      <c r="GL1114" s="60"/>
      <c r="GM1114" s="60"/>
      <c r="GN1114" s="60"/>
      <c r="GO1114" s="37"/>
      <c r="HP1114" s="37"/>
      <c r="IW1114" s="37"/>
      <c r="IX1114" s="37"/>
      <c r="IY1114" s="37"/>
      <c r="JZ1114" s="37"/>
      <c r="LA1114" s="37"/>
      <c r="MC1114" s="37"/>
      <c r="ND1114" s="37"/>
      <c r="OG1114" s="37"/>
      <c r="PH1114" s="37"/>
      <c r="QI1114" s="37"/>
      <c r="RY1114" s="138"/>
    </row>
    <row r="1115" spans="3:493" s="38" customFormat="1">
      <c r="C1115" s="39"/>
      <c r="G1115" s="40"/>
      <c r="H1115" s="40"/>
      <c r="AI1115" s="37"/>
      <c r="BJ1115" s="37"/>
      <c r="DL1115" s="37"/>
      <c r="FN1115" s="37"/>
      <c r="FO1115" s="60"/>
      <c r="FP1115" s="60"/>
      <c r="FQ1115" s="60"/>
      <c r="FR1115" s="60"/>
      <c r="FS1115" s="60"/>
      <c r="FT1115" s="60"/>
      <c r="FU1115" s="60"/>
      <c r="FV1115" s="60"/>
      <c r="FW1115" s="60"/>
      <c r="FX1115" s="60"/>
      <c r="FY1115" s="60"/>
      <c r="FZ1115" s="60"/>
      <c r="GA1115" s="60"/>
      <c r="GB1115" s="60"/>
      <c r="GC1115" s="60"/>
      <c r="GD1115" s="60"/>
      <c r="GE1115" s="60"/>
      <c r="GF1115" s="60"/>
      <c r="GG1115" s="60"/>
      <c r="GH1115" s="60"/>
      <c r="GI1115" s="60"/>
      <c r="GJ1115" s="60"/>
      <c r="GK1115" s="60"/>
      <c r="GL1115" s="60"/>
      <c r="GM1115" s="60"/>
      <c r="GN1115" s="60"/>
      <c r="GO1115" s="37"/>
      <c r="HP1115" s="37"/>
      <c r="IW1115" s="37"/>
      <c r="IX1115" s="37"/>
      <c r="IY1115" s="37"/>
      <c r="JZ1115" s="37"/>
      <c r="LA1115" s="37"/>
      <c r="MC1115" s="37"/>
      <c r="ND1115" s="37"/>
      <c r="OG1115" s="37"/>
      <c r="PH1115" s="37"/>
      <c r="QI1115" s="37"/>
      <c r="RY1115" s="138"/>
    </row>
    <row r="1116" spans="3:493" s="38" customFormat="1">
      <c r="C1116" s="39"/>
      <c r="G1116" s="40"/>
      <c r="H1116" s="40"/>
      <c r="AI1116" s="37"/>
      <c r="BJ1116" s="37"/>
      <c r="DL1116" s="37"/>
      <c r="FN1116" s="37"/>
      <c r="FO1116" s="60"/>
      <c r="FP1116" s="60"/>
      <c r="FQ1116" s="60"/>
      <c r="FR1116" s="60"/>
      <c r="FS1116" s="60"/>
      <c r="FT1116" s="60"/>
      <c r="FU1116" s="60"/>
      <c r="FV1116" s="60"/>
      <c r="FW1116" s="60"/>
      <c r="FX1116" s="60"/>
      <c r="FY1116" s="60"/>
      <c r="FZ1116" s="60"/>
      <c r="GA1116" s="60"/>
      <c r="GB1116" s="60"/>
      <c r="GC1116" s="60"/>
      <c r="GD1116" s="60"/>
      <c r="GE1116" s="60"/>
      <c r="GF1116" s="60"/>
      <c r="GG1116" s="60"/>
      <c r="GH1116" s="60"/>
      <c r="GI1116" s="60"/>
      <c r="GJ1116" s="60"/>
      <c r="GK1116" s="60"/>
      <c r="GL1116" s="60"/>
      <c r="GM1116" s="60"/>
      <c r="GN1116" s="60"/>
      <c r="GO1116" s="37"/>
      <c r="HP1116" s="37"/>
      <c r="IW1116" s="37"/>
      <c r="IX1116" s="37"/>
      <c r="IY1116" s="37"/>
      <c r="JZ1116" s="37"/>
      <c r="LA1116" s="37"/>
      <c r="MC1116" s="37"/>
      <c r="ND1116" s="37"/>
      <c r="OG1116" s="37"/>
      <c r="PH1116" s="37"/>
      <c r="QI1116" s="37"/>
      <c r="RY1116" s="138"/>
    </row>
    <row r="1117" spans="3:493" s="38" customFormat="1">
      <c r="C1117" s="39"/>
      <c r="G1117" s="40"/>
      <c r="H1117" s="40"/>
      <c r="AI1117" s="37"/>
      <c r="BJ1117" s="37"/>
      <c r="DL1117" s="37"/>
      <c r="FN1117" s="37"/>
      <c r="FO1117" s="60"/>
      <c r="FP1117" s="60"/>
      <c r="FQ1117" s="60"/>
      <c r="FR1117" s="60"/>
      <c r="FS1117" s="60"/>
      <c r="FT1117" s="60"/>
      <c r="FU1117" s="60"/>
      <c r="FV1117" s="60"/>
      <c r="FW1117" s="60"/>
      <c r="FX1117" s="60"/>
      <c r="FY1117" s="60"/>
      <c r="FZ1117" s="60"/>
      <c r="GA1117" s="60"/>
      <c r="GB1117" s="60"/>
      <c r="GC1117" s="60"/>
      <c r="GD1117" s="60"/>
      <c r="GE1117" s="60"/>
      <c r="GF1117" s="60"/>
      <c r="GG1117" s="60"/>
      <c r="GH1117" s="60"/>
      <c r="GI1117" s="60"/>
      <c r="GJ1117" s="60"/>
      <c r="GK1117" s="60"/>
      <c r="GL1117" s="60"/>
      <c r="GM1117" s="60"/>
      <c r="GN1117" s="60"/>
      <c r="GO1117" s="37"/>
      <c r="HP1117" s="37"/>
      <c r="IW1117" s="37"/>
      <c r="IX1117" s="37"/>
      <c r="IY1117" s="37"/>
      <c r="JZ1117" s="37"/>
      <c r="LA1117" s="37"/>
      <c r="MC1117" s="37"/>
      <c r="ND1117" s="37"/>
      <c r="OG1117" s="37"/>
      <c r="PH1117" s="37"/>
      <c r="QI1117" s="37"/>
      <c r="RY1117" s="138"/>
    </row>
    <row r="1118" spans="3:493" s="38" customFormat="1">
      <c r="C1118" s="39"/>
      <c r="G1118" s="40"/>
      <c r="H1118" s="40"/>
      <c r="AI1118" s="37"/>
      <c r="BJ1118" s="37"/>
      <c r="DL1118" s="37"/>
      <c r="FN1118" s="37"/>
      <c r="FO1118" s="60"/>
      <c r="FP1118" s="60"/>
      <c r="FQ1118" s="60"/>
      <c r="FR1118" s="60"/>
      <c r="FS1118" s="60"/>
      <c r="FT1118" s="60"/>
      <c r="FU1118" s="60"/>
      <c r="FV1118" s="60"/>
      <c r="FW1118" s="60"/>
      <c r="FX1118" s="60"/>
      <c r="FY1118" s="60"/>
      <c r="FZ1118" s="60"/>
      <c r="GA1118" s="60"/>
      <c r="GB1118" s="60"/>
      <c r="GC1118" s="60"/>
      <c r="GD1118" s="60"/>
      <c r="GE1118" s="60"/>
      <c r="GF1118" s="60"/>
      <c r="GG1118" s="60"/>
      <c r="GH1118" s="60"/>
      <c r="GI1118" s="60"/>
      <c r="GJ1118" s="60"/>
      <c r="GK1118" s="60"/>
      <c r="GL1118" s="60"/>
      <c r="GM1118" s="60"/>
      <c r="GN1118" s="60"/>
      <c r="GO1118" s="37"/>
      <c r="HP1118" s="37"/>
      <c r="IW1118" s="37"/>
      <c r="IX1118" s="37"/>
      <c r="IY1118" s="37"/>
      <c r="JZ1118" s="37"/>
      <c r="LA1118" s="37"/>
      <c r="MC1118" s="37"/>
      <c r="ND1118" s="37"/>
      <c r="OG1118" s="37"/>
      <c r="PH1118" s="37"/>
      <c r="QI1118" s="37"/>
      <c r="RY1118" s="138"/>
    </row>
    <row r="1119" spans="3:493" s="38" customFormat="1">
      <c r="C1119" s="39"/>
      <c r="G1119" s="40"/>
      <c r="H1119" s="40"/>
      <c r="AI1119" s="37"/>
      <c r="BJ1119" s="37"/>
      <c r="DL1119" s="37"/>
      <c r="FN1119" s="37"/>
      <c r="FO1119" s="60"/>
      <c r="FP1119" s="60"/>
      <c r="FQ1119" s="60"/>
      <c r="FR1119" s="60"/>
      <c r="FS1119" s="60"/>
      <c r="FT1119" s="60"/>
      <c r="FU1119" s="60"/>
      <c r="FV1119" s="60"/>
      <c r="FW1119" s="60"/>
      <c r="FX1119" s="60"/>
      <c r="FY1119" s="60"/>
      <c r="FZ1119" s="60"/>
      <c r="GA1119" s="60"/>
      <c r="GB1119" s="60"/>
      <c r="GC1119" s="60"/>
      <c r="GD1119" s="60"/>
      <c r="GE1119" s="60"/>
      <c r="GF1119" s="60"/>
      <c r="GG1119" s="60"/>
      <c r="GH1119" s="60"/>
      <c r="GI1119" s="60"/>
      <c r="GJ1119" s="60"/>
      <c r="GK1119" s="60"/>
      <c r="GL1119" s="60"/>
      <c r="GM1119" s="60"/>
      <c r="GN1119" s="60"/>
      <c r="GO1119" s="37"/>
      <c r="HP1119" s="37"/>
      <c r="IW1119" s="37"/>
      <c r="IX1119" s="37"/>
      <c r="IY1119" s="37"/>
      <c r="JZ1119" s="37"/>
      <c r="LA1119" s="37"/>
      <c r="MC1119" s="37"/>
      <c r="ND1119" s="37"/>
      <c r="OG1119" s="37"/>
      <c r="PH1119" s="37"/>
      <c r="QI1119" s="37"/>
      <c r="RY1119" s="138"/>
    </row>
    <row r="1120" spans="3:493" s="38" customFormat="1">
      <c r="C1120" s="39"/>
      <c r="G1120" s="40"/>
      <c r="H1120" s="40"/>
      <c r="AI1120" s="37"/>
      <c r="BJ1120" s="37"/>
      <c r="DL1120" s="37"/>
      <c r="FN1120" s="37"/>
      <c r="FO1120" s="60"/>
      <c r="FP1120" s="60"/>
      <c r="FQ1120" s="60"/>
      <c r="FR1120" s="60"/>
      <c r="FS1120" s="60"/>
      <c r="FT1120" s="60"/>
      <c r="FU1120" s="60"/>
      <c r="FV1120" s="60"/>
      <c r="FW1120" s="60"/>
      <c r="FX1120" s="60"/>
      <c r="FY1120" s="60"/>
      <c r="FZ1120" s="60"/>
      <c r="GA1120" s="60"/>
      <c r="GB1120" s="60"/>
      <c r="GC1120" s="60"/>
      <c r="GD1120" s="60"/>
      <c r="GE1120" s="60"/>
      <c r="GF1120" s="60"/>
      <c r="GG1120" s="60"/>
      <c r="GH1120" s="60"/>
      <c r="GI1120" s="60"/>
      <c r="GJ1120" s="60"/>
      <c r="GK1120" s="60"/>
      <c r="GL1120" s="60"/>
      <c r="GM1120" s="60"/>
      <c r="GN1120" s="60"/>
      <c r="GO1120" s="37"/>
      <c r="HP1120" s="37"/>
      <c r="IW1120" s="37"/>
      <c r="IX1120" s="37"/>
      <c r="IY1120" s="37"/>
      <c r="JZ1120" s="37"/>
      <c r="LA1120" s="37"/>
      <c r="MC1120" s="37"/>
      <c r="ND1120" s="37"/>
      <c r="OG1120" s="37"/>
      <c r="PH1120" s="37"/>
      <c r="QI1120" s="37"/>
      <c r="RY1120" s="138"/>
    </row>
    <row r="1121" spans="3:493" s="38" customFormat="1">
      <c r="C1121" s="39"/>
      <c r="G1121" s="40"/>
      <c r="H1121" s="40"/>
      <c r="AI1121" s="37"/>
      <c r="BJ1121" s="37"/>
      <c r="DL1121" s="37"/>
      <c r="FN1121" s="37"/>
      <c r="FO1121" s="60"/>
      <c r="FP1121" s="60"/>
      <c r="FQ1121" s="60"/>
      <c r="FR1121" s="60"/>
      <c r="FS1121" s="60"/>
      <c r="FT1121" s="60"/>
      <c r="FU1121" s="60"/>
      <c r="FV1121" s="60"/>
      <c r="FW1121" s="60"/>
      <c r="FX1121" s="60"/>
      <c r="FY1121" s="60"/>
      <c r="FZ1121" s="60"/>
      <c r="GA1121" s="60"/>
      <c r="GB1121" s="60"/>
      <c r="GC1121" s="60"/>
      <c r="GD1121" s="60"/>
      <c r="GE1121" s="60"/>
      <c r="GF1121" s="60"/>
      <c r="GG1121" s="60"/>
      <c r="GH1121" s="60"/>
      <c r="GI1121" s="60"/>
      <c r="GJ1121" s="60"/>
      <c r="GK1121" s="60"/>
      <c r="GL1121" s="60"/>
      <c r="GM1121" s="60"/>
      <c r="GN1121" s="60"/>
      <c r="GO1121" s="37"/>
      <c r="HP1121" s="37"/>
      <c r="IW1121" s="37"/>
      <c r="IX1121" s="37"/>
      <c r="IY1121" s="37"/>
      <c r="JZ1121" s="37"/>
      <c r="LA1121" s="37"/>
      <c r="MC1121" s="37"/>
      <c r="ND1121" s="37"/>
      <c r="OG1121" s="37"/>
      <c r="PH1121" s="37"/>
      <c r="QI1121" s="37"/>
      <c r="RY1121" s="138"/>
    </row>
    <row r="1122" spans="3:493" s="38" customFormat="1">
      <c r="C1122" s="39"/>
      <c r="G1122" s="40"/>
      <c r="H1122" s="40"/>
      <c r="AI1122" s="37"/>
      <c r="BJ1122" s="37"/>
      <c r="DL1122" s="37"/>
      <c r="FN1122" s="37"/>
      <c r="FO1122" s="60"/>
      <c r="FP1122" s="60"/>
      <c r="FQ1122" s="60"/>
      <c r="FR1122" s="60"/>
      <c r="FS1122" s="60"/>
      <c r="FT1122" s="60"/>
      <c r="FU1122" s="60"/>
      <c r="FV1122" s="60"/>
      <c r="FW1122" s="60"/>
      <c r="FX1122" s="60"/>
      <c r="FY1122" s="60"/>
      <c r="FZ1122" s="60"/>
      <c r="GA1122" s="60"/>
      <c r="GB1122" s="60"/>
      <c r="GC1122" s="60"/>
      <c r="GD1122" s="60"/>
      <c r="GE1122" s="60"/>
      <c r="GF1122" s="60"/>
      <c r="GG1122" s="60"/>
      <c r="GH1122" s="60"/>
      <c r="GI1122" s="60"/>
      <c r="GJ1122" s="60"/>
      <c r="GK1122" s="60"/>
      <c r="GL1122" s="60"/>
      <c r="GM1122" s="60"/>
      <c r="GN1122" s="60"/>
      <c r="GO1122" s="37"/>
      <c r="HP1122" s="37"/>
      <c r="IW1122" s="37"/>
      <c r="IX1122" s="37"/>
      <c r="IY1122" s="37"/>
      <c r="JZ1122" s="37"/>
      <c r="LA1122" s="37"/>
      <c r="MC1122" s="37"/>
      <c r="ND1122" s="37"/>
      <c r="OG1122" s="37"/>
      <c r="PH1122" s="37"/>
      <c r="QI1122" s="37"/>
      <c r="RY1122" s="138"/>
    </row>
    <row r="1123" spans="3:493" s="38" customFormat="1">
      <c r="C1123" s="39"/>
      <c r="G1123" s="40"/>
      <c r="H1123" s="40"/>
      <c r="AI1123" s="37"/>
      <c r="BJ1123" s="37"/>
      <c r="DL1123" s="37"/>
      <c r="FN1123" s="37"/>
      <c r="FO1123" s="60"/>
      <c r="FP1123" s="60"/>
      <c r="FQ1123" s="60"/>
      <c r="FR1123" s="60"/>
      <c r="FS1123" s="60"/>
      <c r="FT1123" s="60"/>
      <c r="FU1123" s="60"/>
      <c r="FV1123" s="60"/>
      <c r="FW1123" s="60"/>
      <c r="FX1123" s="60"/>
      <c r="FY1123" s="60"/>
      <c r="FZ1123" s="60"/>
      <c r="GA1123" s="60"/>
      <c r="GB1123" s="60"/>
      <c r="GC1123" s="60"/>
      <c r="GD1123" s="60"/>
      <c r="GE1123" s="60"/>
      <c r="GF1123" s="60"/>
      <c r="GG1123" s="60"/>
      <c r="GH1123" s="60"/>
      <c r="GI1123" s="60"/>
      <c r="GJ1123" s="60"/>
      <c r="GK1123" s="60"/>
      <c r="GL1123" s="60"/>
      <c r="GM1123" s="60"/>
      <c r="GN1123" s="60"/>
      <c r="GO1123" s="37"/>
      <c r="HP1123" s="37"/>
      <c r="IW1123" s="37"/>
      <c r="IX1123" s="37"/>
      <c r="IY1123" s="37"/>
      <c r="JZ1123" s="37"/>
      <c r="LA1123" s="37"/>
      <c r="MC1123" s="37"/>
      <c r="ND1123" s="37"/>
      <c r="OG1123" s="37"/>
      <c r="PH1123" s="37"/>
      <c r="QI1123" s="37"/>
      <c r="RY1123" s="138"/>
    </row>
    <row r="1124" spans="3:493" s="38" customFormat="1">
      <c r="C1124" s="39"/>
      <c r="G1124" s="40"/>
      <c r="H1124" s="40"/>
      <c r="AI1124" s="37"/>
      <c r="BJ1124" s="37"/>
      <c r="DL1124" s="37"/>
      <c r="FN1124" s="37"/>
      <c r="FO1124" s="60"/>
      <c r="FP1124" s="60"/>
      <c r="FQ1124" s="60"/>
      <c r="FR1124" s="60"/>
      <c r="FS1124" s="60"/>
      <c r="FT1124" s="60"/>
      <c r="FU1124" s="60"/>
      <c r="FV1124" s="60"/>
      <c r="FW1124" s="60"/>
      <c r="FX1124" s="60"/>
      <c r="FY1124" s="60"/>
      <c r="FZ1124" s="60"/>
      <c r="GA1124" s="60"/>
      <c r="GB1124" s="60"/>
      <c r="GC1124" s="60"/>
      <c r="GD1124" s="60"/>
      <c r="GE1124" s="60"/>
      <c r="GF1124" s="60"/>
      <c r="GG1124" s="60"/>
      <c r="GH1124" s="60"/>
      <c r="GI1124" s="60"/>
      <c r="GJ1124" s="60"/>
      <c r="GK1124" s="60"/>
      <c r="GL1124" s="60"/>
      <c r="GM1124" s="60"/>
      <c r="GN1124" s="60"/>
      <c r="GO1124" s="37"/>
      <c r="HP1124" s="37"/>
      <c r="IW1124" s="37"/>
      <c r="IX1124" s="37"/>
      <c r="IY1124" s="37"/>
      <c r="JZ1124" s="37"/>
      <c r="LA1124" s="37"/>
      <c r="MC1124" s="37"/>
      <c r="ND1124" s="37"/>
      <c r="OG1124" s="37"/>
      <c r="PH1124" s="37"/>
      <c r="QI1124" s="37"/>
      <c r="RY1124" s="138"/>
    </row>
    <row r="1125" spans="3:493" s="38" customFormat="1">
      <c r="C1125" s="39"/>
      <c r="G1125" s="40"/>
      <c r="H1125" s="40"/>
      <c r="AI1125" s="37"/>
      <c r="BJ1125" s="37"/>
      <c r="DL1125" s="37"/>
      <c r="FN1125" s="37"/>
      <c r="FO1125" s="60"/>
      <c r="FP1125" s="60"/>
      <c r="FQ1125" s="60"/>
      <c r="FR1125" s="60"/>
      <c r="FS1125" s="60"/>
      <c r="FT1125" s="60"/>
      <c r="FU1125" s="60"/>
      <c r="FV1125" s="60"/>
      <c r="FW1125" s="60"/>
      <c r="FX1125" s="60"/>
      <c r="FY1125" s="60"/>
      <c r="FZ1125" s="60"/>
      <c r="GA1125" s="60"/>
      <c r="GB1125" s="60"/>
      <c r="GC1125" s="60"/>
      <c r="GD1125" s="60"/>
      <c r="GE1125" s="60"/>
      <c r="GF1125" s="60"/>
      <c r="GG1125" s="60"/>
      <c r="GH1125" s="60"/>
      <c r="GI1125" s="60"/>
      <c r="GJ1125" s="60"/>
      <c r="GK1125" s="60"/>
      <c r="GL1125" s="60"/>
      <c r="GM1125" s="60"/>
      <c r="GN1125" s="60"/>
      <c r="GO1125" s="37"/>
      <c r="HP1125" s="37"/>
      <c r="IW1125" s="37"/>
      <c r="IX1125" s="37"/>
      <c r="IY1125" s="37"/>
      <c r="JZ1125" s="37"/>
      <c r="LA1125" s="37"/>
      <c r="MC1125" s="37"/>
      <c r="ND1125" s="37"/>
      <c r="OG1125" s="37"/>
      <c r="PH1125" s="37"/>
      <c r="QI1125" s="37"/>
      <c r="RY1125" s="138"/>
    </row>
    <row r="1126" spans="3:493" s="38" customFormat="1">
      <c r="C1126" s="39"/>
      <c r="G1126" s="40"/>
      <c r="H1126" s="40"/>
      <c r="AI1126" s="37"/>
      <c r="BJ1126" s="37"/>
      <c r="DL1126" s="37"/>
      <c r="FN1126" s="37"/>
      <c r="FO1126" s="60"/>
      <c r="FP1126" s="60"/>
      <c r="FQ1126" s="60"/>
      <c r="FR1126" s="60"/>
      <c r="FS1126" s="60"/>
      <c r="FT1126" s="60"/>
      <c r="FU1126" s="60"/>
      <c r="FV1126" s="60"/>
      <c r="FW1126" s="60"/>
      <c r="FX1126" s="60"/>
      <c r="FY1126" s="60"/>
      <c r="FZ1126" s="60"/>
      <c r="GA1126" s="60"/>
      <c r="GB1126" s="60"/>
      <c r="GC1126" s="60"/>
      <c r="GD1126" s="60"/>
      <c r="GE1126" s="60"/>
      <c r="GF1126" s="60"/>
      <c r="GG1126" s="60"/>
      <c r="GH1126" s="60"/>
      <c r="GI1126" s="60"/>
      <c r="GJ1126" s="60"/>
      <c r="GK1126" s="60"/>
      <c r="GL1126" s="60"/>
      <c r="GM1126" s="60"/>
      <c r="GN1126" s="60"/>
      <c r="GO1126" s="37"/>
      <c r="HP1126" s="37"/>
      <c r="IW1126" s="37"/>
      <c r="IX1126" s="37"/>
      <c r="IY1126" s="37"/>
      <c r="JZ1126" s="37"/>
      <c r="LA1126" s="37"/>
      <c r="MC1126" s="37"/>
      <c r="ND1126" s="37"/>
      <c r="OG1126" s="37"/>
      <c r="PH1126" s="37"/>
      <c r="QI1126" s="37"/>
      <c r="RY1126" s="138"/>
    </row>
    <row r="1127" spans="3:493" s="38" customFormat="1">
      <c r="C1127" s="39"/>
      <c r="G1127" s="40"/>
      <c r="H1127" s="40"/>
      <c r="AI1127" s="37"/>
      <c r="BJ1127" s="37"/>
      <c r="DL1127" s="37"/>
      <c r="FN1127" s="37"/>
      <c r="FO1127" s="60"/>
      <c r="FP1127" s="60"/>
      <c r="FQ1127" s="60"/>
      <c r="FR1127" s="60"/>
      <c r="FS1127" s="60"/>
      <c r="FT1127" s="60"/>
      <c r="FU1127" s="60"/>
      <c r="FV1127" s="60"/>
      <c r="FW1127" s="60"/>
      <c r="FX1127" s="60"/>
      <c r="FY1127" s="60"/>
      <c r="FZ1127" s="60"/>
      <c r="GA1127" s="60"/>
      <c r="GB1127" s="60"/>
      <c r="GC1127" s="60"/>
      <c r="GD1127" s="60"/>
      <c r="GE1127" s="60"/>
      <c r="GF1127" s="60"/>
      <c r="GG1127" s="60"/>
      <c r="GH1127" s="60"/>
      <c r="GI1127" s="60"/>
      <c r="GJ1127" s="60"/>
      <c r="GK1127" s="60"/>
      <c r="GL1127" s="60"/>
      <c r="GM1127" s="60"/>
      <c r="GN1127" s="60"/>
      <c r="GO1127" s="37"/>
      <c r="HP1127" s="37"/>
      <c r="IW1127" s="37"/>
      <c r="IX1127" s="37"/>
      <c r="IY1127" s="37"/>
      <c r="JZ1127" s="37"/>
      <c r="LA1127" s="37"/>
      <c r="MC1127" s="37"/>
      <c r="ND1127" s="37"/>
      <c r="OG1127" s="37"/>
      <c r="PH1127" s="37"/>
      <c r="QI1127" s="37"/>
      <c r="RY1127" s="138"/>
    </row>
    <row r="1128" spans="3:493" s="38" customFormat="1">
      <c r="C1128" s="39"/>
      <c r="G1128" s="40"/>
      <c r="H1128" s="40"/>
      <c r="AI1128" s="37"/>
      <c r="BJ1128" s="37"/>
      <c r="DL1128" s="37"/>
      <c r="FN1128" s="37"/>
      <c r="FO1128" s="60"/>
      <c r="FP1128" s="60"/>
      <c r="FQ1128" s="60"/>
      <c r="FR1128" s="60"/>
      <c r="FS1128" s="60"/>
      <c r="FT1128" s="60"/>
      <c r="FU1128" s="60"/>
      <c r="FV1128" s="60"/>
      <c r="FW1128" s="60"/>
      <c r="FX1128" s="60"/>
      <c r="FY1128" s="60"/>
      <c r="FZ1128" s="60"/>
      <c r="GA1128" s="60"/>
      <c r="GB1128" s="60"/>
      <c r="GC1128" s="60"/>
      <c r="GD1128" s="60"/>
      <c r="GE1128" s="60"/>
      <c r="GF1128" s="60"/>
      <c r="GG1128" s="60"/>
      <c r="GH1128" s="60"/>
      <c r="GI1128" s="60"/>
      <c r="GJ1128" s="60"/>
      <c r="GK1128" s="60"/>
      <c r="GL1128" s="60"/>
      <c r="GM1128" s="60"/>
      <c r="GN1128" s="60"/>
      <c r="GO1128" s="37"/>
      <c r="HP1128" s="37"/>
      <c r="IW1128" s="37"/>
      <c r="IX1128" s="37"/>
      <c r="IY1128" s="37"/>
      <c r="JZ1128" s="37"/>
      <c r="LA1128" s="37"/>
      <c r="MC1128" s="37"/>
      <c r="ND1128" s="37"/>
      <c r="OG1128" s="37"/>
      <c r="PH1128" s="37"/>
      <c r="QI1128" s="37"/>
      <c r="RY1128" s="138"/>
    </row>
    <row r="1129" spans="3:493" s="38" customFormat="1">
      <c r="C1129" s="39"/>
      <c r="G1129" s="40"/>
      <c r="H1129" s="40"/>
      <c r="AI1129" s="37"/>
      <c r="BJ1129" s="37"/>
      <c r="DL1129" s="37"/>
      <c r="FN1129" s="37"/>
      <c r="FO1129" s="60"/>
      <c r="FP1129" s="60"/>
      <c r="FQ1129" s="60"/>
      <c r="FR1129" s="60"/>
      <c r="FS1129" s="60"/>
      <c r="FT1129" s="60"/>
      <c r="FU1129" s="60"/>
      <c r="FV1129" s="60"/>
      <c r="FW1129" s="60"/>
      <c r="FX1129" s="60"/>
      <c r="FY1129" s="60"/>
      <c r="FZ1129" s="60"/>
      <c r="GA1129" s="60"/>
      <c r="GB1129" s="60"/>
      <c r="GC1129" s="60"/>
      <c r="GD1129" s="60"/>
      <c r="GE1129" s="60"/>
      <c r="GF1129" s="60"/>
      <c r="GG1129" s="60"/>
      <c r="GH1129" s="60"/>
      <c r="GI1129" s="60"/>
      <c r="GJ1129" s="60"/>
      <c r="GK1129" s="60"/>
      <c r="GL1129" s="60"/>
      <c r="GM1129" s="60"/>
      <c r="GN1129" s="60"/>
      <c r="GO1129" s="37"/>
      <c r="HP1129" s="37"/>
      <c r="IW1129" s="37"/>
      <c r="IX1129" s="37"/>
      <c r="IY1129" s="37"/>
      <c r="JZ1129" s="37"/>
      <c r="LA1129" s="37"/>
      <c r="MC1129" s="37"/>
      <c r="ND1129" s="37"/>
      <c r="OG1129" s="37"/>
      <c r="PH1129" s="37"/>
      <c r="QI1129" s="37"/>
      <c r="RY1129" s="138"/>
    </row>
    <row r="1130" spans="3:493" s="38" customFormat="1">
      <c r="C1130" s="39"/>
      <c r="G1130" s="40"/>
      <c r="H1130" s="40"/>
      <c r="AI1130" s="37"/>
      <c r="BJ1130" s="37"/>
      <c r="DL1130" s="37"/>
      <c r="FN1130" s="37"/>
      <c r="FO1130" s="60"/>
      <c r="FP1130" s="60"/>
      <c r="FQ1130" s="60"/>
      <c r="FR1130" s="60"/>
      <c r="FS1130" s="60"/>
      <c r="FT1130" s="60"/>
      <c r="FU1130" s="60"/>
      <c r="FV1130" s="60"/>
      <c r="FW1130" s="60"/>
      <c r="FX1130" s="60"/>
      <c r="FY1130" s="60"/>
      <c r="FZ1130" s="60"/>
      <c r="GA1130" s="60"/>
      <c r="GB1130" s="60"/>
      <c r="GC1130" s="60"/>
      <c r="GD1130" s="60"/>
      <c r="GE1130" s="60"/>
      <c r="GF1130" s="60"/>
      <c r="GG1130" s="60"/>
      <c r="GH1130" s="60"/>
      <c r="GI1130" s="60"/>
      <c r="GJ1130" s="60"/>
      <c r="GK1130" s="60"/>
      <c r="GL1130" s="60"/>
      <c r="GM1130" s="60"/>
      <c r="GN1130" s="60"/>
      <c r="GO1130" s="37"/>
      <c r="HP1130" s="37"/>
      <c r="IW1130" s="37"/>
      <c r="IX1130" s="37"/>
      <c r="IY1130" s="37"/>
      <c r="JZ1130" s="37"/>
      <c r="LA1130" s="37"/>
      <c r="MC1130" s="37"/>
      <c r="ND1130" s="37"/>
      <c r="OG1130" s="37"/>
      <c r="PH1130" s="37"/>
      <c r="QI1130" s="37"/>
      <c r="RY1130" s="138"/>
    </row>
    <row r="1131" spans="3:493" s="38" customFormat="1">
      <c r="C1131" s="39"/>
      <c r="G1131" s="40"/>
      <c r="H1131" s="40"/>
      <c r="AI1131" s="37"/>
      <c r="BJ1131" s="37"/>
      <c r="DL1131" s="37"/>
      <c r="FN1131" s="37"/>
      <c r="FO1131" s="60"/>
      <c r="FP1131" s="60"/>
      <c r="FQ1131" s="60"/>
      <c r="FR1131" s="60"/>
      <c r="FS1131" s="60"/>
      <c r="FT1131" s="60"/>
      <c r="FU1131" s="60"/>
      <c r="FV1131" s="60"/>
      <c r="FW1131" s="60"/>
      <c r="FX1131" s="60"/>
      <c r="FY1131" s="60"/>
      <c r="FZ1131" s="60"/>
      <c r="GA1131" s="60"/>
      <c r="GB1131" s="60"/>
      <c r="GC1131" s="60"/>
      <c r="GD1131" s="60"/>
      <c r="GE1131" s="60"/>
      <c r="GF1131" s="60"/>
      <c r="GG1131" s="60"/>
      <c r="GH1131" s="60"/>
      <c r="GI1131" s="60"/>
      <c r="GJ1131" s="60"/>
      <c r="GK1131" s="60"/>
      <c r="GL1131" s="60"/>
      <c r="GM1131" s="60"/>
      <c r="GN1131" s="60"/>
      <c r="GO1131" s="37"/>
      <c r="HP1131" s="37"/>
      <c r="IW1131" s="37"/>
      <c r="IX1131" s="37"/>
      <c r="IY1131" s="37"/>
      <c r="JZ1131" s="37"/>
      <c r="LA1131" s="37"/>
      <c r="MC1131" s="37"/>
      <c r="ND1131" s="37"/>
      <c r="OG1131" s="37"/>
      <c r="PH1131" s="37"/>
      <c r="QI1131" s="37"/>
      <c r="RY1131" s="138"/>
    </row>
    <row r="1132" spans="3:493" s="38" customFormat="1">
      <c r="C1132" s="39"/>
      <c r="G1132" s="40"/>
      <c r="H1132" s="40"/>
      <c r="AI1132" s="37"/>
      <c r="BJ1132" s="37"/>
      <c r="DL1132" s="37"/>
      <c r="FN1132" s="37"/>
      <c r="FO1132" s="60"/>
      <c r="FP1132" s="60"/>
      <c r="FQ1132" s="60"/>
      <c r="FR1132" s="60"/>
      <c r="FS1132" s="60"/>
      <c r="FT1132" s="60"/>
      <c r="FU1132" s="60"/>
      <c r="FV1132" s="60"/>
      <c r="FW1132" s="60"/>
      <c r="FX1132" s="60"/>
      <c r="FY1132" s="60"/>
      <c r="FZ1132" s="60"/>
      <c r="GA1132" s="60"/>
      <c r="GB1132" s="60"/>
      <c r="GC1132" s="60"/>
      <c r="GD1132" s="60"/>
      <c r="GE1132" s="60"/>
      <c r="GF1132" s="60"/>
      <c r="GG1132" s="60"/>
      <c r="GH1132" s="60"/>
      <c r="GI1132" s="60"/>
      <c r="GJ1132" s="60"/>
      <c r="GK1132" s="60"/>
      <c r="GL1132" s="60"/>
      <c r="GM1132" s="60"/>
      <c r="GN1132" s="60"/>
      <c r="GO1132" s="37"/>
      <c r="HP1132" s="37"/>
      <c r="IW1132" s="37"/>
      <c r="IX1132" s="37"/>
      <c r="IY1132" s="37"/>
      <c r="JZ1132" s="37"/>
      <c r="LA1132" s="37"/>
      <c r="MC1132" s="37"/>
      <c r="ND1132" s="37"/>
      <c r="OG1132" s="37"/>
      <c r="PH1132" s="37"/>
      <c r="QI1132" s="37"/>
      <c r="RY1132" s="138"/>
    </row>
    <row r="1133" spans="3:493" s="38" customFormat="1">
      <c r="C1133" s="39"/>
      <c r="G1133" s="40"/>
      <c r="H1133" s="40"/>
      <c r="AI1133" s="37"/>
      <c r="BJ1133" s="37"/>
      <c r="DL1133" s="37"/>
      <c r="FN1133" s="37"/>
      <c r="FO1133" s="60"/>
      <c r="FP1133" s="60"/>
      <c r="FQ1133" s="60"/>
      <c r="FR1133" s="60"/>
      <c r="FS1133" s="60"/>
      <c r="FT1133" s="60"/>
      <c r="FU1133" s="60"/>
      <c r="FV1133" s="60"/>
      <c r="FW1133" s="60"/>
      <c r="FX1133" s="60"/>
      <c r="FY1133" s="60"/>
      <c r="FZ1133" s="60"/>
      <c r="GA1133" s="60"/>
      <c r="GB1133" s="60"/>
      <c r="GC1133" s="60"/>
      <c r="GD1133" s="60"/>
      <c r="GE1133" s="60"/>
      <c r="GF1133" s="60"/>
      <c r="GG1133" s="60"/>
      <c r="GH1133" s="60"/>
      <c r="GI1133" s="60"/>
      <c r="GJ1133" s="60"/>
      <c r="GK1133" s="60"/>
      <c r="GL1133" s="60"/>
      <c r="GM1133" s="60"/>
      <c r="GN1133" s="60"/>
      <c r="GO1133" s="37"/>
      <c r="HP1133" s="37"/>
      <c r="IW1133" s="37"/>
      <c r="IX1133" s="37"/>
      <c r="IY1133" s="37"/>
      <c r="JZ1133" s="37"/>
      <c r="LA1133" s="37"/>
      <c r="MC1133" s="37"/>
      <c r="ND1133" s="37"/>
      <c r="OG1133" s="37"/>
      <c r="PH1133" s="37"/>
      <c r="QI1133" s="37"/>
      <c r="RY1133" s="138"/>
    </row>
    <row r="1134" spans="3:493" s="38" customFormat="1">
      <c r="C1134" s="39"/>
      <c r="G1134" s="40"/>
      <c r="H1134" s="40"/>
      <c r="AI1134" s="37"/>
      <c r="BJ1134" s="37"/>
      <c r="DL1134" s="37"/>
      <c r="FN1134" s="37"/>
      <c r="FO1134" s="60"/>
      <c r="FP1134" s="60"/>
      <c r="FQ1134" s="60"/>
      <c r="FR1134" s="60"/>
      <c r="FS1134" s="60"/>
      <c r="FT1134" s="60"/>
      <c r="FU1134" s="60"/>
      <c r="FV1134" s="60"/>
      <c r="FW1134" s="60"/>
      <c r="FX1134" s="60"/>
      <c r="FY1134" s="60"/>
      <c r="FZ1134" s="60"/>
      <c r="GA1134" s="60"/>
      <c r="GB1134" s="60"/>
      <c r="GC1134" s="60"/>
      <c r="GD1134" s="60"/>
      <c r="GE1134" s="60"/>
      <c r="GF1134" s="60"/>
      <c r="GG1134" s="60"/>
      <c r="GH1134" s="60"/>
      <c r="GI1134" s="60"/>
      <c r="GJ1134" s="60"/>
      <c r="GK1134" s="60"/>
      <c r="GL1134" s="60"/>
      <c r="GM1134" s="60"/>
      <c r="GN1134" s="60"/>
      <c r="GO1134" s="37"/>
      <c r="HP1134" s="37"/>
      <c r="IW1134" s="37"/>
      <c r="IX1134" s="37"/>
      <c r="IY1134" s="37"/>
      <c r="JZ1134" s="37"/>
      <c r="LA1134" s="37"/>
      <c r="MC1134" s="37"/>
      <c r="ND1134" s="37"/>
      <c r="OG1134" s="37"/>
      <c r="PH1134" s="37"/>
      <c r="QI1134" s="37"/>
      <c r="RY1134" s="138"/>
    </row>
    <row r="1135" spans="3:493" s="38" customFormat="1">
      <c r="C1135" s="39"/>
      <c r="G1135" s="40"/>
      <c r="H1135" s="40"/>
      <c r="AI1135" s="37"/>
      <c r="BJ1135" s="37"/>
      <c r="DL1135" s="37"/>
      <c r="FN1135" s="37"/>
      <c r="FO1135" s="60"/>
      <c r="FP1135" s="60"/>
      <c r="FQ1135" s="60"/>
      <c r="FR1135" s="60"/>
      <c r="FS1135" s="60"/>
      <c r="FT1135" s="60"/>
      <c r="FU1135" s="60"/>
      <c r="FV1135" s="60"/>
      <c r="FW1135" s="60"/>
      <c r="FX1135" s="60"/>
      <c r="FY1135" s="60"/>
      <c r="FZ1135" s="60"/>
      <c r="GA1135" s="60"/>
      <c r="GB1135" s="60"/>
      <c r="GC1135" s="60"/>
      <c r="GD1135" s="60"/>
      <c r="GE1135" s="60"/>
      <c r="GF1135" s="60"/>
      <c r="GG1135" s="60"/>
      <c r="GH1135" s="60"/>
      <c r="GI1135" s="60"/>
      <c r="GJ1135" s="60"/>
      <c r="GK1135" s="60"/>
      <c r="GL1135" s="60"/>
      <c r="GM1135" s="60"/>
      <c r="GN1135" s="60"/>
      <c r="GO1135" s="37"/>
      <c r="HP1135" s="37"/>
      <c r="IW1135" s="37"/>
      <c r="IX1135" s="37"/>
      <c r="IY1135" s="37"/>
      <c r="JZ1135" s="37"/>
      <c r="LA1135" s="37"/>
      <c r="MC1135" s="37"/>
      <c r="ND1135" s="37"/>
      <c r="OG1135" s="37"/>
      <c r="PH1135" s="37"/>
      <c r="QI1135" s="37"/>
      <c r="RY1135" s="138"/>
    </row>
    <row r="1136" spans="3:493" s="38" customFormat="1">
      <c r="C1136" s="39"/>
      <c r="G1136" s="40"/>
      <c r="H1136" s="40"/>
      <c r="AI1136" s="37"/>
      <c r="BJ1136" s="37"/>
      <c r="DL1136" s="37"/>
      <c r="FN1136" s="37"/>
      <c r="FO1136" s="60"/>
      <c r="FP1136" s="60"/>
      <c r="FQ1136" s="60"/>
      <c r="FR1136" s="60"/>
      <c r="FS1136" s="60"/>
      <c r="FT1136" s="60"/>
      <c r="FU1136" s="60"/>
      <c r="FV1136" s="60"/>
      <c r="FW1136" s="60"/>
      <c r="FX1136" s="60"/>
      <c r="FY1136" s="60"/>
      <c r="FZ1136" s="60"/>
      <c r="GA1136" s="60"/>
      <c r="GB1136" s="60"/>
      <c r="GC1136" s="60"/>
      <c r="GD1136" s="60"/>
      <c r="GE1136" s="60"/>
      <c r="GF1136" s="60"/>
      <c r="GG1136" s="60"/>
      <c r="GH1136" s="60"/>
      <c r="GI1136" s="60"/>
      <c r="GJ1136" s="60"/>
      <c r="GK1136" s="60"/>
      <c r="GL1136" s="60"/>
      <c r="GM1136" s="60"/>
      <c r="GN1136" s="60"/>
      <c r="GO1136" s="37"/>
      <c r="HP1136" s="37"/>
      <c r="IW1136" s="37"/>
      <c r="IX1136" s="37"/>
      <c r="IY1136" s="37"/>
      <c r="JZ1136" s="37"/>
      <c r="LA1136" s="37"/>
      <c r="MC1136" s="37"/>
      <c r="ND1136" s="37"/>
      <c r="OG1136" s="37"/>
      <c r="PH1136" s="37"/>
      <c r="QI1136" s="37"/>
      <c r="RY1136" s="138"/>
    </row>
    <row r="1137" spans="3:493" s="38" customFormat="1">
      <c r="C1137" s="39"/>
      <c r="G1137" s="40"/>
      <c r="H1137" s="40"/>
      <c r="AI1137" s="37"/>
      <c r="BJ1137" s="37"/>
      <c r="DL1137" s="37"/>
      <c r="FN1137" s="37"/>
      <c r="FO1137" s="60"/>
      <c r="FP1137" s="60"/>
      <c r="FQ1137" s="60"/>
      <c r="FR1137" s="60"/>
      <c r="FS1137" s="60"/>
      <c r="FT1137" s="60"/>
      <c r="FU1137" s="60"/>
      <c r="FV1137" s="60"/>
      <c r="FW1137" s="60"/>
      <c r="FX1137" s="60"/>
      <c r="FY1137" s="60"/>
      <c r="FZ1137" s="60"/>
      <c r="GA1137" s="60"/>
      <c r="GB1137" s="60"/>
      <c r="GC1137" s="60"/>
      <c r="GD1137" s="60"/>
      <c r="GE1137" s="60"/>
      <c r="GF1137" s="60"/>
      <c r="GG1137" s="60"/>
      <c r="GH1137" s="60"/>
      <c r="GI1137" s="60"/>
      <c r="GJ1137" s="60"/>
      <c r="GK1137" s="60"/>
      <c r="GL1137" s="60"/>
      <c r="GM1137" s="60"/>
      <c r="GN1137" s="60"/>
      <c r="GO1137" s="37"/>
      <c r="HP1137" s="37"/>
      <c r="IW1137" s="37"/>
      <c r="IX1137" s="37"/>
      <c r="IY1137" s="37"/>
      <c r="JZ1137" s="37"/>
      <c r="LA1137" s="37"/>
      <c r="MC1137" s="37"/>
      <c r="ND1137" s="37"/>
      <c r="OG1137" s="37"/>
      <c r="PH1137" s="37"/>
      <c r="QI1137" s="37"/>
      <c r="RY1137" s="138"/>
    </row>
    <row r="1138" spans="3:493" s="38" customFormat="1">
      <c r="C1138" s="39"/>
      <c r="G1138" s="40"/>
      <c r="H1138" s="40"/>
      <c r="AI1138" s="37"/>
      <c r="BJ1138" s="37"/>
      <c r="DL1138" s="37"/>
      <c r="FN1138" s="37"/>
      <c r="FO1138" s="60"/>
      <c r="FP1138" s="60"/>
      <c r="FQ1138" s="60"/>
      <c r="FR1138" s="60"/>
      <c r="FS1138" s="60"/>
      <c r="FT1138" s="60"/>
      <c r="FU1138" s="60"/>
      <c r="FV1138" s="60"/>
      <c r="FW1138" s="60"/>
      <c r="FX1138" s="60"/>
      <c r="FY1138" s="60"/>
      <c r="FZ1138" s="60"/>
      <c r="GA1138" s="60"/>
      <c r="GB1138" s="60"/>
      <c r="GC1138" s="60"/>
      <c r="GD1138" s="60"/>
      <c r="GE1138" s="60"/>
      <c r="GF1138" s="60"/>
      <c r="GG1138" s="60"/>
      <c r="GH1138" s="60"/>
      <c r="GI1138" s="60"/>
      <c r="GJ1138" s="60"/>
      <c r="GK1138" s="60"/>
      <c r="GL1138" s="60"/>
      <c r="GM1138" s="60"/>
      <c r="GN1138" s="60"/>
      <c r="GO1138" s="37"/>
      <c r="HP1138" s="37"/>
      <c r="IW1138" s="37"/>
      <c r="IX1138" s="37"/>
      <c r="IY1138" s="37"/>
      <c r="JZ1138" s="37"/>
      <c r="LA1138" s="37"/>
      <c r="MC1138" s="37"/>
      <c r="ND1138" s="37"/>
      <c r="OG1138" s="37"/>
      <c r="PH1138" s="37"/>
      <c r="QI1138" s="37"/>
      <c r="RY1138" s="138"/>
    </row>
    <row r="1139" spans="3:493" s="38" customFormat="1">
      <c r="C1139" s="39"/>
      <c r="G1139" s="40"/>
      <c r="H1139" s="40"/>
      <c r="AI1139" s="37"/>
      <c r="BJ1139" s="37"/>
      <c r="DL1139" s="37"/>
      <c r="FN1139" s="37"/>
      <c r="FO1139" s="60"/>
      <c r="FP1139" s="60"/>
      <c r="FQ1139" s="60"/>
      <c r="FR1139" s="60"/>
      <c r="FS1139" s="60"/>
      <c r="FT1139" s="60"/>
      <c r="FU1139" s="60"/>
      <c r="FV1139" s="60"/>
      <c r="FW1139" s="60"/>
      <c r="FX1139" s="60"/>
      <c r="FY1139" s="60"/>
      <c r="FZ1139" s="60"/>
      <c r="GA1139" s="60"/>
      <c r="GB1139" s="60"/>
      <c r="GC1139" s="60"/>
      <c r="GD1139" s="60"/>
      <c r="GE1139" s="60"/>
      <c r="GF1139" s="60"/>
      <c r="GG1139" s="60"/>
      <c r="GH1139" s="60"/>
      <c r="GI1139" s="60"/>
      <c r="GJ1139" s="60"/>
      <c r="GK1139" s="60"/>
      <c r="GL1139" s="60"/>
      <c r="GM1139" s="60"/>
      <c r="GN1139" s="60"/>
      <c r="GO1139" s="37"/>
      <c r="HP1139" s="37"/>
      <c r="IW1139" s="37"/>
      <c r="IX1139" s="37"/>
      <c r="IY1139" s="37"/>
      <c r="JZ1139" s="37"/>
      <c r="LA1139" s="37"/>
      <c r="MC1139" s="37"/>
      <c r="ND1139" s="37"/>
      <c r="OG1139" s="37"/>
      <c r="PH1139" s="37"/>
      <c r="QI1139" s="37"/>
      <c r="RY1139" s="138"/>
    </row>
    <row r="1140" spans="3:493" s="38" customFormat="1">
      <c r="C1140" s="39"/>
      <c r="G1140" s="40"/>
      <c r="H1140" s="40"/>
      <c r="AI1140" s="37"/>
      <c r="BJ1140" s="37"/>
      <c r="DL1140" s="37"/>
      <c r="FN1140" s="37"/>
      <c r="FO1140" s="60"/>
      <c r="FP1140" s="60"/>
      <c r="FQ1140" s="60"/>
      <c r="FR1140" s="60"/>
      <c r="FS1140" s="60"/>
      <c r="FT1140" s="60"/>
      <c r="FU1140" s="60"/>
      <c r="FV1140" s="60"/>
      <c r="FW1140" s="60"/>
      <c r="FX1140" s="60"/>
      <c r="FY1140" s="60"/>
      <c r="FZ1140" s="60"/>
      <c r="GA1140" s="60"/>
      <c r="GB1140" s="60"/>
      <c r="GC1140" s="60"/>
      <c r="GD1140" s="60"/>
      <c r="GE1140" s="60"/>
      <c r="GF1140" s="60"/>
      <c r="GG1140" s="60"/>
      <c r="GH1140" s="60"/>
      <c r="GI1140" s="60"/>
      <c r="GJ1140" s="60"/>
      <c r="GK1140" s="60"/>
      <c r="GL1140" s="60"/>
      <c r="GM1140" s="60"/>
      <c r="GN1140" s="60"/>
      <c r="GO1140" s="37"/>
      <c r="HP1140" s="37"/>
      <c r="IW1140" s="37"/>
      <c r="IX1140" s="37"/>
      <c r="IY1140" s="37"/>
      <c r="JZ1140" s="37"/>
      <c r="LA1140" s="37"/>
      <c r="MC1140" s="37"/>
      <c r="ND1140" s="37"/>
      <c r="OG1140" s="37"/>
      <c r="PH1140" s="37"/>
      <c r="QI1140" s="37"/>
      <c r="RY1140" s="138"/>
    </row>
    <row r="1141" spans="3:493" s="38" customFormat="1">
      <c r="C1141" s="39"/>
      <c r="G1141" s="40"/>
      <c r="H1141" s="40"/>
      <c r="AI1141" s="37"/>
      <c r="BJ1141" s="37"/>
      <c r="DL1141" s="37"/>
      <c r="FN1141" s="37"/>
      <c r="FO1141" s="60"/>
      <c r="FP1141" s="60"/>
      <c r="FQ1141" s="60"/>
      <c r="FR1141" s="60"/>
      <c r="FS1141" s="60"/>
      <c r="FT1141" s="60"/>
      <c r="FU1141" s="60"/>
      <c r="FV1141" s="60"/>
      <c r="FW1141" s="60"/>
      <c r="FX1141" s="60"/>
      <c r="FY1141" s="60"/>
      <c r="FZ1141" s="60"/>
      <c r="GA1141" s="60"/>
      <c r="GB1141" s="60"/>
      <c r="GC1141" s="60"/>
      <c r="GD1141" s="60"/>
      <c r="GE1141" s="60"/>
      <c r="GF1141" s="60"/>
      <c r="GG1141" s="60"/>
      <c r="GH1141" s="60"/>
      <c r="GI1141" s="60"/>
      <c r="GJ1141" s="60"/>
      <c r="GK1141" s="60"/>
      <c r="GL1141" s="60"/>
      <c r="GM1141" s="60"/>
      <c r="GN1141" s="60"/>
      <c r="GO1141" s="37"/>
      <c r="HP1141" s="37"/>
      <c r="IW1141" s="37"/>
      <c r="IX1141" s="37"/>
      <c r="IY1141" s="37"/>
      <c r="JZ1141" s="37"/>
      <c r="LA1141" s="37"/>
      <c r="MC1141" s="37"/>
      <c r="ND1141" s="37"/>
      <c r="OG1141" s="37"/>
      <c r="PH1141" s="37"/>
      <c r="QI1141" s="37"/>
      <c r="RY1141" s="138"/>
    </row>
    <row r="1142" spans="3:493" s="38" customFormat="1">
      <c r="C1142" s="39"/>
      <c r="G1142" s="40"/>
      <c r="H1142" s="40"/>
      <c r="AI1142" s="37"/>
      <c r="BJ1142" s="37"/>
      <c r="DL1142" s="37"/>
      <c r="FN1142" s="37"/>
      <c r="FO1142" s="60"/>
      <c r="FP1142" s="60"/>
      <c r="FQ1142" s="60"/>
      <c r="FR1142" s="60"/>
      <c r="FS1142" s="60"/>
      <c r="FT1142" s="60"/>
      <c r="FU1142" s="60"/>
      <c r="FV1142" s="60"/>
      <c r="FW1142" s="60"/>
      <c r="FX1142" s="60"/>
      <c r="FY1142" s="60"/>
      <c r="FZ1142" s="60"/>
      <c r="GA1142" s="60"/>
      <c r="GB1142" s="60"/>
      <c r="GC1142" s="60"/>
      <c r="GD1142" s="60"/>
      <c r="GE1142" s="60"/>
      <c r="GF1142" s="60"/>
      <c r="GG1142" s="60"/>
      <c r="GH1142" s="60"/>
      <c r="GI1142" s="60"/>
      <c r="GJ1142" s="60"/>
      <c r="GK1142" s="60"/>
      <c r="GL1142" s="60"/>
      <c r="GM1142" s="60"/>
      <c r="GN1142" s="60"/>
      <c r="GO1142" s="37"/>
      <c r="HP1142" s="37"/>
      <c r="IW1142" s="37"/>
      <c r="IX1142" s="37"/>
      <c r="IY1142" s="37"/>
      <c r="JZ1142" s="37"/>
      <c r="LA1142" s="37"/>
      <c r="MC1142" s="37"/>
      <c r="ND1142" s="37"/>
      <c r="OG1142" s="37"/>
      <c r="PH1142" s="37"/>
      <c r="QI1142" s="37"/>
      <c r="RY1142" s="138"/>
    </row>
    <row r="1143" spans="3:493" s="38" customFormat="1">
      <c r="C1143" s="39"/>
      <c r="G1143" s="40"/>
      <c r="H1143" s="40"/>
      <c r="AI1143" s="37"/>
      <c r="BJ1143" s="37"/>
      <c r="DL1143" s="37"/>
      <c r="FN1143" s="37"/>
      <c r="FO1143" s="60"/>
      <c r="FP1143" s="60"/>
      <c r="FQ1143" s="60"/>
      <c r="FR1143" s="60"/>
      <c r="FS1143" s="60"/>
      <c r="FT1143" s="60"/>
      <c r="FU1143" s="60"/>
      <c r="FV1143" s="60"/>
      <c r="FW1143" s="60"/>
      <c r="FX1143" s="60"/>
      <c r="FY1143" s="60"/>
      <c r="FZ1143" s="60"/>
      <c r="GA1143" s="60"/>
      <c r="GB1143" s="60"/>
      <c r="GC1143" s="60"/>
      <c r="GD1143" s="60"/>
      <c r="GE1143" s="60"/>
      <c r="GF1143" s="60"/>
      <c r="GG1143" s="60"/>
      <c r="GH1143" s="60"/>
      <c r="GI1143" s="60"/>
      <c r="GJ1143" s="60"/>
      <c r="GK1143" s="60"/>
      <c r="GL1143" s="60"/>
      <c r="GM1143" s="60"/>
      <c r="GN1143" s="60"/>
      <c r="GO1143" s="37"/>
      <c r="HP1143" s="37"/>
      <c r="IW1143" s="37"/>
      <c r="IX1143" s="37"/>
      <c r="IY1143" s="37"/>
      <c r="JZ1143" s="37"/>
      <c r="LA1143" s="37"/>
      <c r="MC1143" s="37"/>
      <c r="ND1143" s="37"/>
      <c r="OG1143" s="37"/>
      <c r="PH1143" s="37"/>
      <c r="QI1143" s="37"/>
      <c r="RY1143" s="138"/>
    </row>
    <row r="1144" spans="3:493" s="38" customFormat="1">
      <c r="C1144" s="39"/>
      <c r="G1144" s="40"/>
      <c r="H1144" s="40"/>
      <c r="AI1144" s="37"/>
      <c r="BJ1144" s="37"/>
      <c r="DL1144" s="37"/>
      <c r="FN1144" s="37"/>
      <c r="FO1144" s="60"/>
      <c r="FP1144" s="60"/>
      <c r="FQ1144" s="60"/>
      <c r="FR1144" s="60"/>
      <c r="FS1144" s="60"/>
      <c r="FT1144" s="60"/>
      <c r="FU1144" s="60"/>
      <c r="FV1144" s="60"/>
      <c r="FW1144" s="60"/>
      <c r="FX1144" s="60"/>
      <c r="FY1144" s="60"/>
      <c r="FZ1144" s="60"/>
      <c r="GA1144" s="60"/>
      <c r="GB1144" s="60"/>
      <c r="GC1144" s="60"/>
      <c r="GD1144" s="60"/>
      <c r="GE1144" s="60"/>
      <c r="GF1144" s="60"/>
      <c r="GG1144" s="60"/>
      <c r="GH1144" s="60"/>
      <c r="GI1144" s="60"/>
      <c r="GJ1144" s="60"/>
      <c r="GK1144" s="60"/>
      <c r="GL1144" s="60"/>
      <c r="GM1144" s="60"/>
      <c r="GN1144" s="60"/>
      <c r="GO1144" s="37"/>
      <c r="HP1144" s="37"/>
      <c r="IW1144" s="37"/>
      <c r="IX1144" s="37"/>
      <c r="IY1144" s="37"/>
      <c r="JZ1144" s="37"/>
      <c r="LA1144" s="37"/>
      <c r="MC1144" s="37"/>
      <c r="ND1144" s="37"/>
      <c r="OG1144" s="37"/>
      <c r="PH1144" s="37"/>
      <c r="QI1144" s="37"/>
      <c r="RY1144" s="138"/>
    </row>
    <row r="1145" spans="3:493" s="38" customFormat="1">
      <c r="C1145" s="39"/>
      <c r="G1145" s="40"/>
      <c r="H1145" s="40"/>
      <c r="AI1145" s="37"/>
      <c r="BJ1145" s="37"/>
      <c r="DL1145" s="37"/>
      <c r="FN1145" s="37"/>
      <c r="FO1145" s="60"/>
      <c r="FP1145" s="60"/>
      <c r="FQ1145" s="60"/>
      <c r="FR1145" s="60"/>
      <c r="FS1145" s="60"/>
      <c r="FT1145" s="60"/>
      <c r="FU1145" s="60"/>
      <c r="FV1145" s="60"/>
      <c r="FW1145" s="60"/>
      <c r="FX1145" s="60"/>
      <c r="FY1145" s="60"/>
      <c r="FZ1145" s="60"/>
      <c r="GA1145" s="60"/>
      <c r="GB1145" s="60"/>
      <c r="GC1145" s="60"/>
      <c r="GD1145" s="60"/>
      <c r="GE1145" s="60"/>
      <c r="GF1145" s="60"/>
      <c r="GG1145" s="60"/>
      <c r="GH1145" s="60"/>
      <c r="GI1145" s="60"/>
      <c r="GJ1145" s="60"/>
      <c r="GK1145" s="60"/>
      <c r="GL1145" s="60"/>
      <c r="GM1145" s="60"/>
      <c r="GN1145" s="60"/>
      <c r="GO1145" s="37"/>
      <c r="HP1145" s="37"/>
      <c r="IW1145" s="37"/>
      <c r="IX1145" s="37"/>
      <c r="IY1145" s="37"/>
      <c r="JZ1145" s="37"/>
      <c r="LA1145" s="37"/>
      <c r="MC1145" s="37"/>
      <c r="ND1145" s="37"/>
      <c r="OG1145" s="37"/>
      <c r="PH1145" s="37"/>
      <c r="QI1145" s="37"/>
      <c r="RY1145" s="138"/>
    </row>
    <row r="1146" spans="3:493" s="38" customFormat="1">
      <c r="C1146" s="39"/>
      <c r="G1146" s="40"/>
      <c r="H1146" s="40"/>
      <c r="AI1146" s="37"/>
      <c r="BJ1146" s="37"/>
      <c r="DL1146" s="37"/>
      <c r="FN1146" s="37"/>
      <c r="FO1146" s="60"/>
      <c r="FP1146" s="60"/>
      <c r="FQ1146" s="60"/>
      <c r="FR1146" s="60"/>
      <c r="FS1146" s="60"/>
      <c r="FT1146" s="60"/>
      <c r="FU1146" s="60"/>
      <c r="FV1146" s="60"/>
      <c r="FW1146" s="60"/>
      <c r="FX1146" s="60"/>
      <c r="FY1146" s="60"/>
      <c r="FZ1146" s="60"/>
      <c r="GA1146" s="60"/>
      <c r="GB1146" s="60"/>
      <c r="GC1146" s="60"/>
      <c r="GD1146" s="60"/>
      <c r="GE1146" s="60"/>
      <c r="GF1146" s="60"/>
      <c r="GG1146" s="60"/>
      <c r="GH1146" s="60"/>
      <c r="GI1146" s="60"/>
      <c r="GJ1146" s="60"/>
      <c r="GK1146" s="60"/>
      <c r="GL1146" s="60"/>
      <c r="GM1146" s="60"/>
      <c r="GN1146" s="60"/>
      <c r="GO1146" s="37"/>
      <c r="HP1146" s="37"/>
      <c r="IW1146" s="37"/>
      <c r="IX1146" s="37"/>
      <c r="IY1146" s="37"/>
      <c r="JZ1146" s="37"/>
      <c r="LA1146" s="37"/>
      <c r="MC1146" s="37"/>
      <c r="ND1146" s="37"/>
      <c r="OG1146" s="37"/>
      <c r="PH1146" s="37"/>
      <c r="QI1146" s="37"/>
      <c r="RY1146" s="138"/>
    </row>
    <row r="1147" spans="3:493" s="38" customFormat="1">
      <c r="C1147" s="39"/>
      <c r="G1147" s="40"/>
      <c r="H1147" s="40"/>
      <c r="AI1147" s="37"/>
      <c r="BJ1147" s="37"/>
      <c r="DL1147" s="37"/>
      <c r="FN1147" s="37"/>
      <c r="FO1147" s="60"/>
      <c r="FP1147" s="60"/>
      <c r="FQ1147" s="60"/>
      <c r="FR1147" s="60"/>
      <c r="FS1147" s="60"/>
      <c r="FT1147" s="60"/>
      <c r="FU1147" s="60"/>
      <c r="FV1147" s="60"/>
      <c r="FW1147" s="60"/>
      <c r="FX1147" s="60"/>
      <c r="FY1147" s="60"/>
      <c r="FZ1147" s="60"/>
      <c r="GA1147" s="60"/>
      <c r="GB1147" s="60"/>
      <c r="GC1147" s="60"/>
      <c r="GD1147" s="60"/>
      <c r="GE1147" s="60"/>
      <c r="GF1147" s="60"/>
      <c r="GG1147" s="60"/>
      <c r="GH1147" s="60"/>
      <c r="GI1147" s="60"/>
      <c r="GJ1147" s="60"/>
      <c r="GK1147" s="60"/>
      <c r="GL1147" s="60"/>
      <c r="GM1147" s="60"/>
      <c r="GN1147" s="60"/>
      <c r="GO1147" s="37"/>
      <c r="HP1147" s="37"/>
      <c r="IW1147" s="37"/>
      <c r="IX1147" s="37"/>
      <c r="IY1147" s="37"/>
      <c r="JZ1147" s="37"/>
      <c r="LA1147" s="37"/>
      <c r="MC1147" s="37"/>
      <c r="ND1147" s="37"/>
      <c r="OG1147" s="37"/>
      <c r="PH1147" s="37"/>
      <c r="QI1147" s="37"/>
      <c r="RY1147" s="138"/>
    </row>
    <row r="1148" spans="3:493" s="38" customFormat="1">
      <c r="C1148" s="39"/>
      <c r="G1148" s="40"/>
      <c r="H1148" s="40"/>
      <c r="AI1148" s="37"/>
      <c r="BJ1148" s="37"/>
      <c r="DL1148" s="37"/>
      <c r="FN1148" s="37"/>
      <c r="FO1148" s="60"/>
      <c r="FP1148" s="60"/>
      <c r="FQ1148" s="60"/>
      <c r="FR1148" s="60"/>
      <c r="FS1148" s="60"/>
      <c r="FT1148" s="60"/>
      <c r="FU1148" s="60"/>
      <c r="FV1148" s="60"/>
      <c r="FW1148" s="60"/>
      <c r="FX1148" s="60"/>
      <c r="FY1148" s="60"/>
      <c r="FZ1148" s="60"/>
      <c r="GA1148" s="60"/>
      <c r="GB1148" s="60"/>
      <c r="GC1148" s="60"/>
      <c r="GD1148" s="60"/>
      <c r="GE1148" s="60"/>
      <c r="GF1148" s="60"/>
      <c r="GG1148" s="60"/>
      <c r="GH1148" s="60"/>
      <c r="GI1148" s="60"/>
      <c r="GJ1148" s="60"/>
      <c r="GK1148" s="60"/>
      <c r="GL1148" s="60"/>
      <c r="GM1148" s="60"/>
      <c r="GN1148" s="60"/>
      <c r="GO1148" s="37"/>
      <c r="HP1148" s="37"/>
      <c r="IW1148" s="37"/>
      <c r="IX1148" s="37"/>
      <c r="IY1148" s="37"/>
      <c r="JZ1148" s="37"/>
      <c r="LA1148" s="37"/>
      <c r="MC1148" s="37"/>
      <c r="ND1148" s="37"/>
      <c r="OG1148" s="37"/>
      <c r="PH1148" s="37"/>
      <c r="QI1148" s="37"/>
      <c r="RY1148" s="138"/>
    </row>
    <row r="1149" spans="3:493" s="38" customFormat="1">
      <c r="C1149" s="39"/>
      <c r="G1149" s="40"/>
      <c r="H1149" s="40"/>
      <c r="AI1149" s="37"/>
      <c r="BJ1149" s="37"/>
      <c r="DL1149" s="37"/>
      <c r="FN1149" s="37"/>
      <c r="FO1149" s="60"/>
      <c r="FP1149" s="60"/>
      <c r="FQ1149" s="60"/>
      <c r="FR1149" s="60"/>
      <c r="FS1149" s="60"/>
      <c r="FT1149" s="60"/>
      <c r="FU1149" s="60"/>
      <c r="FV1149" s="60"/>
      <c r="FW1149" s="60"/>
      <c r="FX1149" s="60"/>
      <c r="FY1149" s="60"/>
      <c r="FZ1149" s="60"/>
      <c r="GA1149" s="60"/>
      <c r="GB1149" s="60"/>
      <c r="GC1149" s="60"/>
      <c r="GD1149" s="60"/>
      <c r="GE1149" s="60"/>
      <c r="GF1149" s="60"/>
      <c r="GG1149" s="60"/>
      <c r="GH1149" s="60"/>
      <c r="GI1149" s="60"/>
      <c r="GJ1149" s="60"/>
      <c r="GK1149" s="60"/>
      <c r="GL1149" s="60"/>
      <c r="GM1149" s="60"/>
      <c r="GN1149" s="60"/>
      <c r="GO1149" s="37"/>
      <c r="HP1149" s="37"/>
      <c r="IW1149" s="37"/>
      <c r="IX1149" s="37"/>
      <c r="IY1149" s="37"/>
      <c r="JZ1149" s="37"/>
      <c r="LA1149" s="37"/>
      <c r="MC1149" s="37"/>
      <c r="ND1149" s="37"/>
      <c r="OG1149" s="37"/>
      <c r="PH1149" s="37"/>
      <c r="QI1149" s="37"/>
      <c r="RY1149" s="138"/>
    </row>
    <row r="1150" spans="3:493" s="38" customFormat="1">
      <c r="C1150" s="39"/>
      <c r="G1150" s="40"/>
      <c r="H1150" s="40"/>
      <c r="AI1150" s="37"/>
      <c r="BJ1150" s="37"/>
      <c r="DL1150" s="37"/>
      <c r="FN1150" s="37"/>
      <c r="FO1150" s="60"/>
      <c r="FP1150" s="60"/>
      <c r="FQ1150" s="60"/>
      <c r="FR1150" s="60"/>
      <c r="FS1150" s="60"/>
      <c r="FT1150" s="60"/>
      <c r="FU1150" s="60"/>
      <c r="FV1150" s="60"/>
      <c r="FW1150" s="60"/>
      <c r="FX1150" s="60"/>
      <c r="FY1150" s="60"/>
      <c r="FZ1150" s="60"/>
      <c r="GA1150" s="60"/>
      <c r="GB1150" s="60"/>
      <c r="GC1150" s="60"/>
      <c r="GD1150" s="60"/>
      <c r="GE1150" s="60"/>
      <c r="GF1150" s="60"/>
      <c r="GG1150" s="60"/>
      <c r="GH1150" s="60"/>
      <c r="GI1150" s="60"/>
      <c r="GJ1150" s="60"/>
      <c r="GK1150" s="60"/>
      <c r="GL1150" s="60"/>
      <c r="GM1150" s="60"/>
      <c r="GN1150" s="60"/>
      <c r="GO1150" s="37"/>
      <c r="HP1150" s="37"/>
      <c r="IW1150" s="37"/>
      <c r="IX1150" s="37"/>
      <c r="IY1150" s="37"/>
      <c r="JZ1150" s="37"/>
      <c r="LA1150" s="37"/>
      <c r="MC1150" s="37"/>
      <c r="ND1150" s="37"/>
      <c r="OG1150" s="37"/>
      <c r="PH1150" s="37"/>
      <c r="QI1150" s="37"/>
      <c r="RY1150" s="138"/>
    </row>
    <row r="1151" spans="3:493" s="38" customFormat="1">
      <c r="C1151" s="39"/>
      <c r="G1151" s="40"/>
      <c r="H1151" s="40"/>
      <c r="AI1151" s="37"/>
      <c r="BJ1151" s="37"/>
      <c r="DL1151" s="37"/>
      <c r="FN1151" s="37"/>
      <c r="FO1151" s="60"/>
      <c r="FP1151" s="60"/>
      <c r="FQ1151" s="60"/>
      <c r="FR1151" s="60"/>
      <c r="FS1151" s="60"/>
      <c r="FT1151" s="60"/>
      <c r="FU1151" s="60"/>
      <c r="FV1151" s="60"/>
      <c r="FW1151" s="60"/>
      <c r="FX1151" s="60"/>
      <c r="FY1151" s="60"/>
      <c r="FZ1151" s="60"/>
      <c r="GA1151" s="60"/>
      <c r="GB1151" s="60"/>
      <c r="GC1151" s="60"/>
      <c r="GD1151" s="60"/>
      <c r="GE1151" s="60"/>
      <c r="GF1151" s="60"/>
      <c r="GG1151" s="60"/>
      <c r="GH1151" s="60"/>
      <c r="GI1151" s="60"/>
      <c r="GJ1151" s="60"/>
      <c r="GK1151" s="60"/>
      <c r="GL1151" s="60"/>
      <c r="GM1151" s="60"/>
      <c r="GN1151" s="60"/>
      <c r="GO1151" s="37"/>
      <c r="HP1151" s="37"/>
      <c r="IW1151" s="37"/>
      <c r="IX1151" s="37"/>
      <c r="IY1151" s="37"/>
      <c r="JZ1151" s="37"/>
      <c r="LA1151" s="37"/>
      <c r="MC1151" s="37"/>
      <c r="ND1151" s="37"/>
      <c r="OG1151" s="37"/>
      <c r="PH1151" s="37"/>
      <c r="QI1151" s="37"/>
      <c r="RY1151" s="138"/>
    </row>
    <row r="1152" spans="3:493" s="38" customFormat="1">
      <c r="C1152" s="39"/>
      <c r="G1152" s="40"/>
      <c r="H1152" s="40"/>
      <c r="AI1152" s="37"/>
      <c r="BJ1152" s="37"/>
      <c r="DL1152" s="37"/>
      <c r="FN1152" s="37"/>
      <c r="FO1152" s="60"/>
      <c r="FP1152" s="60"/>
      <c r="FQ1152" s="60"/>
      <c r="FR1152" s="60"/>
      <c r="FS1152" s="60"/>
      <c r="FT1152" s="60"/>
      <c r="FU1152" s="60"/>
      <c r="FV1152" s="60"/>
      <c r="FW1152" s="60"/>
      <c r="FX1152" s="60"/>
      <c r="FY1152" s="60"/>
      <c r="FZ1152" s="60"/>
      <c r="GA1152" s="60"/>
      <c r="GB1152" s="60"/>
      <c r="GC1152" s="60"/>
      <c r="GD1152" s="60"/>
      <c r="GE1152" s="60"/>
      <c r="GF1152" s="60"/>
      <c r="GG1152" s="60"/>
      <c r="GH1152" s="60"/>
      <c r="GI1152" s="60"/>
      <c r="GJ1152" s="60"/>
      <c r="GK1152" s="60"/>
      <c r="GL1152" s="60"/>
      <c r="GM1152" s="60"/>
      <c r="GN1152" s="60"/>
      <c r="GO1152" s="37"/>
      <c r="HP1152" s="37"/>
      <c r="IW1152" s="37"/>
      <c r="IX1152" s="37"/>
      <c r="IY1152" s="37"/>
      <c r="JZ1152" s="37"/>
      <c r="LA1152" s="37"/>
      <c r="MC1152" s="37"/>
      <c r="ND1152" s="37"/>
      <c r="OG1152" s="37"/>
      <c r="PH1152" s="37"/>
      <c r="QI1152" s="37"/>
      <c r="RY1152" s="138"/>
    </row>
    <row r="1153" spans="3:493" s="38" customFormat="1">
      <c r="C1153" s="39"/>
      <c r="G1153" s="40"/>
      <c r="H1153" s="40"/>
      <c r="AI1153" s="37"/>
      <c r="BJ1153" s="37"/>
      <c r="DL1153" s="37"/>
      <c r="FN1153" s="37"/>
      <c r="FO1153" s="60"/>
      <c r="FP1153" s="60"/>
      <c r="FQ1153" s="60"/>
      <c r="FR1153" s="60"/>
      <c r="FS1153" s="60"/>
      <c r="FT1153" s="60"/>
      <c r="FU1153" s="60"/>
      <c r="FV1153" s="60"/>
      <c r="FW1153" s="60"/>
      <c r="FX1153" s="60"/>
      <c r="FY1153" s="60"/>
      <c r="FZ1153" s="60"/>
      <c r="GA1153" s="60"/>
      <c r="GB1153" s="60"/>
      <c r="GC1153" s="60"/>
      <c r="GD1153" s="60"/>
      <c r="GE1153" s="60"/>
      <c r="GF1153" s="60"/>
      <c r="GG1153" s="60"/>
      <c r="GH1153" s="60"/>
      <c r="GI1153" s="60"/>
      <c r="GJ1153" s="60"/>
      <c r="GK1153" s="60"/>
      <c r="GL1153" s="60"/>
      <c r="GM1153" s="60"/>
      <c r="GN1153" s="60"/>
      <c r="GO1153" s="37"/>
      <c r="HP1153" s="37"/>
      <c r="IW1153" s="37"/>
      <c r="IX1153" s="37"/>
      <c r="IY1153" s="37"/>
      <c r="JZ1153" s="37"/>
      <c r="LA1153" s="37"/>
      <c r="MC1153" s="37"/>
      <c r="ND1153" s="37"/>
      <c r="OG1153" s="37"/>
      <c r="PH1153" s="37"/>
      <c r="QI1153" s="37"/>
      <c r="RY1153" s="138"/>
    </row>
    <row r="1154" spans="3:493" s="38" customFormat="1">
      <c r="C1154" s="39"/>
      <c r="G1154" s="40"/>
      <c r="H1154" s="40"/>
      <c r="AI1154" s="37"/>
      <c r="BJ1154" s="37"/>
      <c r="DL1154" s="37"/>
      <c r="FN1154" s="37"/>
      <c r="FO1154" s="60"/>
      <c r="FP1154" s="60"/>
      <c r="FQ1154" s="60"/>
      <c r="FR1154" s="60"/>
      <c r="FS1154" s="60"/>
      <c r="FT1154" s="60"/>
      <c r="FU1154" s="60"/>
      <c r="FV1154" s="60"/>
      <c r="FW1154" s="60"/>
      <c r="FX1154" s="60"/>
      <c r="FY1154" s="60"/>
      <c r="FZ1154" s="60"/>
      <c r="GA1154" s="60"/>
      <c r="GB1154" s="60"/>
      <c r="GC1154" s="60"/>
      <c r="GD1154" s="60"/>
      <c r="GE1154" s="60"/>
      <c r="GF1154" s="60"/>
      <c r="GG1154" s="60"/>
      <c r="GH1154" s="60"/>
      <c r="GI1154" s="60"/>
      <c r="GJ1154" s="60"/>
      <c r="GK1154" s="60"/>
      <c r="GL1154" s="60"/>
      <c r="GM1154" s="60"/>
      <c r="GN1154" s="60"/>
      <c r="GO1154" s="37"/>
      <c r="HP1154" s="37"/>
      <c r="IW1154" s="37"/>
      <c r="IX1154" s="37"/>
      <c r="IY1154" s="37"/>
      <c r="JZ1154" s="37"/>
      <c r="LA1154" s="37"/>
      <c r="MC1154" s="37"/>
      <c r="ND1154" s="37"/>
      <c r="OG1154" s="37"/>
      <c r="PH1154" s="37"/>
      <c r="QI1154" s="37"/>
      <c r="RY1154" s="138"/>
    </row>
    <row r="1155" spans="3:493" s="38" customFormat="1">
      <c r="C1155" s="39"/>
      <c r="G1155" s="40"/>
      <c r="H1155" s="40"/>
      <c r="AI1155" s="37"/>
      <c r="BJ1155" s="37"/>
      <c r="DL1155" s="37"/>
      <c r="FN1155" s="37"/>
      <c r="FO1155" s="60"/>
      <c r="FP1155" s="60"/>
      <c r="FQ1155" s="60"/>
      <c r="FR1155" s="60"/>
      <c r="FS1155" s="60"/>
      <c r="FT1155" s="60"/>
      <c r="FU1155" s="60"/>
      <c r="FV1155" s="60"/>
      <c r="FW1155" s="60"/>
      <c r="FX1155" s="60"/>
      <c r="FY1155" s="60"/>
      <c r="FZ1155" s="60"/>
      <c r="GA1155" s="60"/>
      <c r="GB1155" s="60"/>
      <c r="GC1155" s="60"/>
      <c r="GD1155" s="60"/>
      <c r="GE1155" s="60"/>
      <c r="GF1155" s="60"/>
      <c r="GG1155" s="60"/>
      <c r="GH1155" s="60"/>
      <c r="GI1155" s="60"/>
      <c r="GJ1155" s="60"/>
      <c r="GK1155" s="60"/>
      <c r="GL1155" s="60"/>
      <c r="GM1155" s="60"/>
      <c r="GN1155" s="60"/>
      <c r="GO1155" s="37"/>
      <c r="HP1155" s="37"/>
      <c r="IW1155" s="37"/>
      <c r="IX1155" s="37"/>
      <c r="IY1155" s="37"/>
      <c r="JZ1155" s="37"/>
      <c r="LA1155" s="37"/>
      <c r="MC1155" s="37"/>
      <c r="ND1155" s="37"/>
      <c r="OG1155" s="37"/>
      <c r="PH1155" s="37"/>
      <c r="QI1155" s="37"/>
      <c r="RY1155" s="138"/>
    </row>
    <row r="1156" spans="3:493" s="38" customFormat="1">
      <c r="C1156" s="39"/>
      <c r="G1156" s="40"/>
      <c r="H1156" s="40"/>
      <c r="AI1156" s="37"/>
      <c r="BJ1156" s="37"/>
      <c r="DL1156" s="37"/>
      <c r="FN1156" s="37"/>
      <c r="FO1156" s="60"/>
      <c r="FP1156" s="60"/>
      <c r="FQ1156" s="60"/>
      <c r="FR1156" s="60"/>
      <c r="FS1156" s="60"/>
      <c r="FT1156" s="60"/>
      <c r="FU1156" s="60"/>
      <c r="FV1156" s="60"/>
      <c r="FW1156" s="60"/>
      <c r="FX1156" s="60"/>
      <c r="FY1156" s="60"/>
      <c r="FZ1156" s="60"/>
      <c r="GA1156" s="60"/>
      <c r="GB1156" s="60"/>
      <c r="GC1156" s="60"/>
      <c r="GD1156" s="60"/>
      <c r="GE1156" s="60"/>
      <c r="GF1156" s="60"/>
      <c r="GG1156" s="60"/>
      <c r="GH1156" s="60"/>
      <c r="GI1156" s="60"/>
      <c r="GJ1156" s="60"/>
      <c r="GK1156" s="60"/>
      <c r="GL1156" s="60"/>
      <c r="GM1156" s="60"/>
      <c r="GN1156" s="60"/>
      <c r="GO1156" s="37"/>
      <c r="HP1156" s="37"/>
      <c r="IW1156" s="37"/>
      <c r="IX1156" s="37"/>
      <c r="IY1156" s="37"/>
      <c r="JZ1156" s="37"/>
      <c r="LA1156" s="37"/>
      <c r="MC1156" s="37"/>
      <c r="ND1156" s="37"/>
      <c r="OG1156" s="37"/>
      <c r="PH1156" s="37"/>
      <c r="QI1156" s="37"/>
      <c r="RY1156" s="138"/>
    </row>
    <row r="1157" spans="3:493" s="38" customFormat="1">
      <c r="C1157" s="39"/>
      <c r="G1157" s="40"/>
      <c r="H1157" s="40"/>
      <c r="AI1157" s="37"/>
      <c r="BJ1157" s="37"/>
      <c r="DL1157" s="37"/>
      <c r="FN1157" s="37"/>
      <c r="FO1157" s="60"/>
      <c r="FP1157" s="60"/>
      <c r="FQ1157" s="60"/>
      <c r="FR1157" s="60"/>
      <c r="FS1157" s="60"/>
      <c r="FT1157" s="60"/>
      <c r="FU1157" s="60"/>
      <c r="FV1157" s="60"/>
      <c r="FW1157" s="60"/>
      <c r="FX1157" s="60"/>
      <c r="FY1157" s="60"/>
      <c r="FZ1157" s="60"/>
      <c r="GA1157" s="60"/>
      <c r="GB1157" s="60"/>
      <c r="GC1157" s="60"/>
      <c r="GD1157" s="60"/>
      <c r="GE1157" s="60"/>
      <c r="GF1157" s="60"/>
      <c r="GG1157" s="60"/>
      <c r="GH1157" s="60"/>
      <c r="GI1157" s="60"/>
      <c r="GJ1157" s="60"/>
      <c r="GK1157" s="60"/>
      <c r="GL1157" s="60"/>
      <c r="GM1157" s="60"/>
      <c r="GN1157" s="60"/>
      <c r="GO1157" s="37"/>
      <c r="HP1157" s="37"/>
      <c r="IW1157" s="37"/>
      <c r="IX1157" s="37"/>
      <c r="IY1157" s="37"/>
      <c r="JZ1157" s="37"/>
      <c r="LA1157" s="37"/>
      <c r="MC1157" s="37"/>
      <c r="ND1157" s="37"/>
      <c r="OG1157" s="37"/>
      <c r="PH1157" s="37"/>
      <c r="QI1157" s="37"/>
      <c r="RY1157" s="138"/>
    </row>
    <row r="1158" spans="3:493" s="38" customFormat="1">
      <c r="C1158" s="39"/>
      <c r="G1158" s="40"/>
      <c r="H1158" s="40"/>
      <c r="AI1158" s="37"/>
      <c r="BJ1158" s="37"/>
      <c r="DL1158" s="37"/>
      <c r="FN1158" s="37"/>
      <c r="FO1158" s="60"/>
      <c r="FP1158" s="60"/>
      <c r="FQ1158" s="60"/>
      <c r="FR1158" s="60"/>
      <c r="FS1158" s="60"/>
      <c r="FT1158" s="60"/>
      <c r="FU1158" s="60"/>
      <c r="FV1158" s="60"/>
      <c r="FW1158" s="60"/>
      <c r="FX1158" s="60"/>
      <c r="FY1158" s="60"/>
      <c r="FZ1158" s="60"/>
      <c r="GA1158" s="60"/>
      <c r="GB1158" s="60"/>
      <c r="GC1158" s="60"/>
      <c r="GD1158" s="60"/>
      <c r="GE1158" s="60"/>
      <c r="GF1158" s="60"/>
      <c r="GG1158" s="60"/>
      <c r="GH1158" s="60"/>
      <c r="GI1158" s="60"/>
      <c r="GJ1158" s="60"/>
      <c r="GK1158" s="60"/>
      <c r="GL1158" s="60"/>
      <c r="GM1158" s="60"/>
      <c r="GN1158" s="60"/>
      <c r="GO1158" s="37"/>
      <c r="HP1158" s="37"/>
      <c r="IW1158" s="37"/>
      <c r="IX1158" s="37"/>
      <c r="IY1158" s="37"/>
      <c r="JZ1158" s="37"/>
      <c r="LA1158" s="37"/>
      <c r="MC1158" s="37"/>
      <c r="ND1158" s="37"/>
      <c r="OG1158" s="37"/>
      <c r="PH1158" s="37"/>
      <c r="QI1158" s="37"/>
      <c r="RY1158" s="138"/>
    </row>
    <row r="1159" spans="3:493" s="38" customFormat="1">
      <c r="C1159" s="39"/>
      <c r="G1159" s="40"/>
      <c r="H1159" s="40"/>
      <c r="AI1159" s="37"/>
      <c r="BJ1159" s="37"/>
      <c r="DL1159" s="37"/>
      <c r="FN1159" s="37"/>
      <c r="FO1159" s="60"/>
      <c r="FP1159" s="60"/>
      <c r="FQ1159" s="60"/>
      <c r="FR1159" s="60"/>
      <c r="FS1159" s="60"/>
      <c r="FT1159" s="60"/>
      <c r="FU1159" s="60"/>
      <c r="FV1159" s="60"/>
      <c r="FW1159" s="60"/>
      <c r="FX1159" s="60"/>
      <c r="FY1159" s="60"/>
      <c r="FZ1159" s="60"/>
      <c r="GA1159" s="60"/>
      <c r="GB1159" s="60"/>
      <c r="GC1159" s="60"/>
      <c r="GD1159" s="60"/>
      <c r="GE1159" s="60"/>
      <c r="GF1159" s="60"/>
      <c r="GG1159" s="60"/>
      <c r="GH1159" s="60"/>
      <c r="GI1159" s="60"/>
      <c r="GJ1159" s="60"/>
      <c r="GK1159" s="60"/>
      <c r="GL1159" s="60"/>
      <c r="GM1159" s="60"/>
      <c r="GN1159" s="60"/>
      <c r="GO1159" s="37"/>
      <c r="HP1159" s="37"/>
      <c r="IW1159" s="37"/>
      <c r="IX1159" s="37"/>
      <c r="IY1159" s="37"/>
      <c r="JZ1159" s="37"/>
      <c r="LA1159" s="37"/>
      <c r="MC1159" s="37"/>
      <c r="ND1159" s="37"/>
      <c r="OG1159" s="37"/>
      <c r="PH1159" s="37"/>
      <c r="QI1159" s="37"/>
      <c r="RY1159" s="138"/>
    </row>
    <row r="1160" spans="3:493" s="38" customFormat="1">
      <c r="C1160" s="39"/>
      <c r="G1160" s="40"/>
      <c r="H1160" s="40"/>
      <c r="AI1160" s="37"/>
      <c r="BJ1160" s="37"/>
      <c r="DL1160" s="37"/>
      <c r="FN1160" s="37"/>
      <c r="FO1160" s="60"/>
      <c r="FP1160" s="60"/>
      <c r="FQ1160" s="60"/>
      <c r="FR1160" s="60"/>
      <c r="FS1160" s="60"/>
      <c r="FT1160" s="60"/>
      <c r="FU1160" s="60"/>
      <c r="FV1160" s="60"/>
      <c r="FW1160" s="60"/>
      <c r="FX1160" s="60"/>
      <c r="FY1160" s="60"/>
      <c r="FZ1160" s="60"/>
      <c r="GA1160" s="60"/>
      <c r="GB1160" s="60"/>
      <c r="GC1160" s="60"/>
      <c r="GD1160" s="60"/>
      <c r="GE1160" s="60"/>
      <c r="GF1160" s="60"/>
      <c r="GG1160" s="60"/>
      <c r="GH1160" s="60"/>
      <c r="GI1160" s="60"/>
      <c r="GJ1160" s="60"/>
      <c r="GK1160" s="60"/>
      <c r="GL1160" s="60"/>
      <c r="GM1160" s="60"/>
      <c r="GN1160" s="60"/>
      <c r="GO1160" s="37"/>
      <c r="HP1160" s="37"/>
      <c r="IW1160" s="37"/>
      <c r="IX1160" s="37"/>
      <c r="IY1160" s="37"/>
      <c r="JZ1160" s="37"/>
      <c r="LA1160" s="37"/>
      <c r="MC1160" s="37"/>
      <c r="ND1160" s="37"/>
      <c r="OG1160" s="37"/>
      <c r="PH1160" s="37"/>
      <c r="QI1160" s="37"/>
      <c r="RY1160" s="138"/>
    </row>
    <row r="1161" spans="3:493" s="38" customFormat="1">
      <c r="C1161" s="39"/>
      <c r="G1161" s="40"/>
      <c r="H1161" s="40"/>
      <c r="AI1161" s="37"/>
      <c r="BJ1161" s="37"/>
      <c r="DL1161" s="37"/>
      <c r="FN1161" s="37"/>
      <c r="FO1161" s="60"/>
      <c r="FP1161" s="60"/>
      <c r="FQ1161" s="60"/>
      <c r="FR1161" s="60"/>
      <c r="FS1161" s="60"/>
      <c r="FT1161" s="60"/>
      <c r="FU1161" s="60"/>
      <c r="FV1161" s="60"/>
      <c r="FW1161" s="60"/>
      <c r="FX1161" s="60"/>
      <c r="FY1161" s="60"/>
      <c r="FZ1161" s="60"/>
      <c r="GA1161" s="60"/>
      <c r="GB1161" s="60"/>
      <c r="GC1161" s="60"/>
      <c r="GD1161" s="60"/>
      <c r="GE1161" s="60"/>
      <c r="GF1161" s="60"/>
      <c r="GG1161" s="60"/>
      <c r="GH1161" s="60"/>
      <c r="GI1161" s="60"/>
      <c r="GJ1161" s="60"/>
      <c r="GK1161" s="60"/>
      <c r="GL1161" s="60"/>
      <c r="GM1161" s="60"/>
      <c r="GN1161" s="60"/>
      <c r="GO1161" s="37"/>
      <c r="HP1161" s="37"/>
      <c r="IW1161" s="37"/>
      <c r="IX1161" s="37"/>
      <c r="IY1161" s="37"/>
      <c r="JZ1161" s="37"/>
      <c r="LA1161" s="37"/>
      <c r="MC1161" s="37"/>
      <c r="ND1161" s="37"/>
      <c r="OG1161" s="37"/>
      <c r="PH1161" s="37"/>
      <c r="QI1161" s="37"/>
      <c r="RY1161" s="138"/>
    </row>
    <row r="1162" spans="3:493" s="38" customFormat="1">
      <c r="C1162" s="39"/>
      <c r="G1162" s="40"/>
      <c r="H1162" s="40"/>
      <c r="AI1162" s="37"/>
      <c r="BJ1162" s="37"/>
      <c r="DL1162" s="37"/>
      <c r="FN1162" s="37"/>
      <c r="FO1162" s="60"/>
      <c r="FP1162" s="60"/>
      <c r="FQ1162" s="60"/>
      <c r="FR1162" s="60"/>
      <c r="FS1162" s="60"/>
      <c r="FT1162" s="60"/>
      <c r="FU1162" s="60"/>
      <c r="FV1162" s="60"/>
      <c r="FW1162" s="60"/>
      <c r="FX1162" s="60"/>
      <c r="FY1162" s="60"/>
      <c r="FZ1162" s="60"/>
      <c r="GA1162" s="60"/>
      <c r="GB1162" s="60"/>
      <c r="GC1162" s="60"/>
      <c r="GD1162" s="60"/>
      <c r="GE1162" s="60"/>
      <c r="GF1162" s="60"/>
      <c r="GG1162" s="60"/>
      <c r="GH1162" s="60"/>
      <c r="GI1162" s="60"/>
      <c r="GJ1162" s="60"/>
      <c r="GK1162" s="60"/>
      <c r="GL1162" s="60"/>
      <c r="GM1162" s="60"/>
      <c r="GN1162" s="60"/>
      <c r="GO1162" s="37"/>
      <c r="HP1162" s="37"/>
      <c r="IW1162" s="37"/>
      <c r="IX1162" s="37"/>
      <c r="IY1162" s="37"/>
      <c r="JZ1162" s="37"/>
      <c r="LA1162" s="37"/>
      <c r="MC1162" s="37"/>
      <c r="ND1162" s="37"/>
      <c r="OG1162" s="37"/>
      <c r="PH1162" s="37"/>
      <c r="QI1162" s="37"/>
      <c r="RY1162" s="138"/>
    </row>
    <row r="1163" spans="3:493" s="38" customFormat="1">
      <c r="C1163" s="39"/>
      <c r="G1163" s="40"/>
      <c r="H1163" s="40"/>
      <c r="AI1163" s="37"/>
      <c r="BJ1163" s="37"/>
      <c r="DL1163" s="37"/>
      <c r="FN1163" s="37"/>
      <c r="FO1163" s="60"/>
      <c r="FP1163" s="60"/>
      <c r="FQ1163" s="60"/>
      <c r="FR1163" s="60"/>
      <c r="FS1163" s="60"/>
      <c r="FT1163" s="60"/>
      <c r="FU1163" s="60"/>
      <c r="FV1163" s="60"/>
      <c r="FW1163" s="60"/>
      <c r="FX1163" s="60"/>
      <c r="FY1163" s="60"/>
      <c r="FZ1163" s="60"/>
      <c r="GA1163" s="60"/>
      <c r="GB1163" s="60"/>
      <c r="GC1163" s="60"/>
      <c r="GD1163" s="60"/>
      <c r="GE1163" s="60"/>
      <c r="GF1163" s="60"/>
      <c r="GG1163" s="60"/>
      <c r="GH1163" s="60"/>
      <c r="GI1163" s="60"/>
      <c r="GJ1163" s="60"/>
      <c r="GK1163" s="60"/>
      <c r="GL1163" s="60"/>
      <c r="GM1163" s="60"/>
      <c r="GN1163" s="60"/>
      <c r="GO1163" s="37"/>
      <c r="HP1163" s="37"/>
      <c r="IW1163" s="37"/>
      <c r="IX1163" s="37"/>
      <c r="IY1163" s="37"/>
      <c r="JZ1163" s="37"/>
      <c r="LA1163" s="37"/>
      <c r="MC1163" s="37"/>
      <c r="ND1163" s="37"/>
      <c r="OG1163" s="37"/>
      <c r="PH1163" s="37"/>
      <c r="QI1163" s="37"/>
      <c r="RY1163" s="138"/>
    </row>
    <row r="1164" spans="3:493" s="38" customFormat="1">
      <c r="C1164" s="39"/>
      <c r="G1164" s="40"/>
      <c r="H1164" s="40"/>
      <c r="AI1164" s="37"/>
      <c r="BJ1164" s="37"/>
      <c r="DL1164" s="37"/>
      <c r="FN1164" s="37"/>
      <c r="FO1164" s="60"/>
      <c r="FP1164" s="60"/>
      <c r="FQ1164" s="60"/>
      <c r="FR1164" s="60"/>
      <c r="FS1164" s="60"/>
      <c r="FT1164" s="60"/>
      <c r="FU1164" s="60"/>
      <c r="FV1164" s="60"/>
      <c r="FW1164" s="60"/>
      <c r="FX1164" s="60"/>
      <c r="FY1164" s="60"/>
      <c r="FZ1164" s="60"/>
      <c r="GA1164" s="60"/>
      <c r="GB1164" s="60"/>
      <c r="GC1164" s="60"/>
      <c r="GD1164" s="60"/>
      <c r="GE1164" s="60"/>
      <c r="GF1164" s="60"/>
      <c r="GG1164" s="60"/>
      <c r="GH1164" s="60"/>
      <c r="GI1164" s="60"/>
      <c r="GJ1164" s="60"/>
      <c r="GK1164" s="60"/>
      <c r="GL1164" s="60"/>
      <c r="GM1164" s="60"/>
      <c r="GN1164" s="60"/>
      <c r="GO1164" s="37"/>
      <c r="HP1164" s="37"/>
      <c r="IW1164" s="37"/>
      <c r="IX1164" s="37"/>
      <c r="IY1164" s="37"/>
      <c r="JZ1164" s="37"/>
      <c r="LA1164" s="37"/>
      <c r="MC1164" s="37"/>
      <c r="ND1164" s="37"/>
      <c r="OG1164" s="37"/>
      <c r="PH1164" s="37"/>
      <c r="QI1164" s="37"/>
      <c r="RY1164" s="138"/>
    </row>
    <row r="1165" spans="3:493" s="38" customFormat="1">
      <c r="C1165" s="39"/>
      <c r="G1165" s="40"/>
      <c r="H1165" s="40"/>
      <c r="AI1165" s="37"/>
      <c r="BJ1165" s="37"/>
      <c r="DL1165" s="37"/>
      <c r="FN1165" s="37"/>
      <c r="FO1165" s="60"/>
      <c r="FP1165" s="60"/>
      <c r="FQ1165" s="60"/>
      <c r="FR1165" s="60"/>
      <c r="FS1165" s="60"/>
      <c r="FT1165" s="60"/>
      <c r="FU1165" s="60"/>
      <c r="FV1165" s="60"/>
      <c r="FW1165" s="60"/>
      <c r="FX1165" s="60"/>
      <c r="FY1165" s="60"/>
      <c r="FZ1165" s="60"/>
      <c r="GA1165" s="60"/>
      <c r="GB1165" s="60"/>
      <c r="GC1165" s="60"/>
      <c r="GD1165" s="60"/>
      <c r="GE1165" s="60"/>
      <c r="GF1165" s="60"/>
      <c r="GG1165" s="60"/>
      <c r="GH1165" s="60"/>
      <c r="GI1165" s="60"/>
      <c r="GJ1165" s="60"/>
      <c r="GK1165" s="60"/>
      <c r="GL1165" s="60"/>
      <c r="GM1165" s="60"/>
      <c r="GN1165" s="60"/>
      <c r="GO1165" s="37"/>
      <c r="HP1165" s="37"/>
      <c r="IW1165" s="37"/>
      <c r="IX1165" s="37"/>
      <c r="IY1165" s="37"/>
      <c r="JZ1165" s="37"/>
      <c r="LA1165" s="37"/>
      <c r="MC1165" s="37"/>
      <c r="ND1165" s="37"/>
      <c r="OG1165" s="37"/>
      <c r="PH1165" s="37"/>
      <c r="QI1165" s="37"/>
      <c r="RY1165" s="138"/>
    </row>
    <row r="1166" spans="3:493" s="38" customFormat="1">
      <c r="C1166" s="39"/>
      <c r="G1166" s="40"/>
      <c r="H1166" s="40"/>
      <c r="AI1166" s="37"/>
      <c r="BJ1166" s="37"/>
      <c r="DL1166" s="37"/>
      <c r="FN1166" s="37"/>
      <c r="FO1166" s="60"/>
      <c r="FP1166" s="60"/>
      <c r="FQ1166" s="60"/>
      <c r="FR1166" s="60"/>
      <c r="FS1166" s="60"/>
      <c r="FT1166" s="60"/>
      <c r="FU1166" s="60"/>
      <c r="FV1166" s="60"/>
      <c r="FW1166" s="60"/>
      <c r="FX1166" s="60"/>
      <c r="FY1166" s="60"/>
      <c r="FZ1166" s="60"/>
      <c r="GA1166" s="60"/>
      <c r="GB1166" s="60"/>
      <c r="GC1166" s="60"/>
      <c r="GD1166" s="60"/>
      <c r="GE1166" s="60"/>
      <c r="GF1166" s="60"/>
      <c r="GG1166" s="60"/>
      <c r="GH1166" s="60"/>
      <c r="GI1166" s="60"/>
      <c r="GJ1166" s="60"/>
      <c r="GK1166" s="60"/>
      <c r="GL1166" s="60"/>
      <c r="GM1166" s="60"/>
      <c r="GN1166" s="60"/>
      <c r="GO1166" s="37"/>
      <c r="HP1166" s="37"/>
      <c r="IW1166" s="37"/>
      <c r="IX1166" s="37"/>
      <c r="IY1166" s="37"/>
      <c r="JZ1166" s="37"/>
      <c r="LA1166" s="37"/>
      <c r="MC1166" s="37"/>
      <c r="ND1166" s="37"/>
      <c r="OG1166" s="37"/>
      <c r="PH1166" s="37"/>
      <c r="QI1166" s="37"/>
      <c r="RY1166" s="138"/>
    </row>
    <row r="1167" spans="3:493" s="38" customFormat="1">
      <c r="C1167" s="39"/>
      <c r="G1167" s="40"/>
      <c r="H1167" s="40"/>
      <c r="AI1167" s="37"/>
      <c r="BJ1167" s="37"/>
      <c r="DL1167" s="37"/>
      <c r="FN1167" s="37"/>
      <c r="FO1167" s="60"/>
      <c r="FP1167" s="60"/>
      <c r="FQ1167" s="60"/>
      <c r="FR1167" s="60"/>
      <c r="FS1167" s="60"/>
      <c r="FT1167" s="60"/>
      <c r="FU1167" s="60"/>
      <c r="FV1167" s="60"/>
      <c r="FW1167" s="60"/>
      <c r="FX1167" s="60"/>
      <c r="FY1167" s="60"/>
      <c r="FZ1167" s="60"/>
      <c r="GA1167" s="60"/>
      <c r="GB1167" s="60"/>
      <c r="GC1167" s="60"/>
      <c r="GD1167" s="60"/>
      <c r="GE1167" s="60"/>
      <c r="GF1167" s="60"/>
      <c r="GG1167" s="60"/>
      <c r="GH1167" s="60"/>
      <c r="GI1167" s="60"/>
      <c r="GJ1167" s="60"/>
      <c r="GK1167" s="60"/>
      <c r="GL1167" s="60"/>
      <c r="GM1167" s="60"/>
      <c r="GN1167" s="60"/>
      <c r="GO1167" s="37"/>
      <c r="HP1167" s="37"/>
      <c r="IW1167" s="37"/>
      <c r="IX1167" s="37"/>
      <c r="IY1167" s="37"/>
      <c r="JZ1167" s="37"/>
      <c r="LA1167" s="37"/>
      <c r="MC1167" s="37"/>
      <c r="ND1167" s="37"/>
      <c r="OG1167" s="37"/>
      <c r="PH1167" s="37"/>
      <c r="QI1167" s="37"/>
      <c r="RY1167" s="138"/>
    </row>
    <row r="1168" spans="3:493" s="38" customFormat="1">
      <c r="C1168" s="39"/>
      <c r="G1168" s="40"/>
      <c r="H1168" s="40"/>
      <c r="AI1168" s="37"/>
      <c r="BJ1168" s="37"/>
      <c r="DL1168" s="37"/>
      <c r="FN1168" s="37"/>
      <c r="FO1168" s="60"/>
      <c r="FP1168" s="60"/>
      <c r="FQ1168" s="60"/>
      <c r="FR1168" s="60"/>
      <c r="FS1168" s="60"/>
      <c r="FT1168" s="60"/>
      <c r="FU1168" s="60"/>
      <c r="FV1168" s="60"/>
      <c r="FW1168" s="60"/>
      <c r="FX1168" s="60"/>
      <c r="FY1168" s="60"/>
      <c r="FZ1168" s="60"/>
      <c r="GA1168" s="60"/>
      <c r="GB1168" s="60"/>
      <c r="GC1168" s="60"/>
      <c r="GD1168" s="60"/>
      <c r="GE1168" s="60"/>
      <c r="GF1168" s="60"/>
      <c r="GG1168" s="60"/>
      <c r="GH1168" s="60"/>
      <c r="GI1168" s="60"/>
      <c r="GJ1168" s="60"/>
      <c r="GK1168" s="60"/>
      <c r="GL1168" s="60"/>
      <c r="GM1168" s="60"/>
      <c r="GN1168" s="60"/>
      <c r="GO1168" s="37"/>
      <c r="HP1168" s="37"/>
      <c r="IW1168" s="37"/>
      <c r="IX1168" s="37"/>
      <c r="IY1168" s="37"/>
      <c r="JZ1168" s="37"/>
      <c r="LA1168" s="37"/>
      <c r="MC1168" s="37"/>
      <c r="ND1168" s="37"/>
      <c r="OG1168" s="37"/>
      <c r="PH1168" s="37"/>
      <c r="QI1168" s="37"/>
      <c r="RY1168" s="138"/>
    </row>
    <row r="1169" spans="3:493" s="38" customFormat="1">
      <c r="C1169" s="39"/>
      <c r="G1169" s="40"/>
      <c r="H1169" s="40"/>
      <c r="AI1169" s="37"/>
      <c r="BJ1169" s="37"/>
      <c r="DL1169" s="37"/>
      <c r="FN1169" s="37"/>
      <c r="FO1169" s="60"/>
      <c r="FP1169" s="60"/>
      <c r="FQ1169" s="60"/>
      <c r="FR1169" s="60"/>
      <c r="FS1169" s="60"/>
      <c r="FT1169" s="60"/>
      <c r="FU1169" s="60"/>
      <c r="FV1169" s="60"/>
      <c r="FW1169" s="60"/>
      <c r="FX1169" s="60"/>
      <c r="FY1169" s="60"/>
      <c r="FZ1169" s="60"/>
      <c r="GA1169" s="60"/>
      <c r="GB1169" s="60"/>
      <c r="GC1169" s="60"/>
      <c r="GD1169" s="60"/>
      <c r="GE1169" s="60"/>
      <c r="GF1169" s="60"/>
      <c r="GG1169" s="60"/>
      <c r="GH1169" s="60"/>
      <c r="GI1169" s="60"/>
      <c r="GJ1169" s="60"/>
      <c r="GK1169" s="60"/>
      <c r="GL1169" s="60"/>
      <c r="GM1169" s="60"/>
      <c r="GN1169" s="60"/>
      <c r="GO1169" s="37"/>
      <c r="HP1169" s="37"/>
      <c r="IW1169" s="37"/>
      <c r="IX1169" s="37"/>
      <c r="IY1169" s="37"/>
      <c r="JZ1169" s="37"/>
      <c r="LA1169" s="37"/>
      <c r="MC1169" s="37"/>
      <c r="ND1169" s="37"/>
      <c r="OG1169" s="37"/>
      <c r="PH1169" s="37"/>
      <c r="QI1169" s="37"/>
      <c r="RY1169" s="138"/>
    </row>
    <row r="1170" spans="3:493" s="38" customFormat="1">
      <c r="C1170" s="39"/>
      <c r="G1170" s="40"/>
      <c r="H1170" s="40"/>
      <c r="AI1170" s="37"/>
      <c r="BJ1170" s="37"/>
      <c r="DL1170" s="37"/>
      <c r="FN1170" s="37"/>
      <c r="FO1170" s="60"/>
      <c r="FP1170" s="60"/>
      <c r="FQ1170" s="60"/>
      <c r="FR1170" s="60"/>
      <c r="FS1170" s="60"/>
      <c r="FT1170" s="60"/>
      <c r="FU1170" s="60"/>
      <c r="FV1170" s="60"/>
      <c r="FW1170" s="60"/>
      <c r="FX1170" s="60"/>
      <c r="FY1170" s="60"/>
      <c r="FZ1170" s="60"/>
      <c r="GA1170" s="60"/>
      <c r="GB1170" s="60"/>
      <c r="GC1170" s="60"/>
      <c r="GD1170" s="60"/>
      <c r="GE1170" s="60"/>
      <c r="GF1170" s="60"/>
      <c r="GG1170" s="60"/>
      <c r="GH1170" s="60"/>
      <c r="GI1170" s="60"/>
      <c r="GJ1170" s="60"/>
      <c r="GK1170" s="60"/>
      <c r="GL1170" s="60"/>
      <c r="GM1170" s="60"/>
      <c r="GN1170" s="60"/>
      <c r="GO1170" s="37"/>
      <c r="HP1170" s="37"/>
      <c r="IW1170" s="37"/>
      <c r="IX1170" s="37"/>
      <c r="IY1170" s="37"/>
      <c r="JZ1170" s="37"/>
      <c r="LA1170" s="37"/>
      <c r="MC1170" s="37"/>
      <c r="ND1170" s="37"/>
      <c r="OG1170" s="37"/>
      <c r="PH1170" s="37"/>
      <c r="QI1170" s="37"/>
      <c r="RY1170" s="138"/>
    </row>
    <row r="1171" spans="3:493" s="38" customFormat="1">
      <c r="C1171" s="39"/>
      <c r="G1171" s="40"/>
      <c r="H1171" s="40"/>
      <c r="AI1171" s="37"/>
      <c r="BJ1171" s="37"/>
      <c r="DL1171" s="37"/>
      <c r="FN1171" s="37"/>
      <c r="FO1171" s="60"/>
      <c r="FP1171" s="60"/>
      <c r="FQ1171" s="60"/>
      <c r="FR1171" s="60"/>
      <c r="FS1171" s="60"/>
      <c r="FT1171" s="60"/>
      <c r="FU1171" s="60"/>
      <c r="FV1171" s="60"/>
      <c r="FW1171" s="60"/>
      <c r="FX1171" s="60"/>
      <c r="FY1171" s="60"/>
      <c r="FZ1171" s="60"/>
      <c r="GA1171" s="60"/>
      <c r="GB1171" s="60"/>
      <c r="GC1171" s="60"/>
      <c r="GD1171" s="60"/>
      <c r="GE1171" s="60"/>
      <c r="GF1171" s="60"/>
      <c r="GG1171" s="60"/>
      <c r="GH1171" s="60"/>
      <c r="GI1171" s="60"/>
      <c r="GJ1171" s="60"/>
      <c r="GK1171" s="60"/>
      <c r="GL1171" s="60"/>
      <c r="GM1171" s="60"/>
      <c r="GN1171" s="60"/>
      <c r="GO1171" s="37"/>
      <c r="HP1171" s="37"/>
      <c r="IW1171" s="37"/>
      <c r="IX1171" s="37"/>
      <c r="IY1171" s="37"/>
      <c r="JZ1171" s="37"/>
      <c r="LA1171" s="37"/>
      <c r="MC1171" s="37"/>
      <c r="ND1171" s="37"/>
      <c r="OG1171" s="37"/>
      <c r="PH1171" s="37"/>
      <c r="QI1171" s="37"/>
      <c r="RY1171" s="138"/>
    </row>
    <row r="1172" spans="3:493" s="38" customFormat="1">
      <c r="C1172" s="39"/>
      <c r="G1172" s="40"/>
      <c r="H1172" s="40"/>
      <c r="AI1172" s="37"/>
      <c r="BJ1172" s="37"/>
      <c r="DL1172" s="37"/>
      <c r="FN1172" s="37"/>
      <c r="FO1172" s="60"/>
      <c r="FP1172" s="60"/>
      <c r="FQ1172" s="60"/>
      <c r="FR1172" s="60"/>
      <c r="FS1172" s="60"/>
      <c r="FT1172" s="60"/>
      <c r="FU1172" s="60"/>
      <c r="FV1172" s="60"/>
      <c r="FW1172" s="60"/>
      <c r="FX1172" s="60"/>
      <c r="FY1172" s="60"/>
      <c r="FZ1172" s="60"/>
      <c r="GA1172" s="60"/>
      <c r="GB1172" s="60"/>
      <c r="GC1172" s="60"/>
      <c r="GD1172" s="60"/>
      <c r="GE1172" s="60"/>
      <c r="GF1172" s="60"/>
      <c r="GG1172" s="60"/>
      <c r="GH1172" s="60"/>
      <c r="GI1172" s="60"/>
      <c r="GJ1172" s="60"/>
      <c r="GK1172" s="60"/>
      <c r="GL1172" s="60"/>
      <c r="GM1172" s="60"/>
      <c r="GN1172" s="60"/>
      <c r="GO1172" s="37"/>
      <c r="HP1172" s="37"/>
      <c r="IW1172" s="37"/>
      <c r="IX1172" s="37"/>
      <c r="IY1172" s="37"/>
      <c r="JZ1172" s="37"/>
      <c r="LA1172" s="37"/>
      <c r="MC1172" s="37"/>
      <c r="ND1172" s="37"/>
      <c r="OG1172" s="37"/>
      <c r="PH1172" s="37"/>
      <c r="QI1172" s="37"/>
      <c r="RY1172" s="138"/>
    </row>
    <row r="1173" spans="3:493" s="38" customFormat="1">
      <c r="C1173" s="39"/>
      <c r="G1173" s="40"/>
      <c r="H1173" s="40"/>
      <c r="AI1173" s="37"/>
      <c r="BJ1173" s="37"/>
      <c r="DL1173" s="37"/>
      <c r="FN1173" s="37"/>
      <c r="FO1173" s="60"/>
      <c r="FP1173" s="60"/>
      <c r="FQ1173" s="60"/>
      <c r="FR1173" s="60"/>
      <c r="FS1173" s="60"/>
      <c r="FT1173" s="60"/>
      <c r="FU1173" s="60"/>
      <c r="FV1173" s="60"/>
      <c r="FW1173" s="60"/>
      <c r="FX1173" s="60"/>
      <c r="FY1173" s="60"/>
      <c r="FZ1173" s="60"/>
      <c r="GA1173" s="60"/>
      <c r="GB1173" s="60"/>
      <c r="GC1173" s="60"/>
      <c r="GD1173" s="60"/>
      <c r="GE1173" s="60"/>
      <c r="GF1173" s="60"/>
      <c r="GG1173" s="60"/>
      <c r="GH1173" s="60"/>
      <c r="GI1173" s="60"/>
      <c r="GJ1173" s="60"/>
      <c r="GK1173" s="60"/>
      <c r="GL1173" s="60"/>
      <c r="GM1173" s="60"/>
      <c r="GN1173" s="60"/>
      <c r="GO1173" s="37"/>
      <c r="HP1173" s="37"/>
      <c r="IW1173" s="37"/>
      <c r="IX1173" s="37"/>
      <c r="IY1173" s="37"/>
      <c r="JZ1173" s="37"/>
      <c r="LA1173" s="37"/>
      <c r="MC1173" s="37"/>
      <c r="ND1173" s="37"/>
      <c r="OG1173" s="37"/>
      <c r="PH1173" s="37"/>
      <c r="QI1173" s="37"/>
      <c r="RY1173" s="138"/>
    </row>
    <row r="1174" spans="3:493" s="38" customFormat="1">
      <c r="C1174" s="39"/>
      <c r="G1174" s="40"/>
      <c r="H1174" s="40"/>
      <c r="AI1174" s="37"/>
      <c r="BJ1174" s="37"/>
      <c r="DL1174" s="37"/>
      <c r="FN1174" s="37"/>
      <c r="FO1174" s="60"/>
      <c r="FP1174" s="60"/>
      <c r="FQ1174" s="60"/>
      <c r="FR1174" s="60"/>
      <c r="FS1174" s="60"/>
      <c r="FT1174" s="60"/>
      <c r="FU1174" s="60"/>
      <c r="FV1174" s="60"/>
      <c r="FW1174" s="60"/>
      <c r="FX1174" s="60"/>
      <c r="FY1174" s="60"/>
      <c r="FZ1174" s="60"/>
      <c r="GA1174" s="60"/>
      <c r="GB1174" s="60"/>
      <c r="GC1174" s="60"/>
      <c r="GD1174" s="60"/>
      <c r="GE1174" s="60"/>
      <c r="GF1174" s="60"/>
      <c r="GG1174" s="60"/>
      <c r="GH1174" s="60"/>
      <c r="GI1174" s="60"/>
      <c r="GJ1174" s="60"/>
      <c r="GK1174" s="60"/>
      <c r="GL1174" s="60"/>
      <c r="GM1174" s="60"/>
      <c r="GN1174" s="60"/>
      <c r="GO1174" s="37"/>
      <c r="HP1174" s="37"/>
      <c r="IW1174" s="37"/>
      <c r="IX1174" s="37"/>
      <c r="IY1174" s="37"/>
      <c r="JZ1174" s="37"/>
      <c r="LA1174" s="37"/>
      <c r="MC1174" s="37"/>
      <c r="ND1174" s="37"/>
      <c r="OG1174" s="37"/>
      <c r="PH1174" s="37"/>
      <c r="QI1174" s="37"/>
      <c r="RY1174" s="138"/>
    </row>
    <row r="1175" spans="3:493" s="38" customFormat="1">
      <c r="C1175" s="39"/>
      <c r="G1175" s="40"/>
      <c r="H1175" s="40"/>
      <c r="AI1175" s="37"/>
      <c r="BJ1175" s="37"/>
      <c r="DL1175" s="37"/>
      <c r="FN1175" s="37"/>
      <c r="FO1175" s="60"/>
      <c r="FP1175" s="60"/>
      <c r="FQ1175" s="60"/>
      <c r="FR1175" s="60"/>
      <c r="FS1175" s="60"/>
      <c r="FT1175" s="60"/>
      <c r="FU1175" s="60"/>
      <c r="FV1175" s="60"/>
      <c r="FW1175" s="60"/>
      <c r="FX1175" s="60"/>
      <c r="FY1175" s="60"/>
      <c r="FZ1175" s="60"/>
      <c r="GA1175" s="60"/>
      <c r="GB1175" s="60"/>
      <c r="GC1175" s="60"/>
      <c r="GD1175" s="60"/>
      <c r="GE1175" s="60"/>
      <c r="GF1175" s="60"/>
      <c r="GG1175" s="60"/>
      <c r="GH1175" s="60"/>
      <c r="GI1175" s="60"/>
      <c r="GJ1175" s="60"/>
      <c r="GK1175" s="60"/>
      <c r="GL1175" s="60"/>
      <c r="GM1175" s="60"/>
      <c r="GN1175" s="60"/>
      <c r="GO1175" s="37"/>
      <c r="HP1175" s="37"/>
      <c r="IW1175" s="37"/>
      <c r="IX1175" s="37"/>
      <c r="IY1175" s="37"/>
      <c r="JZ1175" s="37"/>
      <c r="LA1175" s="37"/>
      <c r="MC1175" s="37"/>
      <c r="ND1175" s="37"/>
      <c r="OG1175" s="37"/>
      <c r="PH1175" s="37"/>
      <c r="QI1175" s="37"/>
      <c r="RY1175" s="138"/>
    </row>
    <row r="1176" spans="3:493" s="38" customFormat="1">
      <c r="C1176" s="39"/>
      <c r="G1176" s="40"/>
      <c r="H1176" s="40"/>
      <c r="AI1176" s="37"/>
      <c r="BJ1176" s="37"/>
      <c r="DL1176" s="37"/>
      <c r="FN1176" s="37"/>
      <c r="FO1176" s="60"/>
      <c r="FP1176" s="60"/>
      <c r="FQ1176" s="60"/>
      <c r="FR1176" s="60"/>
      <c r="FS1176" s="60"/>
      <c r="FT1176" s="60"/>
      <c r="FU1176" s="60"/>
      <c r="FV1176" s="60"/>
      <c r="FW1176" s="60"/>
      <c r="FX1176" s="60"/>
      <c r="FY1176" s="60"/>
      <c r="FZ1176" s="60"/>
      <c r="GA1176" s="60"/>
      <c r="GB1176" s="60"/>
      <c r="GC1176" s="60"/>
      <c r="GD1176" s="60"/>
      <c r="GE1176" s="60"/>
      <c r="GF1176" s="60"/>
      <c r="GG1176" s="60"/>
      <c r="GH1176" s="60"/>
      <c r="GI1176" s="60"/>
      <c r="GJ1176" s="60"/>
      <c r="GK1176" s="60"/>
      <c r="GL1176" s="60"/>
      <c r="GM1176" s="60"/>
      <c r="GN1176" s="60"/>
      <c r="GO1176" s="37"/>
      <c r="HP1176" s="37"/>
      <c r="IW1176" s="37"/>
      <c r="IX1176" s="37"/>
      <c r="IY1176" s="37"/>
      <c r="JZ1176" s="37"/>
      <c r="LA1176" s="37"/>
      <c r="MC1176" s="37"/>
      <c r="ND1176" s="37"/>
      <c r="OG1176" s="37"/>
      <c r="PH1176" s="37"/>
      <c r="QI1176" s="37"/>
      <c r="RY1176" s="138"/>
    </row>
    <row r="1177" spans="3:493" s="38" customFormat="1">
      <c r="C1177" s="39"/>
      <c r="G1177" s="40"/>
      <c r="H1177" s="40"/>
      <c r="AI1177" s="37"/>
      <c r="BJ1177" s="37"/>
      <c r="DL1177" s="37"/>
      <c r="FN1177" s="37"/>
      <c r="FO1177" s="60"/>
      <c r="FP1177" s="60"/>
      <c r="FQ1177" s="60"/>
      <c r="FR1177" s="60"/>
      <c r="FS1177" s="60"/>
      <c r="FT1177" s="60"/>
      <c r="FU1177" s="60"/>
      <c r="FV1177" s="60"/>
      <c r="FW1177" s="60"/>
      <c r="FX1177" s="60"/>
      <c r="FY1177" s="60"/>
      <c r="FZ1177" s="60"/>
      <c r="GA1177" s="60"/>
      <c r="GB1177" s="60"/>
      <c r="GC1177" s="60"/>
      <c r="GD1177" s="60"/>
      <c r="GE1177" s="60"/>
      <c r="GF1177" s="60"/>
      <c r="GG1177" s="60"/>
      <c r="GH1177" s="60"/>
      <c r="GI1177" s="60"/>
      <c r="GJ1177" s="60"/>
      <c r="GK1177" s="60"/>
      <c r="GL1177" s="60"/>
      <c r="GM1177" s="60"/>
      <c r="GN1177" s="60"/>
      <c r="GO1177" s="37"/>
      <c r="HP1177" s="37"/>
      <c r="IW1177" s="37"/>
      <c r="IX1177" s="37"/>
      <c r="IY1177" s="37"/>
      <c r="JZ1177" s="37"/>
      <c r="LA1177" s="37"/>
      <c r="MC1177" s="37"/>
      <c r="ND1177" s="37"/>
      <c r="OG1177" s="37"/>
      <c r="PH1177" s="37"/>
      <c r="QI1177" s="37"/>
      <c r="RY1177" s="138"/>
    </row>
    <row r="1178" spans="3:493" s="38" customFormat="1">
      <c r="C1178" s="39"/>
      <c r="G1178" s="40"/>
      <c r="H1178" s="40"/>
      <c r="AI1178" s="37"/>
      <c r="BJ1178" s="37"/>
      <c r="DL1178" s="37"/>
      <c r="FN1178" s="37"/>
      <c r="FO1178" s="60"/>
      <c r="FP1178" s="60"/>
      <c r="FQ1178" s="60"/>
      <c r="FR1178" s="60"/>
      <c r="FS1178" s="60"/>
      <c r="FT1178" s="60"/>
      <c r="FU1178" s="60"/>
      <c r="FV1178" s="60"/>
      <c r="FW1178" s="60"/>
      <c r="FX1178" s="60"/>
      <c r="FY1178" s="60"/>
      <c r="FZ1178" s="60"/>
      <c r="GA1178" s="60"/>
      <c r="GB1178" s="60"/>
      <c r="GC1178" s="60"/>
      <c r="GD1178" s="60"/>
      <c r="GE1178" s="60"/>
      <c r="GF1178" s="60"/>
      <c r="GG1178" s="60"/>
      <c r="GH1178" s="60"/>
      <c r="GI1178" s="60"/>
      <c r="GJ1178" s="60"/>
      <c r="GK1178" s="60"/>
      <c r="GL1178" s="60"/>
      <c r="GM1178" s="60"/>
      <c r="GN1178" s="60"/>
      <c r="GO1178" s="37"/>
      <c r="HP1178" s="37"/>
      <c r="IW1178" s="37"/>
      <c r="IX1178" s="37"/>
      <c r="IY1178" s="37"/>
      <c r="JZ1178" s="37"/>
      <c r="LA1178" s="37"/>
      <c r="MC1178" s="37"/>
      <c r="ND1178" s="37"/>
      <c r="OG1178" s="37"/>
      <c r="PH1178" s="37"/>
      <c r="QI1178" s="37"/>
      <c r="RY1178" s="138"/>
    </row>
    <row r="1179" spans="3:493" s="38" customFormat="1">
      <c r="C1179" s="39"/>
      <c r="G1179" s="40"/>
      <c r="H1179" s="40"/>
      <c r="AI1179" s="37"/>
      <c r="BJ1179" s="37"/>
      <c r="DL1179" s="37"/>
      <c r="FN1179" s="37"/>
      <c r="FO1179" s="60"/>
      <c r="FP1179" s="60"/>
      <c r="FQ1179" s="60"/>
      <c r="FR1179" s="60"/>
      <c r="FS1179" s="60"/>
      <c r="FT1179" s="60"/>
      <c r="FU1179" s="60"/>
      <c r="FV1179" s="60"/>
      <c r="FW1179" s="60"/>
      <c r="FX1179" s="60"/>
      <c r="FY1179" s="60"/>
      <c r="FZ1179" s="60"/>
      <c r="GA1179" s="60"/>
      <c r="GB1179" s="60"/>
      <c r="GC1179" s="60"/>
      <c r="GD1179" s="60"/>
      <c r="GE1179" s="60"/>
      <c r="GF1179" s="60"/>
      <c r="GG1179" s="60"/>
      <c r="GH1179" s="60"/>
      <c r="GI1179" s="60"/>
      <c r="GJ1179" s="60"/>
      <c r="GK1179" s="60"/>
      <c r="GL1179" s="60"/>
      <c r="GM1179" s="60"/>
      <c r="GN1179" s="60"/>
      <c r="GO1179" s="37"/>
      <c r="HP1179" s="37"/>
      <c r="IW1179" s="37"/>
      <c r="IX1179" s="37"/>
      <c r="IY1179" s="37"/>
      <c r="JZ1179" s="37"/>
      <c r="LA1179" s="37"/>
      <c r="MC1179" s="37"/>
      <c r="ND1179" s="37"/>
      <c r="OG1179" s="37"/>
      <c r="PH1179" s="37"/>
      <c r="QI1179" s="37"/>
      <c r="RY1179" s="138"/>
    </row>
    <row r="1180" spans="3:493" s="38" customFormat="1">
      <c r="C1180" s="39"/>
      <c r="G1180" s="40"/>
      <c r="H1180" s="40"/>
      <c r="AI1180" s="37"/>
      <c r="BJ1180" s="37"/>
      <c r="DL1180" s="37"/>
      <c r="FN1180" s="37"/>
      <c r="FO1180" s="60"/>
      <c r="FP1180" s="60"/>
      <c r="FQ1180" s="60"/>
      <c r="FR1180" s="60"/>
      <c r="FS1180" s="60"/>
      <c r="FT1180" s="60"/>
      <c r="FU1180" s="60"/>
      <c r="FV1180" s="60"/>
      <c r="FW1180" s="60"/>
      <c r="FX1180" s="60"/>
      <c r="FY1180" s="60"/>
      <c r="FZ1180" s="60"/>
      <c r="GA1180" s="60"/>
      <c r="GB1180" s="60"/>
      <c r="GC1180" s="60"/>
      <c r="GD1180" s="60"/>
      <c r="GE1180" s="60"/>
      <c r="GF1180" s="60"/>
      <c r="GG1180" s="60"/>
      <c r="GH1180" s="60"/>
      <c r="GI1180" s="60"/>
      <c r="GJ1180" s="60"/>
      <c r="GK1180" s="60"/>
      <c r="GL1180" s="60"/>
      <c r="GM1180" s="60"/>
      <c r="GN1180" s="60"/>
      <c r="GO1180" s="37"/>
      <c r="HP1180" s="37"/>
      <c r="IW1180" s="37"/>
      <c r="IX1180" s="37"/>
      <c r="IY1180" s="37"/>
      <c r="JZ1180" s="37"/>
      <c r="LA1180" s="37"/>
      <c r="MC1180" s="37"/>
      <c r="ND1180" s="37"/>
      <c r="OG1180" s="37"/>
      <c r="PH1180" s="37"/>
      <c r="QI1180" s="37"/>
      <c r="RY1180" s="138"/>
    </row>
    <row r="1181" spans="3:493" s="38" customFormat="1">
      <c r="C1181" s="39"/>
      <c r="G1181" s="40"/>
      <c r="H1181" s="40"/>
      <c r="AI1181" s="37"/>
      <c r="BJ1181" s="37"/>
      <c r="DL1181" s="37"/>
      <c r="FN1181" s="37"/>
      <c r="FO1181" s="60"/>
      <c r="FP1181" s="60"/>
      <c r="FQ1181" s="60"/>
      <c r="FR1181" s="60"/>
      <c r="FS1181" s="60"/>
      <c r="FT1181" s="60"/>
      <c r="FU1181" s="60"/>
      <c r="FV1181" s="60"/>
      <c r="FW1181" s="60"/>
      <c r="FX1181" s="60"/>
      <c r="FY1181" s="60"/>
      <c r="FZ1181" s="60"/>
      <c r="GA1181" s="60"/>
      <c r="GB1181" s="60"/>
      <c r="GC1181" s="60"/>
      <c r="GD1181" s="60"/>
      <c r="GE1181" s="60"/>
      <c r="GF1181" s="60"/>
      <c r="GG1181" s="60"/>
      <c r="GH1181" s="60"/>
      <c r="GI1181" s="60"/>
      <c r="GJ1181" s="60"/>
      <c r="GK1181" s="60"/>
      <c r="GL1181" s="60"/>
      <c r="GM1181" s="60"/>
      <c r="GN1181" s="60"/>
      <c r="GO1181" s="37"/>
      <c r="HP1181" s="37"/>
      <c r="IW1181" s="37"/>
      <c r="IX1181" s="37"/>
      <c r="IY1181" s="37"/>
      <c r="JZ1181" s="37"/>
      <c r="LA1181" s="37"/>
      <c r="MC1181" s="37"/>
      <c r="ND1181" s="37"/>
      <c r="OG1181" s="37"/>
      <c r="PH1181" s="37"/>
      <c r="QI1181" s="37"/>
      <c r="RY1181" s="138"/>
    </row>
    <row r="1182" spans="3:493" s="38" customFormat="1">
      <c r="C1182" s="39"/>
      <c r="G1182" s="40"/>
      <c r="H1182" s="40"/>
      <c r="AI1182" s="37"/>
      <c r="BJ1182" s="37"/>
      <c r="DL1182" s="37"/>
      <c r="FN1182" s="37"/>
      <c r="FO1182" s="60"/>
      <c r="FP1182" s="60"/>
      <c r="FQ1182" s="60"/>
      <c r="FR1182" s="60"/>
      <c r="FS1182" s="60"/>
      <c r="FT1182" s="60"/>
      <c r="FU1182" s="60"/>
      <c r="FV1182" s="60"/>
      <c r="FW1182" s="60"/>
      <c r="FX1182" s="60"/>
      <c r="FY1182" s="60"/>
      <c r="FZ1182" s="60"/>
      <c r="GA1182" s="60"/>
      <c r="GB1182" s="60"/>
      <c r="GC1182" s="60"/>
      <c r="GD1182" s="60"/>
      <c r="GE1182" s="60"/>
      <c r="GF1182" s="60"/>
      <c r="GG1182" s="60"/>
      <c r="GH1182" s="60"/>
      <c r="GI1182" s="60"/>
      <c r="GJ1182" s="60"/>
      <c r="GK1182" s="60"/>
      <c r="GL1182" s="60"/>
      <c r="GM1182" s="60"/>
      <c r="GN1182" s="60"/>
      <c r="GO1182" s="37"/>
      <c r="HP1182" s="37"/>
      <c r="IW1182" s="37"/>
      <c r="IX1182" s="37"/>
      <c r="IY1182" s="37"/>
      <c r="JZ1182" s="37"/>
      <c r="LA1182" s="37"/>
      <c r="MC1182" s="37"/>
      <c r="ND1182" s="37"/>
      <c r="OG1182" s="37"/>
      <c r="PH1182" s="37"/>
      <c r="QI1182" s="37"/>
      <c r="RY1182" s="138"/>
    </row>
    <row r="1183" spans="3:493" s="38" customFormat="1">
      <c r="C1183" s="39"/>
      <c r="G1183" s="40"/>
      <c r="H1183" s="40"/>
      <c r="AI1183" s="37"/>
      <c r="BJ1183" s="37"/>
      <c r="DL1183" s="37"/>
      <c r="FN1183" s="37"/>
      <c r="FO1183" s="60"/>
      <c r="FP1183" s="60"/>
      <c r="FQ1183" s="60"/>
      <c r="FR1183" s="60"/>
      <c r="FS1183" s="60"/>
      <c r="FT1183" s="60"/>
      <c r="FU1183" s="60"/>
      <c r="FV1183" s="60"/>
      <c r="FW1183" s="60"/>
      <c r="FX1183" s="60"/>
      <c r="FY1183" s="60"/>
      <c r="FZ1183" s="60"/>
      <c r="GA1183" s="60"/>
      <c r="GB1183" s="60"/>
      <c r="GC1183" s="60"/>
      <c r="GD1183" s="60"/>
      <c r="GE1183" s="60"/>
      <c r="GF1183" s="60"/>
      <c r="GG1183" s="60"/>
      <c r="GH1183" s="60"/>
      <c r="GI1183" s="60"/>
      <c r="GJ1183" s="60"/>
      <c r="GK1183" s="60"/>
      <c r="GL1183" s="60"/>
      <c r="GM1183" s="60"/>
      <c r="GN1183" s="60"/>
      <c r="GO1183" s="37"/>
      <c r="HP1183" s="37"/>
      <c r="IW1183" s="37"/>
      <c r="IX1183" s="37"/>
      <c r="IY1183" s="37"/>
      <c r="JZ1183" s="37"/>
      <c r="LA1183" s="37"/>
      <c r="MC1183" s="37"/>
      <c r="ND1183" s="37"/>
      <c r="OG1183" s="37"/>
      <c r="PH1183" s="37"/>
      <c r="QI1183" s="37"/>
      <c r="RY1183" s="138"/>
    </row>
    <row r="1184" spans="3:493" s="38" customFormat="1">
      <c r="C1184" s="39"/>
      <c r="G1184" s="40"/>
      <c r="H1184" s="40"/>
      <c r="AI1184" s="37"/>
      <c r="BJ1184" s="37"/>
      <c r="DL1184" s="37"/>
      <c r="FN1184" s="37"/>
      <c r="FO1184" s="60"/>
      <c r="FP1184" s="60"/>
      <c r="FQ1184" s="60"/>
      <c r="FR1184" s="60"/>
      <c r="FS1184" s="60"/>
      <c r="FT1184" s="60"/>
      <c r="FU1184" s="60"/>
      <c r="FV1184" s="60"/>
      <c r="FW1184" s="60"/>
      <c r="FX1184" s="60"/>
      <c r="FY1184" s="60"/>
      <c r="FZ1184" s="60"/>
      <c r="GA1184" s="60"/>
      <c r="GB1184" s="60"/>
      <c r="GC1184" s="60"/>
      <c r="GD1184" s="60"/>
      <c r="GE1184" s="60"/>
      <c r="GF1184" s="60"/>
      <c r="GG1184" s="60"/>
      <c r="GH1184" s="60"/>
      <c r="GI1184" s="60"/>
      <c r="GJ1184" s="60"/>
      <c r="GK1184" s="60"/>
      <c r="GL1184" s="60"/>
      <c r="GM1184" s="60"/>
      <c r="GN1184" s="60"/>
      <c r="GO1184" s="37"/>
      <c r="HP1184" s="37"/>
      <c r="IW1184" s="37"/>
      <c r="IX1184" s="37"/>
      <c r="IY1184" s="37"/>
      <c r="JZ1184" s="37"/>
      <c r="LA1184" s="37"/>
      <c r="MC1184" s="37"/>
      <c r="ND1184" s="37"/>
      <c r="OG1184" s="37"/>
      <c r="PH1184" s="37"/>
      <c r="QI1184" s="37"/>
      <c r="RY1184" s="138"/>
    </row>
    <row r="1185" spans="3:493" s="38" customFormat="1">
      <c r="C1185" s="39"/>
      <c r="G1185" s="40"/>
      <c r="H1185" s="40"/>
      <c r="AI1185" s="37"/>
      <c r="BJ1185" s="37"/>
      <c r="DL1185" s="37"/>
      <c r="FN1185" s="37"/>
      <c r="FO1185" s="60"/>
      <c r="FP1185" s="60"/>
      <c r="FQ1185" s="60"/>
      <c r="FR1185" s="60"/>
      <c r="FS1185" s="60"/>
      <c r="FT1185" s="60"/>
      <c r="FU1185" s="60"/>
      <c r="FV1185" s="60"/>
      <c r="FW1185" s="60"/>
      <c r="FX1185" s="60"/>
      <c r="FY1185" s="60"/>
      <c r="FZ1185" s="60"/>
      <c r="GA1185" s="60"/>
      <c r="GB1185" s="60"/>
      <c r="GC1185" s="60"/>
      <c r="GD1185" s="60"/>
      <c r="GE1185" s="60"/>
      <c r="GF1185" s="60"/>
      <c r="GG1185" s="60"/>
      <c r="GH1185" s="60"/>
      <c r="GI1185" s="60"/>
      <c r="GJ1185" s="60"/>
      <c r="GK1185" s="60"/>
      <c r="GL1185" s="60"/>
      <c r="GM1185" s="60"/>
      <c r="GN1185" s="60"/>
      <c r="GO1185" s="37"/>
      <c r="HP1185" s="37"/>
      <c r="IW1185" s="37"/>
      <c r="IX1185" s="37"/>
      <c r="IY1185" s="37"/>
      <c r="JZ1185" s="37"/>
      <c r="LA1185" s="37"/>
      <c r="MC1185" s="37"/>
      <c r="ND1185" s="37"/>
      <c r="OG1185" s="37"/>
      <c r="PH1185" s="37"/>
      <c r="QI1185" s="37"/>
      <c r="RY1185" s="138"/>
    </row>
    <row r="1186" spans="3:493" s="38" customFormat="1">
      <c r="C1186" s="39"/>
      <c r="G1186" s="40"/>
      <c r="H1186" s="40"/>
      <c r="AI1186" s="37"/>
      <c r="BJ1186" s="37"/>
      <c r="DL1186" s="37"/>
      <c r="FN1186" s="37"/>
      <c r="FO1186" s="60"/>
      <c r="FP1186" s="60"/>
      <c r="FQ1186" s="60"/>
      <c r="FR1186" s="60"/>
      <c r="FS1186" s="60"/>
      <c r="FT1186" s="60"/>
      <c r="FU1186" s="60"/>
      <c r="FV1186" s="60"/>
      <c r="FW1186" s="60"/>
      <c r="FX1186" s="60"/>
      <c r="FY1186" s="60"/>
      <c r="FZ1186" s="60"/>
      <c r="GA1186" s="60"/>
      <c r="GB1186" s="60"/>
      <c r="GC1186" s="60"/>
      <c r="GD1186" s="60"/>
      <c r="GE1186" s="60"/>
      <c r="GF1186" s="60"/>
      <c r="GG1186" s="60"/>
      <c r="GH1186" s="60"/>
      <c r="GI1186" s="60"/>
      <c r="GJ1186" s="60"/>
      <c r="GK1186" s="60"/>
      <c r="GL1186" s="60"/>
      <c r="GM1186" s="60"/>
      <c r="GN1186" s="60"/>
      <c r="GO1186" s="37"/>
      <c r="HP1186" s="37"/>
      <c r="IW1186" s="37"/>
      <c r="IX1186" s="37"/>
      <c r="IY1186" s="37"/>
      <c r="JZ1186" s="37"/>
      <c r="LA1186" s="37"/>
      <c r="MC1186" s="37"/>
      <c r="ND1186" s="37"/>
      <c r="OG1186" s="37"/>
      <c r="PH1186" s="37"/>
      <c r="QI1186" s="37"/>
      <c r="RY1186" s="138"/>
    </row>
    <row r="1187" spans="3:493" s="38" customFormat="1">
      <c r="C1187" s="39"/>
      <c r="G1187" s="40"/>
      <c r="H1187" s="40"/>
      <c r="AI1187" s="37"/>
      <c r="BJ1187" s="37"/>
      <c r="DL1187" s="37"/>
      <c r="FN1187" s="37"/>
      <c r="FO1187" s="60"/>
      <c r="FP1187" s="60"/>
      <c r="FQ1187" s="60"/>
      <c r="FR1187" s="60"/>
      <c r="FS1187" s="60"/>
      <c r="FT1187" s="60"/>
      <c r="FU1187" s="60"/>
      <c r="FV1187" s="60"/>
      <c r="FW1187" s="60"/>
      <c r="FX1187" s="60"/>
      <c r="FY1187" s="60"/>
      <c r="FZ1187" s="60"/>
      <c r="GA1187" s="60"/>
      <c r="GB1187" s="60"/>
      <c r="GC1187" s="60"/>
      <c r="GD1187" s="60"/>
      <c r="GE1187" s="60"/>
      <c r="GF1187" s="60"/>
      <c r="GG1187" s="60"/>
      <c r="GH1187" s="60"/>
      <c r="GI1187" s="60"/>
      <c r="GJ1187" s="60"/>
      <c r="GK1187" s="60"/>
      <c r="GL1187" s="60"/>
      <c r="GM1187" s="60"/>
      <c r="GN1187" s="60"/>
      <c r="GO1187" s="37"/>
      <c r="HP1187" s="37"/>
      <c r="IW1187" s="37"/>
      <c r="IX1187" s="37"/>
      <c r="IY1187" s="37"/>
      <c r="JZ1187" s="37"/>
      <c r="LA1187" s="37"/>
      <c r="MC1187" s="37"/>
      <c r="ND1187" s="37"/>
      <c r="OG1187" s="37"/>
      <c r="PH1187" s="37"/>
      <c r="QI1187" s="37"/>
      <c r="RY1187" s="138"/>
    </row>
    <row r="1188" spans="3:493" s="38" customFormat="1">
      <c r="C1188" s="39"/>
      <c r="G1188" s="40"/>
      <c r="H1188" s="40"/>
      <c r="AI1188" s="37"/>
      <c r="BJ1188" s="37"/>
      <c r="DL1188" s="37"/>
      <c r="FN1188" s="37"/>
      <c r="FO1188" s="60"/>
      <c r="FP1188" s="60"/>
      <c r="FQ1188" s="60"/>
      <c r="FR1188" s="60"/>
      <c r="FS1188" s="60"/>
      <c r="FT1188" s="60"/>
      <c r="FU1188" s="60"/>
      <c r="FV1188" s="60"/>
      <c r="FW1188" s="60"/>
      <c r="FX1188" s="60"/>
      <c r="FY1188" s="60"/>
      <c r="FZ1188" s="60"/>
      <c r="GA1188" s="60"/>
      <c r="GB1188" s="60"/>
      <c r="GC1188" s="60"/>
      <c r="GD1188" s="60"/>
      <c r="GE1188" s="60"/>
      <c r="GF1188" s="60"/>
      <c r="GG1188" s="60"/>
      <c r="GH1188" s="60"/>
      <c r="GI1188" s="60"/>
      <c r="GJ1188" s="60"/>
      <c r="GK1188" s="60"/>
      <c r="GL1188" s="60"/>
      <c r="GM1188" s="60"/>
      <c r="GN1188" s="60"/>
      <c r="GO1188" s="37"/>
      <c r="HP1188" s="37"/>
      <c r="IW1188" s="37"/>
      <c r="IX1188" s="37"/>
      <c r="IY1188" s="37"/>
      <c r="JZ1188" s="37"/>
      <c r="LA1188" s="37"/>
      <c r="MC1188" s="37"/>
      <c r="ND1188" s="37"/>
      <c r="OG1188" s="37"/>
      <c r="PH1188" s="37"/>
      <c r="QI1188" s="37"/>
      <c r="RY1188" s="138"/>
    </row>
    <row r="1189" spans="3:493" s="38" customFormat="1">
      <c r="C1189" s="39"/>
      <c r="G1189" s="40"/>
      <c r="H1189" s="40"/>
      <c r="AI1189" s="37"/>
      <c r="BJ1189" s="37"/>
      <c r="DL1189" s="37"/>
      <c r="FN1189" s="37"/>
      <c r="FO1189" s="60"/>
      <c r="FP1189" s="60"/>
      <c r="FQ1189" s="60"/>
      <c r="FR1189" s="60"/>
      <c r="FS1189" s="60"/>
      <c r="FT1189" s="60"/>
      <c r="FU1189" s="60"/>
      <c r="FV1189" s="60"/>
      <c r="FW1189" s="60"/>
      <c r="FX1189" s="60"/>
      <c r="FY1189" s="60"/>
      <c r="FZ1189" s="60"/>
      <c r="GA1189" s="60"/>
      <c r="GB1189" s="60"/>
      <c r="GC1189" s="60"/>
      <c r="GD1189" s="60"/>
      <c r="GE1189" s="60"/>
      <c r="GF1189" s="60"/>
      <c r="GG1189" s="60"/>
      <c r="GH1189" s="60"/>
      <c r="GI1189" s="60"/>
      <c r="GJ1189" s="60"/>
      <c r="GK1189" s="60"/>
      <c r="GL1189" s="60"/>
      <c r="GM1189" s="60"/>
      <c r="GN1189" s="60"/>
      <c r="GO1189" s="37"/>
      <c r="HP1189" s="37"/>
      <c r="IW1189" s="37"/>
      <c r="IX1189" s="37"/>
      <c r="IY1189" s="37"/>
      <c r="JZ1189" s="37"/>
      <c r="LA1189" s="37"/>
      <c r="MC1189" s="37"/>
      <c r="ND1189" s="37"/>
      <c r="OG1189" s="37"/>
      <c r="PH1189" s="37"/>
      <c r="QI1189" s="37"/>
      <c r="RY1189" s="138"/>
    </row>
    <row r="1190" spans="3:493" s="38" customFormat="1">
      <c r="C1190" s="39"/>
      <c r="G1190" s="40"/>
      <c r="H1190" s="40"/>
      <c r="AI1190" s="37"/>
      <c r="BJ1190" s="37"/>
      <c r="DL1190" s="37"/>
      <c r="FN1190" s="37"/>
      <c r="FO1190" s="60"/>
      <c r="FP1190" s="60"/>
      <c r="FQ1190" s="60"/>
      <c r="FR1190" s="60"/>
      <c r="FS1190" s="60"/>
      <c r="FT1190" s="60"/>
      <c r="FU1190" s="60"/>
      <c r="FV1190" s="60"/>
      <c r="FW1190" s="60"/>
      <c r="FX1190" s="60"/>
      <c r="FY1190" s="60"/>
      <c r="FZ1190" s="60"/>
      <c r="GA1190" s="60"/>
      <c r="GB1190" s="60"/>
      <c r="GC1190" s="60"/>
      <c r="GD1190" s="60"/>
      <c r="GE1190" s="60"/>
      <c r="GF1190" s="60"/>
      <c r="GG1190" s="60"/>
      <c r="GH1190" s="60"/>
      <c r="GI1190" s="60"/>
      <c r="GJ1190" s="60"/>
      <c r="GK1190" s="60"/>
      <c r="GL1190" s="60"/>
      <c r="GM1190" s="60"/>
      <c r="GN1190" s="60"/>
      <c r="GO1190" s="37"/>
      <c r="HP1190" s="37"/>
      <c r="IW1190" s="37"/>
      <c r="IX1190" s="37"/>
      <c r="IY1190" s="37"/>
      <c r="JZ1190" s="37"/>
      <c r="LA1190" s="37"/>
      <c r="MC1190" s="37"/>
      <c r="ND1190" s="37"/>
      <c r="OG1190" s="37"/>
      <c r="PH1190" s="37"/>
      <c r="QI1190" s="37"/>
      <c r="RY1190" s="138"/>
    </row>
    <row r="1191" spans="3:493" s="38" customFormat="1">
      <c r="C1191" s="39"/>
      <c r="G1191" s="40"/>
      <c r="H1191" s="40"/>
      <c r="AI1191" s="37"/>
      <c r="BJ1191" s="37"/>
      <c r="DL1191" s="37"/>
      <c r="FN1191" s="37"/>
      <c r="FO1191" s="60"/>
      <c r="FP1191" s="60"/>
      <c r="FQ1191" s="60"/>
      <c r="FR1191" s="60"/>
      <c r="FS1191" s="60"/>
      <c r="FT1191" s="60"/>
      <c r="FU1191" s="60"/>
      <c r="FV1191" s="60"/>
      <c r="FW1191" s="60"/>
      <c r="FX1191" s="60"/>
      <c r="FY1191" s="60"/>
      <c r="FZ1191" s="60"/>
      <c r="GA1191" s="60"/>
      <c r="GB1191" s="60"/>
      <c r="GC1191" s="60"/>
      <c r="GD1191" s="60"/>
      <c r="GE1191" s="60"/>
      <c r="GF1191" s="60"/>
      <c r="GG1191" s="60"/>
      <c r="GH1191" s="60"/>
      <c r="GI1191" s="60"/>
      <c r="GJ1191" s="60"/>
      <c r="GK1191" s="60"/>
      <c r="GL1191" s="60"/>
      <c r="GM1191" s="60"/>
      <c r="GN1191" s="60"/>
      <c r="GO1191" s="37"/>
      <c r="HP1191" s="37"/>
      <c r="IW1191" s="37"/>
      <c r="IX1191" s="37"/>
      <c r="IY1191" s="37"/>
      <c r="JZ1191" s="37"/>
      <c r="LA1191" s="37"/>
      <c r="MC1191" s="37"/>
      <c r="ND1191" s="37"/>
      <c r="OG1191" s="37"/>
      <c r="PH1191" s="37"/>
      <c r="QI1191" s="37"/>
      <c r="RY1191" s="138"/>
    </row>
    <row r="1192" spans="3:493" s="38" customFormat="1">
      <c r="C1192" s="39"/>
      <c r="G1192" s="40"/>
      <c r="H1192" s="40"/>
      <c r="AI1192" s="37"/>
      <c r="BJ1192" s="37"/>
      <c r="DL1192" s="37"/>
      <c r="FN1192" s="37"/>
      <c r="FO1192" s="60"/>
      <c r="FP1192" s="60"/>
      <c r="FQ1192" s="60"/>
      <c r="FR1192" s="60"/>
      <c r="FS1192" s="60"/>
      <c r="FT1192" s="60"/>
      <c r="FU1192" s="60"/>
      <c r="FV1192" s="60"/>
      <c r="FW1192" s="60"/>
      <c r="FX1192" s="60"/>
      <c r="FY1192" s="60"/>
      <c r="FZ1192" s="60"/>
      <c r="GA1192" s="60"/>
      <c r="GB1192" s="60"/>
      <c r="GC1192" s="60"/>
      <c r="GD1192" s="60"/>
      <c r="GE1192" s="60"/>
      <c r="GF1192" s="60"/>
      <c r="GG1192" s="60"/>
      <c r="GH1192" s="60"/>
      <c r="GI1192" s="60"/>
      <c r="GJ1192" s="60"/>
      <c r="GK1192" s="60"/>
      <c r="GL1192" s="60"/>
      <c r="GM1192" s="60"/>
      <c r="GN1192" s="60"/>
      <c r="GO1192" s="37"/>
      <c r="HP1192" s="37"/>
      <c r="IW1192" s="37"/>
      <c r="IX1192" s="37"/>
      <c r="IY1192" s="37"/>
      <c r="JZ1192" s="37"/>
      <c r="LA1192" s="37"/>
      <c r="MC1192" s="37"/>
      <c r="ND1192" s="37"/>
      <c r="OG1192" s="37"/>
      <c r="PH1192" s="37"/>
      <c r="QI1192" s="37"/>
      <c r="RY1192" s="138"/>
    </row>
    <row r="1193" spans="3:493" s="38" customFormat="1">
      <c r="C1193" s="39"/>
      <c r="G1193" s="40"/>
      <c r="H1193" s="40"/>
      <c r="AI1193" s="37"/>
      <c r="BJ1193" s="37"/>
      <c r="DL1193" s="37"/>
      <c r="FN1193" s="37"/>
      <c r="FO1193" s="60"/>
      <c r="FP1193" s="60"/>
      <c r="FQ1193" s="60"/>
      <c r="FR1193" s="60"/>
      <c r="FS1193" s="60"/>
      <c r="FT1193" s="60"/>
      <c r="FU1193" s="60"/>
      <c r="FV1193" s="60"/>
      <c r="FW1193" s="60"/>
      <c r="FX1193" s="60"/>
      <c r="FY1193" s="60"/>
      <c r="FZ1193" s="60"/>
      <c r="GA1193" s="60"/>
      <c r="GB1193" s="60"/>
      <c r="GC1193" s="60"/>
      <c r="GD1193" s="60"/>
      <c r="GE1193" s="60"/>
      <c r="GF1193" s="60"/>
      <c r="GG1193" s="60"/>
      <c r="GH1193" s="60"/>
      <c r="GI1193" s="60"/>
      <c r="GJ1193" s="60"/>
      <c r="GK1193" s="60"/>
      <c r="GL1193" s="60"/>
      <c r="GM1193" s="60"/>
      <c r="GN1193" s="60"/>
      <c r="GO1193" s="37"/>
      <c r="HP1193" s="37"/>
      <c r="IW1193" s="37"/>
      <c r="IX1193" s="37"/>
      <c r="IY1193" s="37"/>
      <c r="JZ1193" s="37"/>
      <c r="LA1193" s="37"/>
      <c r="MC1193" s="37"/>
      <c r="ND1193" s="37"/>
      <c r="OG1193" s="37"/>
      <c r="PH1193" s="37"/>
      <c r="QI1193" s="37"/>
      <c r="RY1193" s="138"/>
    </row>
    <row r="1194" spans="3:493" s="38" customFormat="1">
      <c r="C1194" s="39"/>
      <c r="G1194" s="40"/>
      <c r="H1194" s="40"/>
      <c r="AI1194" s="37"/>
      <c r="BJ1194" s="37"/>
      <c r="DL1194" s="37"/>
      <c r="FN1194" s="37"/>
      <c r="FO1194" s="60"/>
      <c r="FP1194" s="60"/>
      <c r="FQ1194" s="60"/>
      <c r="FR1194" s="60"/>
      <c r="FS1194" s="60"/>
      <c r="FT1194" s="60"/>
      <c r="FU1194" s="60"/>
      <c r="FV1194" s="60"/>
      <c r="FW1194" s="60"/>
      <c r="FX1194" s="60"/>
      <c r="FY1194" s="60"/>
      <c r="FZ1194" s="60"/>
      <c r="GA1194" s="60"/>
      <c r="GB1194" s="60"/>
      <c r="GC1194" s="60"/>
      <c r="GD1194" s="60"/>
      <c r="GE1194" s="60"/>
      <c r="GF1194" s="60"/>
      <c r="GG1194" s="60"/>
      <c r="GH1194" s="60"/>
      <c r="GI1194" s="60"/>
      <c r="GJ1194" s="60"/>
      <c r="GK1194" s="60"/>
      <c r="GL1194" s="60"/>
      <c r="GM1194" s="60"/>
      <c r="GN1194" s="60"/>
      <c r="GO1194" s="37"/>
      <c r="HP1194" s="37"/>
      <c r="IW1194" s="37"/>
      <c r="IX1194" s="37"/>
      <c r="IY1194" s="37"/>
      <c r="JZ1194" s="37"/>
      <c r="LA1194" s="37"/>
      <c r="MC1194" s="37"/>
      <c r="ND1194" s="37"/>
      <c r="OG1194" s="37"/>
      <c r="PH1194" s="37"/>
      <c r="QI1194" s="37"/>
      <c r="RY1194" s="138"/>
    </row>
    <row r="1195" spans="3:493" s="38" customFormat="1">
      <c r="C1195" s="39"/>
      <c r="G1195" s="40"/>
      <c r="H1195" s="40"/>
      <c r="AI1195" s="37"/>
      <c r="BJ1195" s="37"/>
      <c r="DL1195" s="37"/>
      <c r="FN1195" s="37"/>
      <c r="FO1195" s="60"/>
      <c r="FP1195" s="60"/>
      <c r="FQ1195" s="60"/>
      <c r="FR1195" s="60"/>
      <c r="FS1195" s="60"/>
      <c r="FT1195" s="60"/>
      <c r="FU1195" s="60"/>
      <c r="FV1195" s="60"/>
      <c r="FW1195" s="60"/>
      <c r="FX1195" s="60"/>
      <c r="FY1195" s="60"/>
      <c r="FZ1195" s="60"/>
      <c r="GA1195" s="60"/>
      <c r="GB1195" s="60"/>
      <c r="GC1195" s="60"/>
      <c r="GD1195" s="60"/>
      <c r="GE1195" s="60"/>
      <c r="GF1195" s="60"/>
      <c r="GG1195" s="60"/>
      <c r="GH1195" s="60"/>
      <c r="GI1195" s="60"/>
      <c r="GJ1195" s="60"/>
      <c r="GK1195" s="60"/>
      <c r="GL1195" s="60"/>
      <c r="GM1195" s="60"/>
      <c r="GN1195" s="60"/>
      <c r="GO1195" s="37"/>
      <c r="HP1195" s="37"/>
      <c r="IW1195" s="37"/>
      <c r="IX1195" s="37"/>
      <c r="IY1195" s="37"/>
      <c r="JZ1195" s="37"/>
      <c r="LA1195" s="37"/>
      <c r="MC1195" s="37"/>
      <c r="ND1195" s="37"/>
      <c r="OG1195" s="37"/>
      <c r="PH1195" s="37"/>
      <c r="QI1195" s="37"/>
      <c r="RY1195" s="138"/>
    </row>
    <row r="1196" spans="3:493" s="38" customFormat="1">
      <c r="C1196" s="39"/>
      <c r="G1196" s="40"/>
      <c r="H1196" s="40"/>
      <c r="AI1196" s="37"/>
      <c r="BJ1196" s="37"/>
      <c r="DL1196" s="37"/>
      <c r="FN1196" s="37"/>
      <c r="FO1196" s="60"/>
      <c r="FP1196" s="60"/>
      <c r="FQ1196" s="60"/>
      <c r="FR1196" s="60"/>
      <c r="FS1196" s="60"/>
      <c r="FT1196" s="60"/>
      <c r="FU1196" s="60"/>
      <c r="FV1196" s="60"/>
      <c r="FW1196" s="60"/>
      <c r="FX1196" s="60"/>
      <c r="FY1196" s="60"/>
      <c r="FZ1196" s="60"/>
      <c r="GA1196" s="60"/>
      <c r="GB1196" s="60"/>
      <c r="GC1196" s="60"/>
      <c r="GD1196" s="60"/>
      <c r="GE1196" s="60"/>
      <c r="GF1196" s="60"/>
      <c r="GG1196" s="60"/>
      <c r="GH1196" s="60"/>
      <c r="GI1196" s="60"/>
      <c r="GJ1196" s="60"/>
      <c r="GK1196" s="60"/>
      <c r="GL1196" s="60"/>
      <c r="GM1196" s="60"/>
      <c r="GN1196" s="60"/>
      <c r="GO1196" s="37"/>
      <c r="HP1196" s="37"/>
      <c r="IW1196" s="37"/>
      <c r="IX1196" s="37"/>
      <c r="IY1196" s="37"/>
      <c r="JZ1196" s="37"/>
      <c r="LA1196" s="37"/>
      <c r="MC1196" s="37"/>
      <c r="ND1196" s="37"/>
      <c r="OG1196" s="37"/>
      <c r="PH1196" s="37"/>
      <c r="QI1196" s="37"/>
      <c r="RY1196" s="138"/>
    </row>
    <row r="1197" spans="3:493" s="38" customFormat="1">
      <c r="C1197" s="39"/>
      <c r="G1197" s="40"/>
      <c r="H1197" s="40"/>
      <c r="AI1197" s="37"/>
      <c r="BJ1197" s="37"/>
      <c r="DL1197" s="37"/>
      <c r="FN1197" s="37"/>
      <c r="FO1197" s="60"/>
      <c r="FP1197" s="60"/>
      <c r="FQ1197" s="60"/>
      <c r="FR1197" s="60"/>
      <c r="FS1197" s="60"/>
      <c r="FT1197" s="60"/>
      <c r="FU1197" s="60"/>
      <c r="FV1197" s="60"/>
      <c r="FW1197" s="60"/>
      <c r="FX1197" s="60"/>
      <c r="FY1197" s="60"/>
      <c r="FZ1197" s="60"/>
      <c r="GA1197" s="60"/>
      <c r="GB1197" s="60"/>
      <c r="GC1197" s="60"/>
      <c r="GD1197" s="60"/>
      <c r="GE1197" s="60"/>
      <c r="GF1197" s="60"/>
      <c r="GG1197" s="60"/>
      <c r="GH1197" s="60"/>
      <c r="GI1197" s="60"/>
      <c r="GJ1197" s="60"/>
      <c r="GK1197" s="60"/>
      <c r="GL1197" s="60"/>
      <c r="GM1197" s="60"/>
      <c r="GN1197" s="60"/>
      <c r="GO1197" s="37"/>
      <c r="HP1197" s="37"/>
      <c r="IW1197" s="37"/>
      <c r="IX1197" s="37"/>
      <c r="IY1197" s="37"/>
      <c r="JZ1197" s="37"/>
      <c r="LA1197" s="37"/>
      <c r="MC1197" s="37"/>
      <c r="ND1197" s="37"/>
      <c r="OG1197" s="37"/>
      <c r="PH1197" s="37"/>
      <c r="QI1197" s="37"/>
      <c r="RY1197" s="138"/>
    </row>
    <row r="1198" spans="3:493" s="38" customFormat="1">
      <c r="C1198" s="39"/>
      <c r="G1198" s="40"/>
      <c r="H1198" s="40"/>
      <c r="AI1198" s="37"/>
      <c r="BJ1198" s="37"/>
      <c r="DL1198" s="37"/>
      <c r="FN1198" s="37"/>
      <c r="FO1198" s="60"/>
      <c r="FP1198" s="60"/>
      <c r="FQ1198" s="60"/>
      <c r="FR1198" s="60"/>
      <c r="FS1198" s="60"/>
      <c r="FT1198" s="60"/>
      <c r="FU1198" s="60"/>
      <c r="FV1198" s="60"/>
      <c r="FW1198" s="60"/>
      <c r="FX1198" s="60"/>
      <c r="FY1198" s="60"/>
      <c r="FZ1198" s="60"/>
      <c r="GA1198" s="60"/>
      <c r="GB1198" s="60"/>
      <c r="GC1198" s="60"/>
      <c r="GD1198" s="60"/>
      <c r="GE1198" s="60"/>
      <c r="GF1198" s="60"/>
      <c r="GG1198" s="60"/>
      <c r="GH1198" s="60"/>
      <c r="GI1198" s="60"/>
      <c r="GJ1198" s="60"/>
      <c r="GK1198" s="60"/>
      <c r="GL1198" s="60"/>
      <c r="GM1198" s="60"/>
      <c r="GN1198" s="60"/>
      <c r="GO1198" s="37"/>
      <c r="HP1198" s="37"/>
      <c r="IW1198" s="37"/>
      <c r="IX1198" s="37"/>
      <c r="IY1198" s="37"/>
      <c r="JZ1198" s="37"/>
      <c r="LA1198" s="37"/>
      <c r="MC1198" s="37"/>
      <c r="ND1198" s="37"/>
      <c r="OG1198" s="37"/>
      <c r="PH1198" s="37"/>
      <c r="QI1198" s="37"/>
      <c r="RY1198" s="138"/>
    </row>
    <row r="1199" spans="3:493" s="38" customFormat="1">
      <c r="C1199" s="39"/>
      <c r="G1199" s="40"/>
      <c r="H1199" s="40"/>
      <c r="AI1199" s="37"/>
      <c r="BJ1199" s="37"/>
      <c r="DL1199" s="37"/>
      <c r="FN1199" s="37"/>
      <c r="FO1199" s="60"/>
      <c r="FP1199" s="60"/>
      <c r="FQ1199" s="60"/>
      <c r="FR1199" s="60"/>
      <c r="FS1199" s="60"/>
      <c r="FT1199" s="60"/>
      <c r="FU1199" s="60"/>
      <c r="FV1199" s="60"/>
      <c r="FW1199" s="60"/>
      <c r="FX1199" s="60"/>
      <c r="FY1199" s="60"/>
      <c r="FZ1199" s="60"/>
      <c r="GA1199" s="60"/>
      <c r="GB1199" s="60"/>
      <c r="GC1199" s="60"/>
      <c r="GD1199" s="60"/>
      <c r="GE1199" s="60"/>
      <c r="GF1199" s="60"/>
      <c r="GG1199" s="60"/>
      <c r="GH1199" s="60"/>
      <c r="GI1199" s="60"/>
      <c r="GJ1199" s="60"/>
      <c r="GK1199" s="60"/>
      <c r="GL1199" s="60"/>
      <c r="GM1199" s="60"/>
      <c r="GN1199" s="60"/>
      <c r="GO1199" s="37"/>
      <c r="HP1199" s="37"/>
      <c r="IW1199" s="37"/>
      <c r="IX1199" s="37"/>
      <c r="IY1199" s="37"/>
      <c r="JZ1199" s="37"/>
      <c r="LA1199" s="37"/>
      <c r="MC1199" s="37"/>
      <c r="ND1199" s="37"/>
      <c r="OG1199" s="37"/>
      <c r="PH1199" s="37"/>
      <c r="QI1199" s="37"/>
      <c r="RY1199" s="138"/>
    </row>
    <row r="1200" spans="3:493" s="38" customFormat="1">
      <c r="C1200" s="39"/>
      <c r="G1200" s="40"/>
      <c r="H1200" s="40"/>
      <c r="AI1200" s="37"/>
      <c r="BJ1200" s="37"/>
      <c r="DL1200" s="37"/>
      <c r="FN1200" s="37"/>
      <c r="FO1200" s="60"/>
      <c r="FP1200" s="60"/>
      <c r="FQ1200" s="60"/>
      <c r="FR1200" s="60"/>
      <c r="FS1200" s="60"/>
      <c r="FT1200" s="60"/>
      <c r="FU1200" s="60"/>
      <c r="FV1200" s="60"/>
      <c r="FW1200" s="60"/>
      <c r="FX1200" s="60"/>
      <c r="FY1200" s="60"/>
      <c r="FZ1200" s="60"/>
      <c r="GA1200" s="60"/>
      <c r="GB1200" s="60"/>
      <c r="GC1200" s="60"/>
      <c r="GD1200" s="60"/>
      <c r="GE1200" s="60"/>
      <c r="GF1200" s="60"/>
      <c r="GG1200" s="60"/>
      <c r="GH1200" s="60"/>
      <c r="GI1200" s="60"/>
      <c r="GJ1200" s="60"/>
      <c r="GK1200" s="60"/>
      <c r="GL1200" s="60"/>
      <c r="GM1200" s="60"/>
      <c r="GN1200" s="60"/>
      <c r="GO1200" s="37"/>
      <c r="HP1200" s="37"/>
      <c r="IW1200" s="37"/>
      <c r="IX1200" s="37"/>
      <c r="IY1200" s="37"/>
      <c r="JZ1200" s="37"/>
      <c r="LA1200" s="37"/>
      <c r="MC1200" s="37"/>
      <c r="ND1200" s="37"/>
      <c r="OG1200" s="37"/>
      <c r="PH1200" s="37"/>
      <c r="QI1200" s="37"/>
      <c r="RY1200" s="138"/>
    </row>
    <row r="1201" spans="3:493" s="38" customFormat="1">
      <c r="C1201" s="39"/>
      <c r="G1201" s="40"/>
      <c r="H1201" s="40"/>
      <c r="AI1201" s="37"/>
      <c r="BJ1201" s="37"/>
      <c r="DL1201" s="37"/>
      <c r="FN1201" s="37"/>
      <c r="FO1201" s="60"/>
      <c r="FP1201" s="60"/>
      <c r="FQ1201" s="60"/>
      <c r="FR1201" s="60"/>
      <c r="FS1201" s="60"/>
      <c r="FT1201" s="60"/>
      <c r="FU1201" s="60"/>
      <c r="FV1201" s="60"/>
      <c r="FW1201" s="60"/>
      <c r="FX1201" s="60"/>
      <c r="FY1201" s="60"/>
      <c r="FZ1201" s="60"/>
      <c r="GA1201" s="60"/>
      <c r="GB1201" s="60"/>
      <c r="GC1201" s="60"/>
      <c r="GD1201" s="60"/>
      <c r="GE1201" s="60"/>
      <c r="GF1201" s="60"/>
      <c r="GG1201" s="60"/>
      <c r="GH1201" s="60"/>
      <c r="GI1201" s="60"/>
      <c r="GJ1201" s="60"/>
      <c r="GK1201" s="60"/>
      <c r="GL1201" s="60"/>
      <c r="GM1201" s="60"/>
      <c r="GN1201" s="60"/>
      <c r="GO1201" s="37"/>
      <c r="HP1201" s="37"/>
      <c r="IW1201" s="37"/>
      <c r="IX1201" s="37"/>
      <c r="IY1201" s="37"/>
      <c r="JZ1201" s="37"/>
      <c r="LA1201" s="37"/>
      <c r="MC1201" s="37"/>
      <c r="ND1201" s="37"/>
      <c r="OG1201" s="37"/>
      <c r="PH1201" s="37"/>
      <c r="QI1201" s="37"/>
      <c r="RY1201" s="138"/>
    </row>
    <row r="1202" spans="3:493" s="38" customFormat="1">
      <c r="C1202" s="39"/>
      <c r="G1202" s="40"/>
      <c r="H1202" s="40"/>
      <c r="AI1202" s="37"/>
      <c r="BJ1202" s="37"/>
      <c r="DL1202" s="37"/>
      <c r="FN1202" s="37"/>
      <c r="FO1202" s="60"/>
      <c r="FP1202" s="60"/>
      <c r="FQ1202" s="60"/>
      <c r="FR1202" s="60"/>
      <c r="FS1202" s="60"/>
      <c r="FT1202" s="60"/>
      <c r="FU1202" s="60"/>
      <c r="FV1202" s="60"/>
      <c r="FW1202" s="60"/>
      <c r="FX1202" s="60"/>
      <c r="FY1202" s="60"/>
      <c r="FZ1202" s="60"/>
      <c r="GA1202" s="60"/>
      <c r="GB1202" s="60"/>
      <c r="GC1202" s="60"/>
      <c r="GD1202" s="60"/>
      <c r="GE1202" s="60"/>
      <c r="GF1202" s="60"/>
      <c r="GG1202" s="60"/>
      <c r="GH1202" s="60"/>
      <c r="GI1202" s="60"/>
      <c r="GJ1202" s="60"/>
      <c r="GK1202" s="60"/>
      <c r="GL1202" s="60"/>
      <c r="GM1202" s="60"/>
      <c r="GN1202" s="60"/>
      <c r="GO1202" s="37"/>
      <c r="HP1202" s="37"/>
      <c r="IW1202" s="37"/>
      <c r="IX1202" s="37"/>
      <c r="IY1202" s="37"/>
      <c r="JZ1202" s="37"/>
      <c r="LA1202" s="37"/>
      <c r="MC1202" s="37"/>
      <c r="ND1202" s="37"/>
      <c r="OG1202" s="37"/>
      <c r="PH1202" s="37"/>
      <c r="QI1202" s="37"/>
      <c r="RY1202" s="138"/>
    </row>
    <row r="1203" spans="3:493" s="38" customFormat="1">
      <c r="C1203" s="39"/>
      <c r="G1203" s="40"/>
      <c r="H1203" s="40"/>
      <c r="AI1203" s="37"/>
      <c r="BJ1203" s="37"/>
      <c r="DL1203" s="37"/>
      <c r="FN1203" s="37"/>
      <c r="FO1203" s="60"/>
      <c r="FP1203" s="60"/>
      <c r="FQ1203" s="60"/>
      <c r="FR1203" s="60"/>
      <c r="FS1203" s="60"/>
      <c r="FT1203" s="60"/>
      <c r="FU1203" s="60"/>
      <c r="FV1203" s="60"/>
      <c r="FW1203" s="60"/>
      <c r="FX1203" s="60"/>
      <c r="FY1203" s="60"/>
      <c r="FZ1203" s="60"/>
      <c r="GA1203" s="60"/>
      <c r="GB1203" s="60"/>
      <c r="GC1203" s="60"/>
      <c r="GD1203" s="60"/>
      <c r="GE1203" s="60"/>
      <c r="GF1203" s="60"/>
      <c r="GG1203" s="60"/>
      <c r="GH1203" s="60"/>
      <c r="GI1203" s="60"/>
      <c r="GJ1203" s="60"/>
      <c r="GK1203" s="60"/>
      <c r="GL1203" s="60"/>
      <c r="GM1203" s="60"/>
      <c r="GN1203" s="60"/>
      <c r="GO1203" s="37"/>
      <c r="HP1203" s="37"/>
      <c r="IW1203" s="37"/>
      <c r="IX1203" s="37"/>
      <c r="IY1203" s="37"/>
      <c r="JZ1203" s="37"/>
      <c r="LA1203" s="37"/>
      <c r="MC1203" s="37"/>
      <c r="ND1203" s="37"/>
      <c r="OG1203" s="37"/>
      <c r="PH1203" s="37"/>
      <c r="QI1203" s="37"/>
      <c r="RY1203" s="138"/>
    </row>
    <row r="1204" spans="3:493" s="38" customFormat="1">
      <c r="C1204" s="39"/>
      <c r="G1204" s="40"/>
      <c r="H1204" s="40"/>
      <c r="AI1204" s="37"/>
      <c r="BJ1204" s="37"/>
      <c r="DL1204" s="37"/>
      <c r="FN1204" s="37"/>
      <c r="FO1204" s="60"/>
      <c r="FP1204" s="60"/>
      <c r="FQ1204" s="60"/>
      <c r="FR1204" s="60"/>
      <c r="FS1204" s="60"/>
      <c r="FT1204" s="60"/>
      <c r="FU1204" s="60"/>
      <c r="FV1204" s="60"/>
      <c r="FW1204" s="60"/>
      <c r="FX1204" s="60"/>
      <c r="FY1204" s="60"/>
      <c r="FZ1204" s="60"/>
      <c r="GA1204" s="60"/>
      <c r="GB1204" s="60"/>
      <c r="GC1204" s="60"/>
      <c r="GD1204" s="60"/>
      <c r="GE1204" s="60"/>
      <c r="GF1204" s="60"/>
      <c r="GG1204" s="60"/>
      <c r="GH1204" s="60"/>
      <c r="GI1204" s="60"/>
      <c r="GJ1204" s="60"/>
      <c r="GK1204" s="60"/>
      <c r="GL1204" s="60"/>
      <c r="GM1204" s="60"/>
      <c r="GN1204" s="60"/>
      <c r="GO1204" s="37"/>
      <c r="HP1204" s="37"/>
      <c r="IW1204" s="37"/>
      <c r="IX1204" s="37"/>
      <c r="IY1204" s="37"/>
      <c r="JZ1204" s="37"/>
      <c r="LA1204" s="37"/>
      <c r="MC1204" s="37"/>
      <c r="ND1204" s="37"/>
      <c r="OG1204" s="37"/>
      <c r="PH1204" s="37"/>
      <c r="QI1204" s="37"/>
      <c r="RY1204" s="138"/>
    </row>
    <row r="1205" spans="3:493" s="38" customFormat="1">
      <c r="C1205" s="39"/>
      <c r="G1205" s="40"/>
      <c r="H1205" s="40"/>
      <c r="AI1205" s="37"/>
      <c r="BJ1205" s="37"/>
      <c r="DL1205" s="37"/>
      <c r="FN1205" s="37"/>
      <c r="FO1205" s="60"/>
      <c r="FP1205" s="60"/>
      <c r="FQ1205" s="60"/>
      <c r="FR1205" s="60"/>
      <c r="FS1205" s="60"/>
      <c r="FT1205" s="60"/>
      <c r="FU1205" s="60"/>
      <c r="FV1205" s="60"/>
      <c r="FW1205" s="60"/>
      <c r="FX1205" s="60"/>
      <c r="FY1205" s="60"/>
      <c r="FZ1205" s="60"/>
      <c r="GA1205" s="60"/>
      <c r="GB1205" s="60"/>
      <c r="GC1205" s="60"/>
      <c r="GD1205" s="60"/>
      <c r="GE1205" s="60"/>
      <c r="GF1205" s="60"/>
      <c r="GG1205" s="60"/>
      <c r="GH1205" s="60"/>
      <c r="GI1205" s="60"/>
      <c r="GJ1205" s="60"/>
      <c r="GK1205" s="60"/>
      <c r="GL1205" s="60"/>
      <c r="GM1205" s="60"/>
      <c r="GN1205" s="60"/>
      <c r="GO1205" s="37"/>
      <c r="HP1205" s="37"/>
      <c r="IW1205" s="37"/>
      <c r="IX1205" s="37"/>
      <c r="IY1205" s="37"/>
      <c r="JZ1205" s="37"/>
      <c r="LA1205" s="37"/>
      <c r="MC1205" s="37"/>
      <c r="ND1205" s="37"/>
      <c r="OG1205" s="37"/>
      <c r="PH1205" s="37"/>
      <c r="QI1205" s="37"/>
      <c r="RY1205" s="138"/>
    </row>
    <row r="1206" spans="3:493" s="38" customFormat="1">
      <c r="C1206" s="39"/>
      <c r="G1206" s="40"/>
      <c r="H1206" s="40"/>
      <c r="AI1206" s="37"/>
      <c r="BJ1206" s="37"/>
      <c r="DL1206" s="37"/>
      <c r="FN1206" s="37"/>
      <c r="FO1206" s="60"/>
      <c r="FP1206" s="60"/>
      <c r="FQ1206" s="60"/>
      <c r="FR1206" s="60"/>
      <c r="FS1206" s="60"/>
      <c r="FT1206" s="60"/>
      <c r="FU1206" s="60"/>
      <c r="FV1206" s="60"/>
      <c r="FW1206" s="60"/>
      <c r="FX1206" s="60"/>
      <c r="FY1206" s="60"/>
      <c r="FZ1206" s="60"/>
      <c r="GA1206" s="60"/>
      <c r="GB1206" s="60"/>
      <c r="GC1206" s="60"/>
      <c r="GD1206" s="60"/>
      <c r="GE1206" s="60"/>
      <c r="GF1206" s="60"/>
      <c r="GG1206" s="60"/>
      <c r="GH1206" s="60"/>
      <c r="GI1206" s="60"/>
      <c r="GJ1206" s="60"/>
      <c r="GK1206" s="60"/>
      <c r="GL1206" s="60"/>
      <c r="GM1206" s="60"/>
      <c r="GN1206" s="60"/>
      <c r="GO1206" s="37"/>
      <c r="HP1206" s="37"/>
      <c r="IW1206" s="37"/>
      <c r="IX1206" s="37"/>
      <c r="IY1206" s="37"/>
      <c r="JZ1206" s="37"/>
      <c r="LA1206" s="37"/>
      <c r="MC1206" s="37"/>
      <c r="ND1206" s="37"/>
      <c r="OG1206" s="37"/>
      <c r="PH1206" s="37"/>
      <c r="QI1206" s="37"/>
      <c r="RY1206" s="138"/>
    </row>
    <row r="1207" spans="3:493" s="38" customFormat="1">
      <c r="C1207" s="39"/>
      <c r="G1207" s="40"/>
      <c r="H1207" s="40"/>
      <c r="AI1207" s="37"/>
      <c r="BJ1207" s="37"/>
      <c r="DL1207" s="37"/>
      <c r="FN1207" s="37"/>
      <c r="FO1207" s="60"/>
      <c r="FP1207" s="60"/>
      <c r="FQ1207" s="60"/>
      <c r="FR1207" s="60"/>
      <c r="FS1207" s="60"/>
      <c r="FT1207" s="60"/>
      <c r="FU1207" s="60"/>
      <c r="FV1207" s="60"/>
      <c r="FW1207" s="60"/>
      <c r="FX1207" s="60"/>
      <c r="FY1207" s="60"/>
      <c r="FZ1207" s="60"/>
      <c r="GA1207" s="60"/>
      <c r="GB1207" s="60"/>
      <c r="GC1207" s="60"/>
      <c r="GD1207" s="60"/>
      <c r="GE1207" s="60"/>
      <c r="GF1207" s="60"/>
      <c r="GG1207" s="60"/>
      <c r="GH1207" s="60"/>
      <c r="GI1207" s="60"/>
      <c r="GJ1207" s="60"/>
      <c r="GK1207" s="60"/>
      <c r="GL1207" s="60"/>
      <c r="GM1207" s="60"/>
      <c r="GN1207" s="60"/>
      <c r="GO1207" s="37"/>
      <c r="HP1207" s="37"/>
      <c r="IW1207" s="37"/>
      <c r="IX1207" s="37"/>
      <c r="IY1207" s="37"/>
      <c r="JZ1207" s="37"/>
      <c r="LA1207" s="37"/>
      <c r="MC1207" s="37"/>
      <c r="ND1207" s="37"/>
      <c r="OG1207" s="37"/>
      <c r="PH1207" s="37"/>
      <c r="QI1207" s="37"/>
      <c r="RY1207" s="138"/>
    </row>
    <row r="1208" spans="3:493" s="38" customFormat="1">
      <c r="C1208" s="39"/>
      <c r="G1208" s="40"/>
      <c r="H1208" s="40"/>
      <c r="AI1208" s="37"/>
      <c r="BJ1208" s="37"/>
      <c r="DL1208" s="37"/>
      <c r="FN1208" s="37"/>
      <c r="FO1208" s="60"/>
      <c r="FP1208" s="60"/>
      <c r="FQ1208" s="60"/>
      <c r="FR1208" s="60"/>
      <c r="FS1208" s="60"/>
      <c r="FT1208" s="60"/>
      <c r="FU1208" s="60"/>
      <c r="FV1208" s="60"/>
      <c r="FW1208" s="60"/>
      <c r="FX1208" s="60"/>
      <c r="FY1208" s="60"/>
      <c r="FZ1208" s="60"/>
      <c r="GA1208" s="60"/>
      <c r="GB1208" s="60"/>
      <c r="GC1208" s="60"/>
      <c r="GD1208" s="60"/>
      <c r="GE1208" s="60"/>
      <c r="GF1208" s="60"/>
      <c r="GG1208" s="60"/>
      <c r="GH1208" s="60"/>
      <c r="GI1208" s="60"/>
      <c r="GJ1208" s="60"/>
      <c r="GK1208" s="60"/>
      <c r="GL1208" s="60"/>
      <c r="GM1208" s="60"/>
      <c r="GN1208" s="60"/>
      <c r="GO1208" s="37"/>
      <c r="HP1208" s="37"/>
      <c r="IW1208" s="37"/>
      <c r="IX1208" s="37"/>
      <c r="IY1208" s="37"/>
      <c r="JZ1208" s="37"/>
      <c r="LA1208" s="37"/>
      <c r="MC1208" s="37"/>
      <c r="ND1208" s="37"/>
      <c r="OG1208" s="37"/>
      <c r="PH1208" s="37"/>
      <c r="QI1208" s="37"/>
      <c r="RY1208" s="138"/>
    </row>
    <row r="1209" spans="3:493" s="38" customFormat="1">
      <c r="C1209" s="39"/>
      <c r="G1209" s="40"/>
      <c r="H1209" s="40"/>
      <c r="AI1209" s="37"/>
      <c r="BJ1209" s="37"/>
      <c r="DL1209" s="37"/>
      <c r="FN1209" s="37"/>
      <c r="FO1209" s="60"/>
      <c r="FP1209" s="60"/>
      <c r="FQ1209" s="60"/>
      <c r="FR1209" s="60"/>
      <c r="FS1209" s="60"/>
      <c r="FT1209" s="60"/>
      <c r="FU1209" s="60"/>
      <c r="FV1209" s="60"/>
      <c r="FW1209" s="60"/>
      <c r="FX1209" s="60"/>
      <c r="FY1209" s="60"/>
      <c r="FZ1209" s="60"/>
      <c r="GA1209" s="60"/>
      <c r="GB1209" s="60"/>
      <c r="GC1209" s="60"/>
      <c r="GD1209" s="60"/>
      <c r="GE1209" s="60"/>
      <c r="GF1209" s="60"/>
      <c r="GG1209" s="60"/>
      <c r="GH1209" s="60"/>
      <c r="GI1209" s="60"/>
      <c r="GJ1209" s="60"/>
      <c r="GK1209" s="60"/>
      <c r="GL1209" s="60"/>
      <c r="GM1209" s="60"/>
      <c r="GN1209" s="60"/>
      <c r="GO1209" s="37"/>
      <c r="HP1209" s="37"/>
      <c r="IW1209" s="37"/>
      <c r="IX1209" s="37"/>
      <c r="IY1209" s="37"/>
      <c r="JZ1209" s="37"/>
      <c r="LA1209" s="37"/>
      <c r="MC1209" s="37"/>
      <c r="ND1209" s="37"/>
      <c r="OG1209" s="37"/>
      <c r="PH1209" s="37"/>
      <c r="QI1209" s="37"/>
      <c r="RY1209" s="138"/>
    </row>
    <row r="1210" spans="3:493" s="38" customFormat="1">
      <c r="C1210" s="39"/>
      <c r="G1210" s="40"/>
      <c r="H1210" s="40"/>
      <c r="AI1210" s="37"/>
      <c r="BJ1210" s="37"/>
      <c r="DL1210" s="37"/>
      <c r="FN1210" s="37"/>
      <c r="FO1210" s="60"/>
      <c r="FP1210" s="60"/>
      <c r="FQ1210" s="60"/>
      <c r="FR1210" s="60"/>
      <c r="FS1210" s="60"/>
      <c r="FT1210" s="60"/>
      <c r="FU1210" s="60"/>
      <c r="FV1210" s="60"/>
      <c r="FW1210" s="60"/>
      <c r="FX1210" s="60"/>
      <c r="FY1210" s="60"/>
      <c r="FZ1210" s="60"/>
      <c r="GA1210" s="60"/>
      <c r="GB1210" s="60"/>
      <c r="GC1210" s="60"/>
      <c r="GD1210" s="60"/>
      <c r="GE1210" s="60"/>
      <c r="GF1210" s="60"/>
      <c r="GG1210" s="60"/>
      <c r="GH1210" s="60"/>
      <c r="GI1210" s="60"/>
      <c r="GJ1210" s="60"/>
      <c r="GK1210" s="60"/>
      <c r="GL1210" s="60"/>
      <c r="GM1210" s="60"/>
      <c r="GN1210" s="60"/>
      <c r="GO1210" s="37"/>
      <c r="HP1210" s="37"/>
      <c r="IW1210" s="37"/>
      <c r="IX1210" s="37"/>
      <c r="IY1210" s="37"/>
      <c r="JZ1210" s="37"/>
      <c r="LA1210" s="37"/>
      <c r="MC1210" s="37"/>
      <c r="ND1210" s="37"/>
      <c r="OG1210" s="37"/>
      <c r="PH1210" s="37"/>
      <c r="QI1210" s="37"/>
      <c r="RY1210" s="138"/>
    </row>
    <row r="1211" spans="3:493" s="38" customFormat="1">
      <c r="C1211" s="39"/>
      <c r="G1211" s="40"/>
      <c r="H1211" s="40"/>
      <c r="AI1211" s="37"/>
      <c r="BJ1211" s="37"/>
      <c r="DL1211" s="37"/>
      <c r="FN1211" s="37"/>
      <c r="FO1211" s="60"/>
      <c r="FP1211" s="60"/>
      <c r="FQ1211" s="60"/>
      <c r="FR1211" s="60"/>
      <c r="FS1211" s="60"/>
      <c r="FT1211" s="60"/>
      <c r="FU1211" s="60"/>
      <c r="FV1211" s="60"/>
      <c r="FW1211" s="60"/>
      <c r="FX1211" s="60"/>
      <c r="FY1211" s="60"/>
      <c r="FZ1211" s="60"/>
      <c r="GA1211" s="60"/>
      <c r="GB1211" s="60"/>
      <c r="GC1211" s="60"/>
      <c r="GD1211" s="60"/>
      <c r="GE1211" s="60"/>
      <c r="GF1211" s="60"/>
      <c r="GG1211" s="60"/>
      <c r="GH1211" s="60"/>
      <c r="GI1211" s="60"/>
      <c r="GJ1211" s="60"/>
      <c r="GK1211" s="60"/>
      <c r="GL1211" s="60"/>
      <c r="GM1211" s="60"/>
      <c r="GN1211" s="60"/>
      <c r="GO1211" s="37"/>
      <c r="HP1211" s="37"/>
      <c r="IW1211" s="37"/>
      <c r="IX1211" s="37"/>
      <c r="IY1211" s="37"/>
      <c r="JZ1211" s="37"/>
      <c r="LA1211" s="37"/>
      <c r="MC1211" s="37"/>
      <c r="ND1211" s="37"/>
      <c r="OG1211" s="37"/>
      <c r="PH1211" s="37"/>
      <c r="QI1211" s="37"/>
      <c r="RY1211" s="138"/>
    </row>
    <row r="1212" spans="3:493" s="38" customFormat="1">
      <c r="C1212" s="39"/>
      <c r="G1212" s="40"/>
      <c r="H1212" s="40"/>
      <c r="AI1212" s="37"/>
      <c r="BJ1212" s="37"/>
      <c r="DL1212" s="37"/>
      <c r="FN1212" s="37"/>
      <c r="FO1212" s="60"/>
      <c r="FP1212" s="60"/>
      <c r="FQ1212" s="60"/>
      <c r="FR1212" s="60"/>
      <c r="FS1212" s="60"/>
      <c r="FT1212" s="60"/>
      <c r="FU1212" s="60"/>
      <c r="FV1212" s="60"/>
      <c r="FW1212" s="60"/>
      <c r="FX1212" s="60"/>
      <c r="FY1212" s="60"/>
      <c r="FZ1212" s="60"/>
      <c r="GA1212" s="60"/>
      <c r="GB1212" s="60"/>
      <c r="GC1212" s="60"/>
      <c r="GD1212" s="60"/>
      <c r="GE1212" s="60"/>
      <c r="GF1212" s="60"/>
      <c r="GG1212" s="60"/>
      <c r="GH1212" s="60"/>
      <c r="GI1212" s="60"/>
      <c r="GJ1212" s="60"/>
      <c r="GK1212" s="60"/>
      <c r="GL1212" s="60"/>
      <c r="GM1212" s="60"/>
      <c r="GN1212" s="60"/>
      <c r="GO1212" s="37"/>
      <c r="HP1212" s="37"/>
      <c r="IW1212" s="37"/>
      <c r="IX1212" s="37"/>
      <c r="IY1212" s="37"/>
      <c r="JZ1212" s="37"/>
      <c r="LA1212" s="37"/>
      <c r="MC1212" s="37"/>
      <c r="ND1212" s="37"/>
      <c r="OG1212" s="37"/>
      <c r="PH1212" s="37"/>
      <c r="QI1212" s="37"/>
      <c r="RY1212" s="138"/>
    </row>
    <row r="1213" spans="3:493" s="38" customFormat="1">
      <c r="C1213" s="39"/>
      <c r="G1213" s="40"/>
      <c r="H1213" s="40"/>
      <c r="AI1213" s="37"/>
      <c r="BJ1213" s="37"/>
      <c r="DL1213" s="37"/>
      <c r="FN1213" s="37"/>
      <c r="FO1213" s="60"/>
      <c r="FP1213" s="60"/>
      <c r="FQ1213" s="60"/>
      <c r="FR1213" s="60"/>
      <c r="FS1213" s="60"/>
      <c r="FT1213" s="60"/>
      <c r="FU1213" s="60"/>
      <c r="FV1213" s="60"/>
      <c r="FW1213" s="60"/>
      <c r="FX1213" s="60"/>
      <c r="FY1213" s="60"/>
      <c r="FZ1213" s="60"/>
      <c r="GA1213" s="60"/>
      <c r="GB1213" s="60"/>
      <c r="GC1213" s="60"/>
      <c r="GD1213" s="60"/>
      <c r="GE1213" s="60"/>
      <c r="GF1213" s="60"/>
      <c r="GG1213" s="60"/>
      <c r="GH1213" s="60"/>
      <c r="GI1213" s="60"/>
      <c r="GJ1213" s="60"/>
      <c r="GK1213" s="60"/>
      <c r="GL1213" s="60"/>
      <c r="GM1213" s="60"/>
      <c r="GN1213" s="60"/>
      <c r="GO1213" s="37"/>
      <c r="HP1213" s="37"/>
      <c r="IW1213" s="37"/>
      <c r="IX1213" s="37"/>
      <c r="IY1213" s="37"/>
      <c r="JZ1213" s="37"/>
      <c r="LA1213" s="37"/>
      <c r="MC1213" s="37"/>
      <c r="ND1213" s="37"/>
      <c r="OG1213" s="37"/>
      <c r="PH1213" s="37"/>
      <c r="QI1213" s="37"/>
      <c r="RY1213" s="138"/>
    </row>
    <row r="1214" spans="3:493" s="38" customFormat="1">
      <c r="C1214" s="39"/>
      <c r="G1214" s="40"/>
      <c r="H1214" s="40"/>
      <c r="AI1214" s="37"/>
      <c r="BJ1214" s="37"/>
      <c r="DL1214" s="37"/>
      <c r="FN1214" s="37"/>
      <c r="FO1214" s="60"/>
      <c r="FP1214" s="60"/>
      <c r="FQ1214" s="60"/>
      <c r="FR1214" s="60"/>
      <c r="FS1214" s="60"/>
      <c r="FT1214" s="60"/>
      <c r="FU1214" s="60"/>
      <c r="FV1214" s="60"/>
      <c r="FW1214" s="60"/>
      <c r="FX1214" s="60"/>
      <c r="FY1214" s="60"/>
      <c r="FZ1214" s="60"/>
      <c r="GA1214" s="60"/>
      <c r="GB1214" s="60"/>
      <c r="GC1214" s="60"/>
      <c r="GD1214" s="60"/>
      <c r="GE1214" s="60"/>
      <c r="GF1214" s="60"/>
      <c r="GG1214" s="60"/>
      <c r="GH1214" s="60"/>
      <c r="GI1214" s="60"/>
      <c r="GJ1214" s="60"/>
      <c r="GK1214" s="60"/>
      <c r="GL1214" s="60"/>
      <c r="GM1214" s="60"/>
      <c r="GN1214" s="60"/>
      <c r="GO1214" s="37"/>
      <c r="HP1214" s="37"/>
      <c r="IW1214" s="37"/>
      <c r="IX1214" s="37"/>
      <c r="IY1214" s="37"/>
      <c r="JZ1214" s="37"/>
      <c r="LA1214" s="37"/>
      <c r="MC1214" s="37"/>
      <c r="ND1214" s="37"/>
      <c r="OG1214" s="37"/>
      <c r="PH1214" s="37"/>
      <c r="QI1214" s="37"/>
      <c r="RY1214" s="138"/>
    </row>
    <row r="1215" spans="3:493" s="38" customFormat="1">
      <c r="C1215" s="39"/>
      <c r="G1215" s="40"/>
      <c r="H1215" s="40"/>
      <c r="AI1215" s="37"/>
      <c r="BJ1215" s="37"/>
      <c r="DL1215" s="37"/>
      <c r="FN1215" s="37"/>
      <c r="FO1215" s="60"/>
      <c r="FP1215" s="60"/>
      <c r="FQ1215" s="60"/>
      <c r="FR1215" s="60"/>
      <c r="FS1215" s="60"/>
      <c r="FT1215" s="60"/>
      <c r="FU1215" s="60"/>
      <c r="FV1215" s="60"/>
      <c r="FW1215" s="60"/>
      <c r="FX1215" s="60"/>
      <c r="FY1215" s="60"/>
      <c r="FZ1215" s="60"/>
      <c r="GA1215" s="60"/>
      <c r="GB1215" s="60"/>
      <c r="GC1215" s="60"/>
      <c r="GD1215" s="60"/>
      <c r="GE1215" s="60"/>
      <c r="GF1215" s="60"/>
      <c r="GG1215" s="60"/>
      <c r="GH1215" s="60"/>
      <c r="GI1215" s="60"/>
      <c r="GJ1215" s="60"/>
      <c r="GK1215" s="60"/>
      <c r="GL1215" s="60"/>
      <c r="GM1215" s="60"/>
      <c r="GN1215" s="60"/>
      <c r="GO1215" s="37"/>
      <c r="HP1215" s="37"/>
      <c r="IW1215" s="37"/>
      <c r="IX1215" s="37"/>
      <c r="IY1215" s="37"/>
      <c r="JZ1215" s="37"/>
      <c r="LA1215" s="37"/>
      <c r="MC1215" s="37"/>
      <c r="ND1215" s="37"/>
      <c r="OG1215" s="37"/>
      <c r="PH1215" s="37"/>
      <c r="QI1215" s="37"/>
      <c r="RY1215" s="138"/>
    </row>
    <row r="1216" spans="3:493" s="38" customFormat="1">
      <c r="C1216" s="39"/>
      <c r="G1216" s="40"/>
      <c r="H1216" s="40"/>
      <c r="AI1216" s="37"/>
      <c r="BJ1216" s="37"/>
      <c r="DL1216" s="37"/>
      <c r="FN1216" s="37"/>
      <c r="FO1216" s="60"/>
      <c r="FP1216" s="60"/>
      <c r="FQ1216" s="60"/>
      <c r="FR1216" s="60"/>
      <c r="FS1216" s="60"/>
      <c r="FT1216" s="60"/>
      <c r="FU1216" s="60"/>
      <c r="FV1216" s="60"/>
      <c r="FW1216" s="60"/>
      <c r="FX1216" s="60"/>
      <c r="FY1216" s="60"/>
      <c r="FZ1216" s="60"/>
      <c r="GA1216" s="60"/>
      <c r="GB1216" s="60"/>
      <c r="GC1216" s="60"/>
      <c r="GD1216" s="60"/>
      <c r="GE1216" s="60"/>
      <c r="GF1216" s="60"/>
      <c r="GG1216" s="60"/>
      <c r="GH1216" s="60"/>
      <c r="GI1216" s="60"/>
      <c r="GJ1216" s="60"/>
      <c r="GK1216" s="60"/>
      <c r="GL1216" s="60"/>
      <c r="GM1216" s="60"/>
      <c r="GN1216" s="60"/>
      <c r="GO1216" s="37"/>
      <c r="HP1216" s="37"/>
      <c r="IW1216" s="37"/>
      <c r="IX1216" s="37"/>
      <c r="IY1216" s="37"/>
      <c r="JZ1216" s="37"/>
      <c r="LA1216" s="37"/>
      <c r="MC1216" s="37"/>
      <c r="ND1216" s="37"/>
      <c r="OG1216" s="37"/>
      <c r="PH1216" s="37"/>
      <c r="QI1216" s="37"/>
      <c r="RY1216" s="138"/>
    </row>
    <row r="1217" spans="3:493" s="38" customFormat="1">
      <c r="C1217" s="39"/>
      <c r="G1217" s="40"/>
      <c r="H1217" s="40"/>
      <c r="AI1217" s="37"/>
      <c r="BJ1217" s="37"/>
      <c r="DL1217" s="37"/>
      <c r="FN1217" s="37"/>
      <c r="FO1217" s="60"/>
      <c r="FP1217" s="60"/>
      <c r="FQ1217" s="60"/>
      <c r="FR1217" s="60"/>
      <c r="FS1217" s="60"/>
      <c r="FT1217" s="60"/>
      <c r="FU1217" s="60"/>
      <c r="FV1217" s="60"/>
      <c r="FW1217" s="60"/>
      <c r="FX1217" s="60"/>
      <c r="FY1217" s="60"/>
      <c r="FZ1217" s="60"/>
      <c r="GA1217" s="60"/>
      <c r="GB1217" s="60"/>
      <c r="GC1217" s="60"/>
      <c r="GD1217" s="60"/>
      <c r="GE1217" s="60"/>
      <c r="GF1217" s="60"/>
      <c r="GG1217" s="60"/>
      <c r="GH1217" s="60"/>
      <c r="GI1217" s="60"/>
      <c r="GJ1217" s="60"/>
      <c r="GK1217" s="60"/>
      <c r="GL1217" s="60"/>
      <c r="GM1217" s="60"/>
      <c r="GN1217" s="60"/>
      <c r="GO1217" s="37"/>
      <c r="HP1217" s="37"/>
      <c r="IW1217" s="37"/>
      <c r="IX1217" s="37"/>
      <c r="IY1217" s="37"/>
      <c r="JZ1217" s="37"/>
      <c r="LA1217" s="37"/>
      <c r="MC1217" s="37"/>
      <c r="ND1217" s="37"/>
      <c r="OG1217" s="37"/>
      <c r="PH1217" s="37"/>
      <c r="QI1217" s="37"/>
      <c r="RY1217" s="138"/>
    </row>
    <row r="1218" spans="3:493" s="38" customFormat="1">
      <c r="C1218" s="39"/>
      <c r="G1218" s="40"/>
      <c r="H1218" s="40"/>
      <c r="AI1218" s="37"/>
      <c r="BJ1218" s="37"/>
      <c r="DL1218" s="37"/>
      <c r="FN1218" s="37"/>
      <c r="FO1218" s="60"/>
      <c r="FP1218" s="60"/>
      <c r="FQ1218" s="60"/>
      <c r="FR1218" s="60"/>
      <c r="FS1218" s="60"/>
      <c r="FT1218" s="60"/>
      <c r="FU1218" s="60"/>
      <c r="FV1218" s="60"/>
      <c r="FW1218" s="60"/>
      <c r="FX1218" s="60"/>
      <c r="FY1218" s="60"/>
      <c r="FZ1218" s="60"/>
      <c r="GA1218" s="60"/>
      <c r="GB1218" s="60"/>
      <c r="GC1218" s="60"/>
      <c r="GD1218" s="60"/>
      <c r="GE1218" s="60"/>
      <c r="GF1218" s="60"/>
      <c r="GG1218" s="60"/>
      <c r="GH1218" s="60"/>
      <c r="GI1218" s="60"/>
      <c r="GJ1218" s="60"/>
      <c r="GK1218" s="60"/>
      <c r="GL1218" s="60"/>
      <c r="GM1218" s="60"/>
      <c r="GN1218" s="60"/>
      <c r="GO1218" s="37"/>
      <c r="HP1218" s="37"/>
      <c r="IW1218" s="37"/>
      <c r="IX1218" s="37"/>
      <c r="IY1218" s="37"/>
      <c r="JZ1218" s="37"/>
      <c r="LA1218" s="37"/>
      <c r="MC1218" s="37"/>
      <c r="ND1218" s="37"/>
      <c r="OG1218" s="37"/>
      <c r="PH1218" s="37"/>
      <c r="QI1218" s="37"/>
      <c r="RY1218" s="138"/>
    </row>
    <row r="1219" spans="3:493" s="38" customFormat="1">
      <c r="C1219" s="39"/>
      <c r="G1219" s="40"/>
      <c r="H1219" s="40"/>
      <c r="AI1219" s="37"/>
      <c r="BJ1219" s="37"/>
      <c r="DL1219" s="37"/>
      <c r="FN1219" s="37"/>
      <c r="FO1219" s="60"/>
      <c r="FP1219" s="60"/>
      <c r="FQ1219" s="60"/>
      <c r="FR1219" s="60"/>
      <c r="FS1219" s="60"/>
      <c r="FT1219" s="60"/>
      <c r="FU1219" s="60"/>
      <c r="FV1219" s="60"/>
      <c r="FW1219" s="60"/>
      <c r="FX1219" s="60"/>
      <c r="FY1219" s="60"/>
      <c r="FZ1219" s="60"/>
      <c r="GA1219" s="60"/>
      <c r="GB1219" s="60"/>
      <c r="GC1219" s="60"/>
      <c r="GD1219" s="60"/>
      <c r="GE1219" s="60"/>
      <c r="GF1219" s="60"/>
      <c r="GG1219" s="60"/>
      <c r="GH1219" s="60"/>
      <c r="GI1219" s="60"/>
      <c r="GJ1219" s="60"/>
      <c r="GK1219" s="60"/>
      <c r="GL1219" s="60"/>
      <c r="GM1219" s="60"/>
      <c r="GN1219" s="60"/>
      <c r="GO1219" s="37"/>
      <c r="HP1219" s="37"/>
      <c r="IW1219" s="37"/>
      <c r="IX1219" s="37"/>
      <c r="IY1219" s="37"/>
      <c r="JZ1219" s="37"/>
      <c r="LA1219" s="37"/>
      <c r="MC1219" s="37"/>
      <c r="ND1219" s="37"/>
      <c r="OG1219" s="37"/>
      <c r="PH1219" s="37"/>
      <c r="QI1219" s="37"/>
      <c r="RY1219" s="138"/>
    </row>
    <row r="1220" spans="3:493" s="38" customFormat="1">
      <c r="C1220" s="39"/>
      <c r="G1220" s="40"/>
      <c r="H1220" s="40"/>
      <c r="AI1220" s="37"/>
      <c r="BJ1220" s="37"/>
      <c r="DL1220" s="37"/>
      <c r="FN1220" s="37"/>
      <c r="FO1220" s="60"/>
      <c r="FP1220" s="60"/>
      <c r="FQ1220" s="60"/>
      <c r="FR1220" s="60"/>
      <c r="FS1220" s="60"/>
      <c r="FT1220" s="60"/>
      <c r="FU1220" s="60"/>
      <c r="FV1220" s="60"/>
      <c r="FW1220" s="60"/>
      <c r="FX1220" s="60"/>
      <c r="FY1220" s="60"/>
      <c r="FZ1220" s="60"/>
      <c r="GA1220" s="60"/>
      <c r="GB1220" s="60"/>
      <c r="GC1220" s="60"/>
      <c r="GD1220" s="60"/>
      <c r="GE1220" s="60"/>
      <c r="GF1220" s="60"/>
      <c r="GG1220" s="60"/>
      <c r="GH1220" s="60"/>
      <c r="GI1220" s="60"/>
      <c r="GJ1220" s="60"/>
      <c r="GK1220" s="60"/>
      <c r="GL1220" s="60"/>
      <c r="GM1220" s="60"/>
      <c r="GN1220" s="60"/>
      <c r="GO1220" s="37"/>
      <c r="HP1220" s="37"/>
      <c r="IW1220" s="37"/>
      <c r="IX1220" s="37"/>
      <c r="IY1220" s="37"/>
      <c r="JZ1220" s="37"/>
      <c r="LA1220" s="37"/>
      <c r="MC1220" s="37"/>
      <c r="ND1220" s="37"/>
      <c r="OG1220" s="37"/>
      <c r="PH1220" s="37"/>
      <c r="QI1220" s="37"/>
      <c r="RY1220" s="138"/>
    </row>
    <row r="1221" spans="3:493" s="38" customFormat="1">
      <c r="C1221" s="39"/>
      <c r="G1221" s="40"/>
      <c r="H1221" s="40"/>
      <c r="AI1221" s="37"/>
      <c r="BJ1221" s="37"/>
      <c r="DL1221" s="37"/>
      <c r="FN1221" s="37"/>
      <c r="FO1221" s="60"/>
      <c r="FP1221" s="60"/>
      <c r="FQ1221" s="60"/>
      <c r="FR1221" s="60"/>
      <c r="FS1221" s="60"/>
      <c r="FT1221" s="60"/>
      <c r="FU1221" s="60"/>
      <c r="FV1221" s="60"/>
      <c r="FW1221" s="60"/>
      <c r="FX1221" s="60"/>
      <c r="FY1221" s="60"/>
      <c r="FZ1221" s="60"/>
      <c r="GA1221" s="60"/>
      <c r="GB1221" s="60"/>
      <c r="GC1221" s="60"/>
      <c r="GD1221" s="60"/>
      <c r="GE1221" s="60"/>
      <c r="GF1221" s="60"/>
      <c r="GG1221" s="60"/>
      <c r="GH1221" s="60"/>
      <c r="GI1221" s="60"/>
      <c r="GJ1221" s="60"/>
      <c r="GK1221" s="60"/>
      <c r="GL1221" s="60"/>
      <c r="GM1221" s="60"/>
      <c r="GN1221" s="60"/>
      <c r="GO1221" s="37"/>
      <c r="HP1221" s="37"/>
      <c r="IW1221" s="37"/>
      <c r="IX1221" s="37"/>
      <c r="IY1221" s="37"/>
      <c r="JZ1221" s="37"/>
      <c r="LA1221" s="37"/>
      <c r="MC1221" s="37"/>
      <c r="ND1221" s="37"/>
      <c r="OG1221" s="37"/>
      <c r="PH1221" s="37"/>
      <c r="QI1221" s="37"/>
      <c r="RY1221" s="138"/>
    </row>
    <row r="1222" spans="3:493" s="38" customFormat="1">
      <c r="C1222" s="39"/>
      <c r="G1222" s="40"/>
      <c r="H1222" s="40"/>
      <c r="AI1222" s="37"/>
      <c r="BJ1222" s="37"/>
      <c r="DL1222" s="37"/>
      <c r="FN1222" s="37"/>
      <c r="FO1222" s="60"/>
      <c r="FP1222" s="60"/>
      <c r="FQ1222" s="60"/>
      <c r="FR1222" s="60"/>
      <c r="FS1222" s="60"/>
      <c r="FT1222" s="60"/>
      <c r="FU1222" s="60"/>
      <c r="FV1222" s="60"/>
      <c r="FW1222" s="60"/>
      <c r="FX1222" s="60"/>
      <c r="FY1222" s="60"/>
      <c r="FZ1222" s="60"/>
      <c r="GA1222" s="60"/>
      <c r="GB1222" s="60"/>
      <c r="GC1222" s="60"/>
      <c r="GD1222" s="60"/>
      <c r="GE1222" s="60"/>
      <c r="GF1222" s="60"/>
      <c r="GG1222" s="60"/>
      <c r="GH1222" s="60"/>
      <c r="GI1222" s="60"/>
      <c r="GJ1222" s="60"/>
      <c r="GK1222" s="60"/>
      <c r="GL1222" s="60"/>
      <c r="GM1222" s="60"/>
      <c r="GN1222" s="60"/>
      <c r="GO1222" s="37"/>
      <c r="HP1222" s="37"/>
      <c r="IW1222" s="37"/>
      <c r="IX1222" s="37"/>
      <c r="IY1222" s="37"/>
      <c r="JZ1222" s="37"/>
      <c r="LA1222" s="37"/>
      <c r="MC1222" s="37"/>
      <c r="ND1222" s="37"/>
      <c r="OG1222" s="37"/>
      <c r="PH1222" s="37"/>
      <c r="QI1222" s="37"/>
      <c r="RY1222" s="138"/>
    </row>
    <row r="1223" spans="3:493" s="38" customFormat="1">
      <c r="C1223" s="39"/>
      <c r="G1223" s="40"/>
      <c r="H1223" s="40"/>
      <c r="AI1223" s="37"/>
      <c r="BJ1223" s="37"/>
      <c r="DL1223" s="37"/>
      <c r="FN1223" s="37"/>
      <c r="FO1223" s="60"/>
      <c r="FP1223" s="60"/>
      <c r="FQ1223" s="60"/>
      <c r="FR1223" s="60"/>
      <c r="FS1223" s="60"/>
      <c r="FT1223" s="60"/>
      <c r="FU1223" s="60"/>
      <c r="FV1223" s="60"/>
      <c r="FW1223" s="60"/>
      <c r="FX1223" s="60"/>
      <c r="FY1223" s="60"/>
      <c r="FZ1223" s="60"/>
      <c r="GA1223" s="60"/>
      <c r="GB1223" s="60"/>
      <c r="GC1223" s="60"/>
      <c r="GD1223" s="60"/>
      <c r="GE1223" s="60"/>
      <c r="GF1223" s="60"/>
      <c r="GG1223" s="60"/>
      <c r="GH1223" s="60"/>
      <c r="GI1223" s="60"/>
      <c r="GJ1223" s="60"/>
      <c r="GK1223" s="60"/>
      <c r="GL1223" s="60"/>
      <c r="GM1223" s="60"/>
      <c r="GN1223" s="60"/>
      <c r="GO1223" s="37"/>
      <c r="HP1223" s="37"/>
      <c r="IW1223" s="37"/>
      <c r="IX1223" s="37"/>
      <c r="IY1223" s="37"/>
      <c r="JZ1223" s="37"/>
      <c r="LA1223" s="37"/>
      <c r="MC1223" s="37"/>
      <c r="ND1223" s="37"/>
      <c r="OG1223" s="37"/>
      <c r="PH1223" s="37"/>
      <c r="QI1223" s="37"/>
      <c r="RY1223" s="138"/>
    </row>
    <row r="1224" spans="3:493" s="38" customFormat="1">
      <c r="C1224" s="39"/>
      <c r="G1224" s="40"/>
      <c r="H1224" s="40"/>
      <c r="AI1224" s="37"/>
      <c r="BJ1224" s="37"/>
      <c r="DL1224" s="37"/>
      <c r="FN1224" s="37"/>
      <c r="FO1224" s="60"/>
      <c r="FP1224" s="60"/>
      <c r="FQ1224" s="60"/>
      <c r="FR1224" s="60"/>
      <c r="FS1224" s="60"/>
      <c r="FT1224" s="60"/>
      <c r="FU1224" s="60"/>
      <c r="FV1224" s="60"/>
      <c r="FW1224" s="60"/>
      <c r="FX1224" s="60"/>
      <c r="FY1224" s="60"/>
      <c r="FZ1224" s="60"/>
      <c r="GA1224" s="60"/>
      <c r="GB1224" s="60"/>
      <c r="GC1224" s="60"/>
      <c r="GD1224" s="60"/>
      <c r="GE1224" s="60"/>
      <c r="GF1224" s="60"/>
      <c r="GG1224" s="60"/>
      <c r="GH1224" s="60"/>
      <c r="GI1224" s="60"/>
      <c r="GJ1224" s="60"/>
      <c r="GK1224" s="60"/>
      <c r="GL1224" s="60"/>
      <c r="GM1224" s="60"/>
      <c r="GN1224" s="60"/>
      <c r="GO1224" s="37"/>
      <c r="HP1224" s="37"/>
      <c r="IW1224" s="37"/>
      <c r="IX1224" s="37"/>
      <c r="IY1224" s="37"/>
      <c r="JZ1224" s="37"/>
      <c r="LA1224" s="37"/>
      <c r="MC1224" s="37"/>
      <c r="ND1224" s="37"/>
      <c r="OG1224" s="37"/>
      <c r="PH1224" s="37"/>
      <c r="QI1224" s="37"/>
      <c r="RY1224" s="138"/>
    </row>
    <row r="1225" spans="3:493" s="38" customFormat="1">
      <c r="C1225" s="39"/>
      <c r="G1225" s="40"/>
      <c r="H1225" s="40"/>
      <c r="AI1225" s="37"/>
      <c r="BJ1225" s="37"/>
      <c r="DL1225" s="37"/>
      <c r="FN1225" s="37"/>
      <c r="FO1225" s="60"/>
      <c r="FP1225" s="60"/>
      <c r="FQ1225" s="60"/>
      <c r="FR1225" s="60"/>
      <c r="FS1225" s="60"/>
      <c r="FT1225" s="60"/>
      <c r="FU1225" s="60"/>
      <c r="FV1225" s="60"/>
      <c r="FW1225" s="60"/>
      <c r="FX1225" s="60"/>
      <c r="FY1225" s="60"/>
      <c r="FZ1225" s="60"/>
      <c r="GA1225" s="60"/>
      <c r="GB1225" s="60"/>
      <c r="GC1225" s="60"/>
      <c r="GD1225" s="60"/>
      <c r="GE1225" s="60"/>
      <c r="GF1225" s="60"/>
      <c r="GG1225" s="60"/>
      <c r="GH1225" s="60"/>
      <c r="GI1225" s="60"/>
      <c r="GJ1225" s="60"/>
      <c r="GK1225" s="60"/>
      <c r="GL1225" s="60"/>
      <c r="GM1225" s="60"/>
      <c r="GN1225" s="60"/>
      <c r="GO1225" s="37"/>
      <c r="HP1225" s="37"/>
      <c r="IW1225" s="37"/>
      <c r="IX1225" s="37"/>
      <c r="IY1225" s="37"/>
      <c r="JZ1225" s="37"/>
      <c r="LA1225" s="37"/>
      <c r="MC1225" s="37"/>
      <c r="ND1225" s="37"/>
      <c r="OG1225" s="37"/>
      <c r="PH1225" s="37"/>
      <c r="QI1225" s="37"/>
      <c r="RY1225" s="138"/>
    </row>
    <row r="1226" spans="3:493" s="38" customFormat="1">
      <c r="C1226" s="39"/>
      <c r="G1226" s="40"/>
      <c r="H1226" s="40"/>
      <c r="AI1226" s="37"/>
      <c r="BJ1226" s="37"/>
      <c r="DL1226" s="37"/>
      <c r="FN1226" s="37"/>
      <c r="FO1226" s="60"/>
      <c r="FP1226" s="60"/>
      <c r="FQ1226" s="60"/>
      <c r="FR1226" s="60"/>
      <c r="FS1226" s="60"/>
      <c r="FT1226" s="60"/>
      <c r="FU1226" s="60"/>
      <c r="FV1226" s="60"/>
      <c r="FW1226" s="60"/>
      <c r="FX1226" s="60"/>
      <c r="FY1226" s="60"/>
      <c r="FZ1226" s="60"/>
      <c r="GA1226" s="60"/>
      <c r="GB1226" s="60"/>
      <c r="GC1226" s="60"/>
      <c r="GD1226" s="60"/>
      <c r="GE1226" s="60"/>
      <c r="GF1226" s="60"/>
      <c r="GG1226" s="60"/>
      <c r="GH1226" s="60"/>
      <c r="GI1226" s="60"/>
      <c r="GJ1226" s="60"/>
      <c r="GK1226" s="60"/>
      <c r="GL1226" s="60"/>
      <c r="GM1226" s="60"/>
      <c r="GN1226" s="60"/>
      <c r="GO1226" s="37"/>
      <c r="HP1226" s="37"/>
      <c r="IW1226" s="37"/>
      <c r="IX1226" s="37"/>
      <c r="IY1226" s="37"/>
      <c r="JZ1226" s="37"/>
      <c r="LA1226" s="37"/>
      <c r="MC1226" s="37"/>
      <c r="ND1226" s="37"/>
      <c r="OG1226" s="37"/>
      <c r="PH1226" s="37"/>
      <c r="QI1226" s="37"/>
      <c r="RY1226" s="138"/>
    </row>
    <row r="1227" spans="3:493" s="38" customFormat="1">
      <c r="C1227" s="39"/>
      <c r="G1227" s="40"/>
      <c r="H1227" s="40"/>
      <c r="AI1227" s="37"/>
      <c r="BJ1227" s="37"/>
      <c r="DL1227" s="37"/>
      <c r="FN1227" s="37"/>
      <c r="FO1227" s="60"/>
      <c r="FP1227" s="60"/>
      <c r="FQ1227" s="60"/>
      <c r="FR1227" s="60"/>
      <c r="FS1227" s="60"/>
      <c r="FT1227" s="60"/>
      <c r="FU1227" s="60"/>
      <c r="FV1227" s="60"/>
      <c r="FW1227" s="60"/>
      <c r="FX1227" s="60"/>
      <c r="FY1227" s="60"/>
      <c r="FZ1227" s="60"/>
      <c r="GA1227" s="60"/>
      <c r="GB1227" s="60"/>
      <c r="GC1227" s="60"/>
      <c r="GD1227" s="60"/>
      <c r="GE1227" s="60"/>
      <c r="GF1227" s="60"/>
      <c r="GG1227" s="60"/>
      <c r="GH1227" s="60"/>
      <c r="GI1227" s="60"/>
      <c r="GJ1227" s="60"/>
      <c r="GK1227" s="60"/>
      <c r="GL1227" s="60"/>
      <c r="GM1227" s="60"/>
      <c r="GN1227" s="60"/>
      <c r="GO1227" s="37"/>
      <c r="HP1227" s="37"/>
      <c r="IW1227" s="37"/>
      <c r="IX1227" s="37"/>
      <c r="IY1227" s="37"/>
      <c r="JZ1227" s="37"/>
      <c r="LA1227" s="37"/>
      <c r="MC1227" s="37"/>
      <c r="ND1227" s="37"/>
      <c r="OG1227" s="37"/>
      <c r="PH1227" s="37"/>
      <c r="QI1227" s="37"/>
      <c r="RY1227" s="138"/>
    </row>
    <row r="1228" spans="3:493" s="38" customFormat="1">
      <c r="C1228" s="39"/>
      <c r="G1228" s="40"/>
      <c r="H1228" s="40"/>
      <c r="AI1228" s="37"/>
      <c r="BJ1228" s="37"/>
      <c r="DL1228" s="37"/>
      <c r="FN1228" s="37"/>
      <c r="FO1228" s="60"/>
      <c r="FP1228" s="60"/>
      <c r="FQ1228" s="60"/>
      <c r="FR1228" s="60"/>
      <c r="FS1228" s="60"/>
      <c r="FT1228" s="60"/>
      <c r="FU1228" s="60"/>
      <c r="FV1228" s="60"/>
      <c r="FW1228" s="60"/>
      <c r="FX1228" s="60"/>
      <c r="FY1228" s="60"/>
      <c r="FZ1228" s="60"/>
      <c r="GA1228" s="60"/>
      <c r="GB1228" s="60"/>
      <c r="GC1228" s="60"/>
      <c r="GD1228" s="60"/>
      <c r="GE1228" s="60"/>
      <c r="GF1228" s="60"/>
      <c r="GG1228" s="60"/>
      <c r="GH1228" s="60"/>
      <c r="GI1228" s="60"/>
      <c r="GJ1228" s="60"/>
      <c r="GK1228" s="60"/>
      <c r="GL1228" s="60"/>
      <c r="GM1228" s="60"/>
      <c r="GN1228" s="60"/>
      <c r="GO1228" s="37"/>
      <c r="HP1228" s="37"/>
      <c r="IW1228" s="37"/>
      <c r="IX1228" s="37"/>
      <c r="IY1228" s="37"/>
      <c r="JZ1228" s="37"/>
      <c r="LA1228" s="37"/>
      <c r="MC1228" s="37"/>
      <c r="ND1228" s="37"/>
      <c r="OG1228" s="37"/>
      <c r="PH1228" s="37"/>
      <c r="QI1228" s="37"/>
      <c r="RY1228" s="138"/>
    </row>
    <row r="1229" spans="3:493" s="38" customFormat="1">
      <c r="C1229" s="39"/>
      <c r="G1229" s="40"/>
      <c r="H1229" s="40"/>
      <c r="AI1229" s="37"/>
      <c r="BJ1229" s="37"/>
      <c r="DL1229" s="37"/>
      <c r="FN1229" s="37"/>
      <c r="FO1229" s="60"/>
      <c r="FP1229" s="60"/>
      <c r="FQ1229" s="60"/>
      <c r="FR1229" s="60"/>
      <c r="FS1229" s="60"/>
      <c r="FT1229" s="60"/>
      <c r="FU1229" s="60"/>
      <c r="FV1229" s="60"/>
      <c r="FW1229" s="60"/>
      <c r="FX1229" s="60"/>
      <c r="FY1229" s="60"/>
      <c r="FZ1229" s="60"/>
      <c r="GA1229" s="60"/>
      <c r="GB1229" s="60"/>
      <c r="GC1229" s="60"/>
      <c r="GD1229" s="60"/>
      <c r="GE1229" s="60"/>
      <c r="GF1229" s="60"/>
      <c r="GG1229" s="60"/>
      <c r="GH1229" s="60"/>
      <c r="GI1229" s="60"/>
      <c r="GJ1229" s="60"/>
      <c r="GK1229" s="60"/>
      <c r="GL1229" s="60"/>
      <c r="GM1229" s="60"/>
      <c r="GN1229" s="60"/>
      <c r="GO1229" s="37"/>
      <c r="HP1229" s="37"/>
      <c r="IW1229" s="37"/>
      <c r="IX1229" s="37"/>
      <c r="IY1229" s="37"/>
      <c r="JZ1229" s="37"/>
      <c r="LA1229" s="37"/>
      <c r="MC1229" s="37"/>
      <c r="ND1229" s="37"/>
      <c r="OG1229" s="37"/>
      <c r="PH1229" s="37"/>
      <c r="QI1229" s="37"/>
      <c r="RY1229" s="138"/>
    </row>
    <row r="1230" spans="3:493" s="38" customFormat="1">
      <c r="C1230" s="39"/>
      <c r="G1230" s="40"/>
      <c r="H1230" s="40"/>
      <c r="AI1230" s="37"/>
      <c r="BJ1230" s="37"/>
      <c r="DL1230" s="37"/>
      <c r="FN1230" s="37"/>
      <c r="FO1230" s="60"/>
      <c r="FP1230" s="60"/>
      <c r="FQ1230" s="60"/>
      <c r="FR1230" s="60"/>
      <c r="FS1230" s="60"/>
      <c r="FT1230" s="60"/>
      <c r="FU1230" s="60"/>
      <c r="FV1230" s="60"/>
      <c r="FW1230" s="60"/>
      <c r="FX1230" s="60"/>
      <c r="FY1230" s="60"/>
      <c r="FZ1230" s="60"/>
      <c r="GA1230" s="60"/>
      <c r="GB1230" s="60"/>
      <c r="GC1230" s="60"/>
      <c r="GD1230" s="60"/>
      <c r="GE1230" s="60"/>
      <c r="GF1230" s="60"/>
      <c r="GG1230" s="60"/>
      <c r="GH1230" s="60"/>
      <c r="GI1230" s="60"/>
      <c r="GJ1230" s="60"/>
      <c r="GK1230" s="60"/>
      <c r="GL1230" s="60"/>
      <c r="GM1230" s="60"/>
      <c r="GN1230" s="60"/>
      <c r="GO1230" s="37"/>
      <c r="HP1230" s="37"/>
      <c r="IW1230" s="37"/>
      <c r="IX1230" s="37"/>
      <c r="IY1230" s="37"/>
      <c r="JZ1230" s="37"/>
      <c r="LA1230" s="37"/>
      <c r="MC1230" s="37"/>
      <c r="ND1230" s="37"/>
      <c r="OG1230" s="37"/>
      <c r="PH1230" s="37"/>
      <c r="QI1230" s="37"/>
      <c r="RY1230" s="138"/>
    </row>
    <row r="1231" spans="3:493" s="38" customFormat="1">
      <c r="C1231" s="39"/>
      <c r="G1231" s="40"/>
      <c r="H1231" s="40"/>
      <c r="AI1231" s="37"/>
      <c r="BJ1231" s="37"/>
      <c r="DL1231" s="37"/>
      <c r="FN1231" s="37"/>
      <c r="FO1231" s="60"/>
      <c r="FP1231" s="60"/>
      <c r="FQ1231" s="60"/>
      <c r="FR1231" s="60"/>
      <c r="FS1231" s="60"/>
      <c r="FT1231" s="60"/>
      <c r="FU1231" s="60"/>
      <c r="FV1231" s="60"/>
      <c r="FW1231" s="60"/>
      <c r="FX1231" s="60"/>
      <c r="FY1231" s="60"/>
      <c r="FZ1231" s="60"/>
      <c r="GA1231" s="60"/>
      <c r="GB1231" s="60"/>
      <c r="GC1231" s="60"/>
      <c r="GD1231" s="60"/>
      <c r="GE1231" s="60"/>
      <c r="GF1231" s="60"/>
      <c r="GG1231" s="60"/>
      <c r="GH1231" s="60"/>
      <c r="GI1231" s="60"/>
      <c r="GJ1231" s="60"/>
      <c r="GK1231" s="60"/>
      <c r="GL1231" s="60"/>
      <c r="GM1231" s="60"/>
      <c r="GN1231" s="60"/>
      <c r="GO1231" s="37"/>
      <c r="HP1231" s="37"/>
      <c r="IW1231" s="37"/>
      <c r="IX1231" s="37"/>
      <c r="IY1231" s="37"/>
      <c r="JZ1231" s="37"/>
      <c r="LA1231" s="37"/>
      <c r="MC1231" s="37"/>
      <c r="ND1231" s="37"/>
      <c r="OG1231" s="37"/>
      <c r="PH1231" s="37"/>
      <c r="QI1231" s="37"/>
      <c r="RY1231" s="138"/>
    </row>
    <row r="1232" spans="3:493" s="38" customFormat="1">
      <c r="C1232" s="39"/>
      <c r="G1232" s="40"/>
      <c r="H1232" s="40"/>
      <c r="AI1232" s="37"/>
      <c r="BJ1232" s="37"/>
      <c r="DL1232" s="37"/>
      <c r="FN1232" s="37"/>
      <c r="FO1232" s="60"/>
      <c r="FP1232" s="60"/>
      <c r="FQ1232" s="60"/>
      <c r="FR1232" s="60"/>
      <c r="FS1232" s="60"/>
      <c r="FT1232" s="60"/>
      <c r="FU1232" s="60"/>
      <c r="FV1232" s="60"/>
      <c r="FW1232" s="60"/>
      <c r="FX1232" s="60"/>
      <c r="FY1232" s="60"/>
      <c r="FZ1232" s="60"/>
      <c r="GA1232" s="60"/>
      <c r="GB1232" s="60"/>
      <c r="GC1232" s="60"/>
      <c r="GD1232" s="60"/>
      <c r="GE1232" s="60"/>
      <c r="GF1232" s="60"/>
      <c r="GG1232" s="60"/>
      <c r="GH1232" s="60"/>
      <c r="GI1232" s="60"/>
      <c r="GJ1232" s="60"/>
      <c r="GK1232" s="60"/>
      <c r="GL1232" s="60"/>
      <c r="GM1232" s="60"/>
      <c r="GN1232" s="60"/>
      <c r="GO1232" s="37"/>
      <c r="HP1232" s="37"/>
      <c r="IW1232" s="37"/>
      <c r="IX1232" s="37"/>
      <c r="IY1232" s="37"/>
      <c r="JZ1232" s="37"/>
      <c r="LA1232" s="37"/>
      <c r="MC1232" s="37"/>
      <c r="ND1232" s="37"/>
      <c r="OG1232" s="37"/>
      <c r="PH1232" s="37"/>
      <c r="QI1232" s="37"/>
      <c r="RY1232" s="138"/>
    </row>
    <row r="1233" spans="3:493" s="38" customFormat="1">
      <c r="C1233" s="39"/>
      <c r="G1233" s="40"/>
      <c r="H1233" s="40"/>
      <c r="AI1233" s="37"/>
      <c r="BJ1233" s="37"/>
      <c r="DL1233" s="37"/>
      <c r="FN1233" s="37"/>
      <c r="FO1233" s="60"/>
      <c r="FP1233" s="60"/>
      <c r="FQ1233" s="60"/>
      <c r="FR1233" s="60"/>
      <c r="FS1233" s="60"/>
      <c r="FT1233" s="60"/>
      <c r="FU1233" s="60"/>
      <c r="FV1233" s="60"/>
      <c r="FW1233" s="60"/>
      <c r="FX1233" s="60"/>
      <c r="FY1233" s="60"/>
      <c r="FZ1233" s="60"/>
      <c r="GA1233" s="60"/>
      <c r="GB1233" s="60"/>
      <c r="GC1233" s="60"/>
      <c r="GD1233" s="60"/>
      <c r="GE1233" s="60"/>
      <c r="GF1233" s="60"/>
      <c r="GG1233" s="60"/>
      <c r="GH1233" s="60"/>
      <c r="GI1233" s="60"/>
      <c r="GJ1233" s="60"/>
      <c r="GK1233" s="60"/>
      <c r="GL1233" s="60"/>
      <c r="GM1233" s="60"/>
      <c r="GN1233" s="60"/>
      <c r="GO1233" s="37"/>
      <c r="HP1233" s="37"/>
      <c r="IW1233" s="37"/>
      <c r="IX1233" s="37"/>
      <c r="IY1233" s="37"/>
      <c r="JZ1233" s="37"/>
      <c r="LA1233" s="37"/>
      <c r="MC1233" s="37"/>
      <c r="ND1233" s="37"/>
      <c r="OG1233" s="37"/>
      <c r="PH1233" s="37"/>
      <c r="QI1233" s="37"/>
      <c r="RY1233" s="138"/>
    </row>
    <row r="1234" spans="3:493" s="38" customFormat="1">
      <c r="C1234" s="39"/>
      <c r="G1234" s="40"/>
      <c r="H1234" s="40"/>
      <c r="AI1234" s="37"/>
      <c r="BJ1234" s="37"/>
      <c r="DL1234" s="37"/>
      <c r="FN1234" s="37"/>
      <c r="FO1234" s="60"/>
      <c r="FP1234" s="60"/>
      <c r="FQ1234" s="60"/>
      <c r="FR1234" s="60"/>
      <c r="FS1234" s="60"/>
      <c r="FT1234" s="60"/>
      <c r="FU1234" s="60"/>
      <c r="FV1234" s="60"/>
      <c r="FW1234" s="60"/>
      <c r="FX1234" s="60"/>
      <c r="FY1234" s="60"/>
      <c r="FZ1234" s="60"/>
      <c r="GA1234" s="60"/>
      <c r="GB1234" s="60"/>
      <c r="GC1234" s="60"/>
      <c r="GD1234" s="60"/>
      <c r="GE1234" s="60"/>
      <c r="GF1234" s="60"/>
      <c r="GG1234" s="60"/>
      <c r="GH1234" s="60"/>
      <c r="GI1234" s="60"/>
      <c r="GJ1234" s="60"/>
      <c r="GK1234" s="60"/>
      <c r="GL1234" s="60"/>
      <c r="GM1234" s="60"/>
      <c r="GN1234" s="60"/>
      <c r="GO1234" s="37"/>
      <c r="HP1234" s="37"/>
      <c r="IW1234" s="37"/>
      <c r="IX1234" s="37"/>
      <c r="IY1234" s="37"/>
      <c r="JZ1234" s="37"/>
      <c r="LA1234" s="37"/>
      <c r="MC1234" s="37"/>
      <c r="ND1234" s="37"/>
      <c r="OG1234" s="37"/>
      <c r="PH1234" s="37"/>
      <c r="QI1234" s="37"/>
      <c r="RY1234" s="138"/>
    </row>
    <row r="1235" spans="3:493" s="38" customFormat="1">
      <c r="C1235" s="39"/>
      <c r="G1235" s="40"/>
      <c r="H1235" s="40"/>
      <c r="AI1235" s="37"/>
      <c r="BJ1235" s="37"/>
      <c r="DL1235" s="37"/>
      <c r="FN1235" s="37"/>
      <c r="FO1235" s="60"/>
      <c r="FP1235" s="60"/>
      <c r="FQ1235" s="60"/>
      <c r="FR1235" s="60"/>
      <c r="FS1235" s="60"/>
      <c r="FT1235" s="60"/>
      <c r="FU1235" s="60"/>
      <c r="FV1235" s="60"/>
      <c r="FW1235" s="60"/>
      <c r="FX1235" s="60"/>
      <c r="FY1235" s="60"/>
      <c r="FZ1235" s="60"/>
      <c r="GA1235" s="60"/>
      <c r="GB1235" s="60"/>
      <c r="GC1235" s="60"/>
      <c r="GD1235" s="60"/>
      <c r="GE1235" s="60"/>
      <c r="GF1235" s="60"/>
      <c r="GG1235" s="60"/>
      <c r="GH1235" s="60"/>
      <c r="GI1235" s="60"/>
      <c r="GJ1235" s="60"/>
      <c r="GK1235" s="60"/>
      <c r="GL1235" s="60"/>
      <c r="GM1235" s="60"/>
      <c r="GN1235" s="60"/>
      <c r="GO1235" s="37"/>
      <c r="HP1235" s="37"/>
      <c r="IW1235" s="37"/>
      <c r="IX1235" s="37"/>
      <c r="IY1235" s="37"/>
      <c r="JZ1235" s="37"/>
      <c r="LA1235" s="37"/>
      <c r="MC1235" s="37"/>
      <c r="ND1235" s="37"/>
      <c r="OG1235" s="37"/>
      <c r="PH1235" s="37"/>
      <c r="QI1235" s="37"/>
      <c r="RY1235" s="138"/>
    </row>
    <row r="1236" spans="3:493" s="38" customFormat="1">
      <c r="C1236" s="39"/>
      <c r="G1236" s="40"/>
      <c r="H1236" s="40"/>
      <c r="AI1236" s="37"/>
      <c r="BJ1236" s="37"/>
      <c r="DL1236" s="37"/>
      <c r="FN1236" s="37"/>
      <c r="FO1236" s="60"/>
      <c r="FP1236" s="60"/>
      <c r="FQ1236" s="60"/>
      <c r="FR1236" s="60"/>
      <c r="FS1236" s="60"/>
      <c r="FT1236" s="60"/>
      <c r="FU1236" s="60"/>
      <c r="FV1236" s="60"/>
      <c r="FW1236" s="60"/>
      <c r="FX1236" s="60"/>
      <c r="FY1236" s="60"/>
      <c r="FZ1236" s="60"/>
      <c r="GA1236" s="60"/>
      <c r="GB1236" s="60"/>
      <c r="GC1236" s="60"/>
      <c r="GD1236" s="60"/>
      <c r="GE1236" s="60"/>
      <c r="GF1236" s="60"/>
      <c r="GG1236" s="60"/>
      <c r="GH1236" s="60"/>
      <c r="GI1236" s="60"/>
      <c r="GJ1236" s="60"/>
      <c r="GK1236" s="60"/>
      <c r="GL1236" s="60"/>
      <c r="GM1236" s="60"/>
      <c r="GN1236" s="60"/>
      <c r="GO1236" s="37"/>
      <c r="HP1236" s="37"/>
      <c r="IW1236" s="37"/>
      <c r="IX1236" s="37"/>
      <c r="IY1236" s="37"/>
      <c r="JZ1236" s="37"/>
      <c r="LA1236" s="37"/>
      <c r="MC1236" s="37"/>
      <c r="ND1236" s="37"/>
      <c r="OG1236" s="37"/>
      <c r="PH1236" s="37"/>
      <c r="QI1236" s="37"/>
      <c r="RY1236" s="138"/>
    </row>
    <row r="1237" spans="3:493" s="38" customFormat="1">
      <c r="C1237" s="39"/>
      <c r="G1237" s="40"/>
      <c r="H1237" s="40"/>
      <c r="AI1237" s="37"/>
      <c r="BJ1237" s="37"/>
      <c r="DL1237" s="37"/>
      <c r="FN1237" s="37"/>
      <c r="FO1237" s="60"/>
      <c r="FP1237" s="60"/>
      <c r="FQ1237" s="60"/>
      <c r="FR1237" s="60"/>
      <c r="FS1237" s="60"/>
      <c r="FT1237" s="60"/>
      <c r="FU1237" s="60"/>
      <c r="FV1237" s="60"/>
      <c r="FW1237" s="60"/>
      <c r="FX1237" s="60"/>
      <c r="FY1237" s="60"/>
      <c r="FZ1237" s="60"/>
      <c r="GA1237" s="60"/>
      <c r="GB1237" s="60"/>
      <c r="GC1237" s="60"/>
      <c r="GD1237" s="60"/>
      <c r="GE1237" s="60"/>
      <c r="GF1237" s="60"/>
      <c r="GG1237" s="60"/>
      <c r="GH1237" s="60"/>
      <c r="GI1237" s="60"/>
      <c r="GJ1237" s="60"/>
      <c r="GK1237" s="60"/>
      <c r="GL1237" s="60"/>
      <c r="GM1237" s="60"/>
      <c r="GN1237" s="60"/>
      <c r="GO1237" s="37"/>
      <c r="HP1237" s="37"/>
      <c r="IW1237" s="37"/>
      <c r="IX1237" s="37"/>
      <c r="IY1237" s="37"/>
      <c r="JZ1237" s="37"/>
      <c r="LA1237" s="37"/>
      <c r="MC1237" s="37"/>
      <c r="ND1237" s="37"/>
      <c r="OG1237" s="37"/>
      <c r="PH1237" s="37"/>
      <c r="QI1237" s="37"/>
      <c r="RY1237" s="138"/>
    </row>
    <row r="1238" spans="3:493" s="38" customFormat="1">
      <c r="C1238" s="39"/>
      <c r="G1238" s="40"/>
      <c r="H1238" s="40"/>
      <c r="AI1238" s="37"/>
      <c r="BJ1238" s="37"/>
      <c r="DL1238" s="37"/>
      <c r="FN1238" s="37"/>
      <c r="FO1238" s="60"/>
      <c r="FP1238" s="60"/>
      <c r="FQ1238" s="60"/>
      <c r="FR1238" s="60"/>
      <c r="FS1238" s="60"/>
      <c r="FT1238" s="60"/>
      <c r="FU1238" s="60"/>
      <c r="FV1238" s="60"/>
      <c r="FW1238" s="60"/>
      <c r="FX1238" s="60"/>
      <c r="FY1238" s="60"/>
      <c r="FZ1238" s="60"/>
      <c r="GA1238" s="60"/>
      <c r="GB1238" s="60"/>
      <c r="GC1238" s="60"/>
      <c r="GD1238" s="60"/>
      <c r="GE1238" s="60"/>
      <c r="GF1238" s="60"/>
      <c r="GG1238" s="60"/>
      <c r="GH1238" s="60"/>
      <c r="GI1238" s="60"/>
      <c r="GJ1238" s="60"/>
      <c r="GK1238" s="60"/>
      <c r="GL1238" s="60"/>
      <c r="GM1238" s="60"/>
      <c r="GN1238" s="60"/>
      <c r="GO1238" s="37"/>
      <c r="HP1238" s="37"/>
      <c r="IW1238" s="37"/>
      <c r="IX1238" s="37"/>
      <c r="IY1238" s="37"/>
      <c r="JZ1238" s="37"/>
      <c r="LA1238" s="37"/>
      <c r="MC1238" s="37"/>
      <c r="ND1238" s="37"/>
      <c r="OG1238" s="37"/>
      <c r="PH1238" s="37"/>
      <c r="QI1238" s="37"/>
      <c r="RY1238" s="138"/>
    </row>
    <row r="1239" spans="3:493" s="38" customFormat="1">
      <c r="C1239" s="39"/>
      <c r="G1239" s="40"/>
      <c r="H1239" s="40"/>
      <c r="AI1239" s="37"/>
      <c r="BJ1239" s="37"/>
      <c r="DL1239" s="37"/>
      <c r="FN1239" s="37"/>
      <c r="FO1239" s="60"/>
      <c r="FP1239" s="60"/>
      <c r="FQ1239" s="60"/>
      <c r="FR1239" s="60"/>
      <c r="FS1239" s="60"/>
      <c r="FT1239" s="60"/>
      <c r="FU1239" s="60"/>
      <c r="FV1239" s="60"/>
      <c r="FW1239" s="60"/>
      <c r="FX1239" s="60"/>
      <c r="FY1239" s="60"/>
      <c r="FZ1239" s="60"/>
      <c r="GA1239" s="60"/>
      <c r="GB1239" s="60"/>
      <c r="GC1239" s="60"/>
      <c r="GD1239" s="60"/>
      <c r="GE1239" s="60"/>
      <c r="GF1239" s="60"/>
      <c r="GG1239" s="60"/>
      <c r="GH1239" s="60"/>
      <c r="GI1239" s="60"/>
      <c r="GJ1239" s="60"/>
      <c r="GK1239" s="60"/>
      <c r="GL1239" s="60"/>
      <c r="GM1239" s="60"/>
      <c r="GN1239" s="60"/>
      <c r="GO1239" s="37"/>
      <c r="HP1239" s="37"/>
      <c r="IW1239" s="37"/>
      <c r="IX1239" s="37"/>
      <c r="IY1239" s="37"/>
      <c r="JZ1239" s="37"/>
      <c r="LA1239" s="37"/>
      <c r="MC1239" s="37"/>
      <c r="ND1239" s="37"/>
      <c r="OG1239" s="37"/>
      <c r="PH1239" s="37"/>
      <c r="QI1239" s="37"/>
      <c r="RY1239" s="138"/>
    </row>
    <row r="1240" spans="3:493" s="38" customFormat="1">
      <c r="C1240" s="39"/>
      <c r="G1240" s="40"/>
      <c r="H1240" s="40"/>
      <c r="AI1240" s="37"/>
      <c r="BJ1240" s="37"/>
      <c r="DL1240" s="37"/>
      <c r="FN1240" s="37"/>
      <c r="FO1240" s="60"/>
      <c r="FP1240" s="60"/>
      <c r="FQ1240" s="60"/>
      <c r="FR1240" s="60"/>
      <c r="FS1240" s="60"/>
      <c r="FT1240" s="60"/>
      <c r="FU1240" s="60"/>
      <c r="FV1240" s="60"/>
      <c r="FW1240" s="60"/>
      <c r="FX1240" s="60"/>
      <c r="FY1240" s="60"/>
      <c r="FZ1240" s="60"/>
      <c r="GA1240" s="60"/>
      <c r="GB1240" s="60"/>
      <c r="GC1240" s="60"/>
      <c r="GD1240" s="60"/>
      <c r="GE1240" s="60"/>
      <c r="GF1240" s="60"/>
      <c r="GG1240" s="60"/>
      <c r="GH1240" s="60"/>
      <c r="GI1240" s="60"/>
      <c r="GJ1240" s="60"/>
      <c r="GK1240" s="60"/>
      <c r="GL1240" s="60"/>
      <c r="GM1240" s="60"/>
      <c r="GN1240" s="60"/>
      <c r="GO1240" s="37"/>
      <c r="HP1240" s="37"/>
      <c r="IW1240" s="37"/>
      <c r="IX1240" s="37"/>
      <c r="IY1240" s="37"/>
      <c r="JZ1240" s="37"/>
      <c r="LA1240" s="37"/>
      <c r="MC1240" s="37"/>
      <c r="ND1240" s="37"/>
      <c r="OG1240" s="37"/>
      <c r="PH1240" s="37"/>
      <c r="QI1240" s="37"/>
      <c r="RY1240" s="138"/>
    </row>
    <row r="1241" spans="3:493" s="38" customFormat="1">
      <c r="C1241" s="39"/>
      <c r="G1241" s="40"/>
      <c r="H1241" s="40"/>
      <c r="AI1241" s="37"/>
      <c r="BJ1241" s="37"/>
      <c r="DL1241" s="37"/>
      <c r="FN1241" s="37"/>
      <c r="FO1241" s="60"/>
      <c r="FP1241" s="60"/>
      <c r="FQ1241" s="60"/>
      <c r="FR1241" s="60"/>
      <c r="FS1241" s="60"/>
      <c r="FT1241" s="60"/>
      <c r="FU1241" s="60"/>
      <c r="FV1241" s="60"/>
      <c r="FW1241" s="60"/>
      <c r="FX1241" s="60"/>
      <c r="FY1241" s="60"/>
      <c r="FZ1241" s="60"/>
      <c r="GA1241" s="60"/>
      <c r="GB1241" s="60"/>
      <c r="GC1241" s="60"/>
      <c r="GD1241" s="60"/>
      <c r="GE1241" s="60"/>
      <c r="GF1241" s="60"/>
      <c r="GG1241" s="60"/>
      <c r="GH1241" s="60"/>
      <c r="GI1241" s="60"/>
      <c r="GJ1241" s="60"/>
      <c r="GK1241" s="60"/>
      <c r="GL1241" s="60"/>
      <c r="GM1241" s="60"/>
      <c r="GN1241" s="60"/>
      <c r="GO1241" s="37"/>
      <c r="HP1241" s="37"/>
      <c r="IW1241" s="37"/>
      <c r="IX1241" s="37"/>
      <c r="IY1241" s="37"/>
      <c r="JZ1241" s="37"/>
      <c r="LA1241" s="37"/>
      <c r="MC1241" s="37"/>
      <c r="ND1241" s="37"/>
      <c r="OG1241" s="37"/>
      <c r="PH1241" s="37"/>
      <c r="QI1241" s="37"/>
      <c r="RY1241" s="138"/>
    </row>
    <row r="1242" spans="3:493" s="38" customFormat="1">
      <c r="C1242" s="39"/>
      <c r="G1242" s="40"/>
      <c r="H1242" s="40"/>
      <c r="AI1242" s="37"/>
      <c r="BJ1242" s="37"/>
      <c r="DL1242" s="37"/>
      <c r="FN1242" s="37"/>
      <c r="FO1242" s="60"/>
      <c r="FP1242" s="60"/>
      <c r="FQ1242" s="60"/>
      <c r="FR1242" s="60"/>
      <c r="FS1242" s="60"/>
      <c r="FT1242" s="60"/>
      <c r="FU1242" s="60"/>
      <c r="FV1242" s="60"/>
      <c r="FW1242" s="60"/>
      <c r="FX1242" s="60"/>
      <c r="FY1242" s="60"/>
      <c r="FZ1242" s="60"/>
      <c r="GA1242" s="60"/>
      <c r="GB1242" s="60"/>
      <c r="GC1242" s="60"/>
      <c r="GD1242" s="60"/>
      <c r="GE1242" s="60"/>
      <c r="GF1242" s="60"/>
      <c r="GG1242" s="60"/>
      <c r="GH1242" s="60"/>
      <c r="GI1242" s="60"/>
      <c r="GJ1242" s="60"/>
      <c r="GK1242" s="60"/>
      <c r="GL1242" s="60"/>
      <c r="GM1242" s="60"/>
      <c r="GN1242" s="60"/>
      <c r="GO1242" s="37"/>
      <c r="HP1242" s="37"/>
      <c r="IW1242" s="37"/>
      <c r="IX1242" s="37"/>
      <c r="IY1242" s="37"/>
      <c r="JZ1242" s="37"/>
      <c r="LA1242" s="37"/>
      <c r="MC1242" s="37"/>
      <c r="ND1242" s="37"/>
      <c r="OG1242" s="37"/>
      <c r="PH1242" s="37"/>
      <c r="QI1242" s="37"/>
      <c r="RY1242" s="138"/>
    </row>
    <row r="1243" spans="3:493" s="38" customFormat="1">
      <c r="C1243" s="39"/>
      <c r="G1243" s="40"/>
      <c r="H1243" s="40"/>
      <c r="AI1243" s="37"/>
      <c r="BJ1243" s="37"/>
      <c r="DL1243" s="37"/>
      <c r="FN1243" s="37"/>
      <c r="FO1243" s="60"/>
      <c r="FP1243" s="60"/>
      <c r="FQ1243" s="60"/>
      <c r="FR1243" s="60"/>
      <c r="FS1243" s="60"/>
      <c r="FT1243" s="60"/>
      <c r="FU1243" s="60"/>
      <c r="FV1243" s="60"/>
      <c r="FW1243" s="60"/>
      <c r="FX1243" s="60"/>
      <c r="FY1243" s="60"/>
      <c r="FZ1243" s="60"/>
      <c r="GA1243" s="60"/>
      <c r="GB1243" s="60"/>
      <c r="GC1243" s="60"/>
      <c r="GD1243" s="60"/>
      <c r="GE1243" s="60"/>
      <c r="GF1243" s="60"/>
      <c r="GG1243" s="60"/>
      <c r="GH1243" s="60"/>
      <c r="GI1243" s="60"/>
      <c r="GJ1243" s="60"/>
      <c r="GK1243" s="60"/>
      <c r="GL1243" s="60"/>
      <c r="GM1243" s="60"/>
      <c r="GN1243" s="60"/>
      <c r="GO1243" s="37"/>
      <c r="HP1243" s="37"/>
      <c r="IW1243" s="37"/>
      <c r="IX1243" s="37"/>
      <c r="IY1243" s="37"/>
      <c r="JZ1243" s="37"/>
      <c r="LA1243" s="37"/>
      <c r="MC1243" s="37"/>
      <c r="ND1243" s="37"/>
      <c r="OG1243" s="37"/>
      <c r="PH1243" s="37"/>
      <c r="QI1243" s="37"/>
      <c r="RY1243" s="138"/>
    </row>
    <row r="1244" spans="3:493" s="38" customFormat="1">
      <c r="C1244" s="39"/>
      <c r="G1244" s="40"/>
      <c r="H1244" s="40"/>
      <c r="AI1244" s="37"/>
      <c r="BJ1244" s="37"/>
      <c r="DL1244" s="37"/>
      <c r="FN1244" s="37"/>
      <c r="FO1244" s="60"/>
      <c r="FP1244" s="60"/>
      <c r="FQ1244" s="60"/>
      <c r="FR1244" s="60"/>
      <c r="FS1244" s="60"/>
      <c r="FT1244" s="60"/>
      <c r="FU1244" s="60"/>
      <c r="FV1244" s="60"/>
      <c r="FW1244" s="60"/>
      <c r="FX1244" s="60"/>
      <c r="FY1244" s="60"/>
      <c r="FZ1244" s="60"/>
      <c r="GA1244" s="60"/>
      <c r="GB1244" s="60"/>
      <c r="GC1244" s="60"/>
      <c r="GD1244" s="60"/>
      <c r="GE1244" s="60"/>
      <c r="GF1244" s="60"/>
      <c r="GG1244" s="60"/>
      <c r="GH1244" s="60"/>
      <c r="GI1244" s="60"/>
      <c r="GJ1244" s="60"/>
      <c r="GK1244" s="60"/>
      <c r="GL1244" s="60"/>
      <c r="GM1244" s="60"/>
      <c r="GN1244" s="60"/>
      <c r="GO1244" s="37"/>
      <c r="HP1244" s="37"/>
      <c r="IW1244" s="37"/>
      <c r="IX1244" s="37"/>
      <c r="IY1244" s="37"/>
      <c r="JZ1244" s="37"/>
      <c r="LA1244" s="37"/>
      <c r="MC1244" s="37"/>
      <c r="ND1244" s="37"/>
      <c r="OG1244" s="37"/>
      <c r="PH1244" s="37"/>
      <c r="QI1244" s="37"/>
      <c r="RY1244" s="138"/>
    </row>
    <row r="1245" spans="3:493" s="38" customFormat="1">
      <c r="C1245" s="39"/>
      <c r="G1245" s="40"/>
      <c r="H1245" s="40"/>
      <c r="AI1245" s="37"/>
      <c r="BJ1245" s="37"/>
      <c r="DL1245" s="37"/>
      <c r="FN1245" s="37"/>
      <c r="FO1245" s="60"/>
      <c r="FP1245" s="60"/>
      <c r="FQ1245" s="60"/>
      <c r="FR1245" s="60"/>
      <c r="FS1245" s="60"/>
      <c r="FT1245" s="60"/>
      <c r="FU1245" s="60"/>
      <c r="FV1245" s="60"/>
      <c r="FW1245" s="60"/>
      <c r="FX1245" s="60"/>
      <c r="FY1245" s="60"/>
      <c r="FZ1245" s="60"/>
      <c r="GA1245" s="60"/>
      <c r="GB1245" s="60"/>
      <c r="GC1245" s="60"/>
      <c r="GD1245" s="60"/>
      <c r="GE1245" s="60"/>
      <c r="GF1245" s="60"/>
      <c r="GG1245" s="60"/>
      <c r="GH1245" s="60"/>
      <c r="GI1245" s="60"/>
      <c r="GJ1245" s="60"/>
      <c r="GK1245" s="60"/>
      <c r="GL1245" s="60"/>
      <c r="GM1245" s="60"/>
      <c r="GN1245" s="60"/>
      <c r="GO1245" s="37"/>
      <c r="HP1245" s="37"/>
      <c r="IW1245" s="37"/>
      <c r="IX1245" s="37"/>
      <c r="IY1245" s="37"/>
      <c r="JZ1245" s="37"/>
      <c r="LA1245" s="37"/>
      <c r="MC1245" s="37"/>
      <c r="ND1245" s="37"/>
      <c r="OG1245" s="37"/>
      <c r="PH1245" s="37"/>
      <c r="QI1245" s="37"/>
      <c r="RY1245" s="138"/>
    </row>
    <row r="1246" spans="3:493" s="38" customFormat="1">
      <c r="C1246" s="39"/>
      <c r="G1246" s="40"/>
      <c r="H1246" s="40"/>
      <c r="AI1246" s="37"/>
      <c r="BJ1246" s="37"/>
      <c r="DL1246" s="37"/>
      <c r="FN1246" s="37"/>
      <c r="FO1246" s="60"/>
      <c r="FP1246" s="60"/>
      <c r="FQ1246" s="60"/>
      <c r="FR1246" s="60"/>
      <c r="FS1246" s="60"/>
      <c r="FT1246" s="60"/>
      <c r="FU1246" s="60"/>
      <c r="FV1246" s="60"/>
      <c r="FW1246" s="60"/>
      <c r="FX1246" s="60"/>
      <c r="FY1246" s="60"/>
      <c r="FZ1246" s="60"/>
      <c r="GA1246" s="60"/>
      <c r="GB1246" s="60"/>
      <c r="GC1246" s="60"/>
      <c r="GD1246" s="60"/>
      <c r="GE1246" s="60"/>
      <c r="GF1246" s="60"/>
      <c r="GG1246" s="60"/>
      <c r="GH1246" s="60"/>
      <c r="GI1246" s="60"/>
      <c r="GJ1246" s="60"/>
      <c r="GK1246" s="60"/>
      <c r="GL1246" s="60"/>
      <c r="GM1246" s="60"/>
      <c r="GN1246" s="60"/>
      <c r="GO1246" s="37"/>
      <c r="HP1246" s="37"/>
      <c r="IW1246" s="37"/>
      <c r="IX1246" s="37"/>
      <c r="IY1246" s="37"/>
      <c r="JZ1246" s="37"/>
      <c r="LA1246" s="37"/>
      <c r="MC1246" s="37"/>
      <c r="ND1246" s="37"/>
      <c r="OG1246" s="37"/>
      <c r="PH1246" s="37"/>
      <c r="QI1246" s="37"/>
      <c r="RY1246" s="138"/>
    </row>
    <row r="1247" spans="3:493" s="38" customFormat="1">
      <c r="C1247" s="39"/>
      <c r="G1247" s="40"/>
      <c r="H1247" s="40"/>
      <c r="AI1247" s="37"/>
      <c r="BJ1247" s="37"/>
      <c r="DL1247" s="37"/>
      <c r="FN1247" s="37"/>
      <c r="FO1247" s="60"/>
      <c r="FP1247" s="60"/>
      <c r="FQ1247" s="60"/>
      <c r="FR1247" s="60"/>
      <c r="FS1247" s="60"/>
      <c r="FT1247" s="60"/>
      <c r="FU1247" s="60"/>
      <c r="FV1247" s="60"/>
      <c r="FW1247" s="60"/>
      <c r="FX1247" s="60"/>
      <c r="FY1247" s="60"/>
      <c r="FZ1247" s="60"/>
      <c r="GA1247" s="60"/>
      <c r="GB1247" s="60"/>
      <c r="GC1247" s="60"/>
      <c r="GD1247" s="60"/>
      <c r="GE1247" s="60"/>
      <c r="GF1247" s="60"/>
      <c r="GG1247" s="60"/>
      <c r="GH1247" s="60"/>
      <c r="GI1247" s="60"/>
      <c r="GJ1247" s="60"/>
      <c r="GK1247" s="60"/>
      <c r="GL1247" s="60"/>
      <c r="GM1247" s="60"/>
      <c r="GN1247" s="60"/>
      <c r="GO1247" s="37"/>
      <c r="HP1247" s="37"/>
      <c r="IW1247" s="37"/>
      <c r="IX1247" s="37"/>
      <c r="IY1247" s="37"/>
      <c r="JZ1247" s="37"/>
      <c r="LA1247" s="37"/>
      <c r="MC1247" s="37"/>
      <c r="ND1247" s="37"/>
      <c r="OG1247" s="37"/>
      <c r="PH1247" s="37"/>
      <c r="QI1247" s="37"/>
      <c r="RY1247" s="138"/>
    </row>
    <row r="1248" spans="3:493" s="38" customFormat="1">
      <c r="C1248" s="39"/>
      <c r="G1248" s="40"/>
      <c r="H1248" s="40"/>
      <c r="AI1248" s="37"/>
      <c r="BJ1248" s="37"/>
      <c r="DL1248" s="37"/>
      <c r="FN1248" s="37"/>
      <c r="FO1248" s="60"/>
      <c r="FP1248" s="60"/>
      <c r="FQ1248" s="60"/>
      <c r="FR1248" s="60"/>
      <c r="FS1248" s="60"/>
      <c r="FT1248" s="60"/>
      <c r="FU1248" s="60"/>
      <c r="FV1248" s="60"/>
      <c r="FW1248" s="60"/>
      <c r="FX1248" s="60"/>
      <c r="FY1248" s="60"/>
      <c r="FZ1248" s="60"/>
      <c r="GA1248" s="60"/>
      <c r="GB1248" s="60"/>
      <c r="GC1248" s="60"/>
      <c r="GD1248" s="60"/>
      <c r="GE1248" s="60"/>
      <c r="GF1248" s="60"/>
      <c r="GG1248" s="60"/>
      <c r="GH1248" s="60"/>
      <c r="GI1248" s="60"/>
      <c r="GJ1248" s="60"/>
      <c r="GK1248" s="60"/>
      <c r="GL1248" s="60"/>
      <c r="GM1248" s="60"/>
      <c r="GN1248" s="60"/>
      <c r="GO1248" s="37"/>
      <c r="HP1248" s="37"/>
      <c r="IW1248" s="37"/>
      <c r="IX1248" s="37"/>
      <c r="IY1248" s="37"/>
      <c r="JZ1248" s="37"/>
      <c r="LA1248" s="37"/>
      <c r="MC1248" s="37"/>
      <c r="ND1248" s="37"/>
      <c r="OG1248" s="37"/>
      <c r="PH1248" s="37"/>
      <c r="QI1248" s="37"/>
      <c r="RY1248" s="138"/>
    </row>
    <row r="1249" spans="3:493" s="38" customFormat="1">
      <c r="C1249" s="39"/>
      <c r="G1249" s="40"/>
      <c r="H1249" s="40"/>
      <c r="AI1249" s="37"/>
      <c r="BJ1249" s="37"/>
      <c r="DL1249" s="37"/>
      <c r="FN1249" s="37"/>
      <c r="FO1249" s="60"/>
      <c r="FP1249" s="60"/>
      <c r="FQ1249" s="60"/>
      <c r="FR1249" s="60"/>
      <c r="FS1249" s="60"/>
      <c r="FT1249" s="60"/>
      <c r="FU1249" s="60"/>
      <c r="FV1249" s="60"/>
      <c r="FW1249" s="60"/>
      <c r="FX1249" s="60"/>
      <c r="FY1249" s="60"/>
      <c r="FZ1249" s="60"/>
      <c r="GA1249" s="60"/>
      <c r="GB1249" s="60"/>
      <c r="GC1249" s="60"/>
      <c r="GD1249" s="60"/>
      <c r="GE1249" s="60"/>
      <c r="GF1249" s="60"/>
      <c r="GG1249" s="60"/>
      <c r="GH1249" s="60"/>
      <c r="GI1249" s="60"/>
      <c r="GJ1249" s="60"/>
      <c r="GK1249" s="60"/>
      <c r="GL1249" s="60"/>
      <c r="GM1249" s="60"/>
      <c r="GN1249" s="60"/>
      <c r="GO1249" s="37"/>
      <c r="HP1249" s="37"/>
      <c r="IW1249" s="37"/>
      <c r="IX1249" s="37"/>
      <c r="IY1249" s="37"/>
      <c r="JZ1249" s="37"/>
      <c r="LA1249" s="37"/>
      <c r="MC1249" s="37"/>
      <c r="ND1249" s="37"/>
      <c r="OG1249" s="37"/>
      <c r="PH1249" s="37"/>
      <c r="QI1249" s="37"/>
      <c r="RY1249" s="138"/>
    </row>
    <row r="1250" spans="3:493" s="38" customFormat="1">
      <c r="C1250" s="39"/>
      <c r="G1250" s="40"/>
      <c r="H1250" s="40"/>
      <c r="AI1250" s="37"/>
      <c r="BJ1250" s="37"/>
      <c r="DL1250" s="37"/>
      <c r="FN1250" s="37"/>
      <c r="FO1250" s="60"/>
      <c r="FP1250" s="60"/>
      <c r="FQ1250" s="60"/>
      <c r="FR1250" s="60"/>
      <c r="FS1250" s="60"/>
      <c r="FT1250" s="60"/>
      <c r="FU1250" s="60"/>
      <c r="FV1250" s="60"/>
      <c r="FW1250" s="60"/>
      <c r="FX1250" s="60"/>
      <c r="FY1250" s="60"/>
      <c r="FZ1250" s="60"/>
      <c r="GA1250" s="60"/>
      <c r="GB1250" s="60"/>
      <c r="GC1250" s="60"/>
      <c r="GD1250" s="60"/>
      <c r="GE1250" s="60"/>
      <c r="GF1250" s="60"/>
      <c r="GG1250" s="60"/>
      <c r="GH1250" s="60"/>
      <c r="GI1250" s="60"/>
      <c r="GJ1250" s="60"/>
      <c r="GK1250" s="60"/>
      <c r="GL1250" s="60"/>
      <c r="GM1250" s="60"/>
      <c r="GN1250" s="60"/>
      <c r="GO1250" s="37"/>
      <c r="HP1250" s="37"/>
      <c r="IW1250" s="37"/>
      <c r="IX1250" s="37"/>
      <c r="IY1250" s="37"/>
      <c r="JZ1250" s="37"/>
      <c r="LA1250" s="37"/>
      <c r="MC1250" s="37"/>
      <c r="ND1250" s="37"/>
      <c r="OG1250" s="37"/>
      <c r="PH1250" s="37"/>
      <c r="QI1250" s="37"/>
      <c r="RY1250" s="138"/>
    </row>
    <row r="1251" spans="3:493" s="38" customFormat="1">
      <c r="C1251" s="39"/>
      <c r="G1251" s="40"/>
      <c r="H1251" s="40"/>
      <c r="AI1251" s="37"/>
      <c r="BJ1251" s="37"/>
      <c r="DL1251" s="37"/>
      <c r="FN1251" s="37"/>
      <c r="FO1251" s="60"/>
      <c r="FP1251" s="60"/>
      <c r="FQ1251" s="60"/>
      <c r="FR1251" s="60"/>
      <c r="FS1251" s="60"/>
      <c r="FT1251" s="60"/>
      <c r="FU1251" s="60"/>
      <c r="FV1251" s="60"/>
      <c r="FW1251" s="60"/>
      <c r="FX1251" s="60"/>
      <c r="FY1251" s="60"/>
      <c r="FZ1251" s="60"/>
      <c r="GA1251" s="60"/>
      <c r="GB1251" s="60"/>
      <c r="GC1251" s="60"/>
      <c r="GD1251" s="60"/>
      <c r="GE1251" s="60"/>
      <c r="GF1251" s="60"/>
      <c r="GG1251" s="60"/>
      <c r="GH1251" s="60"/>
      <c r="GI1251" s="60"/>
      <c r="GJ1251" s="60"/>
      <c r="GK1251" s="60"/>
      <c r="GL1251" s="60"/>
      <c r="GM1251" s="60"/>
      <c r="GN1251" s="60"/>
      <c r="GO1251" s="37"/>
      <c r="HP1251" s="37"/>
      <c r="IW1251" s="37"/>
      <c r="IX1251" s="37"/>
      <c r="IY1251" s="37"/>
      <c r="JZ1251" s="37"/>
      <c r="LA1251" s="37"/>
      <c r="MC1251" s="37"/>
      <c r="ND1251" s="37"/>
      <c r="OG1251" s="37"/>
      <c r="PH1251" s="37"/>
      <c r="QI1251" s="37"/>
      <c r="RY1251" s="138"/>
    </row>
    <row r="1252" spans="3:493" s="38" customFormat="1">
      <c r="C1252" s="39"/>
      <c r="G1252" s="40"/>
      <c r="H1252" s="40"/>
      <c r="AI1252" s="37"/>
      <c r="BJ1252" s="37"/>
      <c r="DL1252" s="37"/>
      <c r="FN1252" s="37"/>
      <c r="FO1252" s="60"/>
      <c r="FP1252" s="60"/>
      <c r="FQ1252" s="60"/>
      <c r="FR1252" s="60"/>
      <c r="FS1252" s="60"/>
      <c r="FT1252" s="60"/>
      <c r="FU1252" s="60"/>
      <c r="FV1252" s="60"/>
      <c r="FW1252" s="60"/>
      <c r="FX1252" s="60"/>
      <c r="FY1252" s="60"/>
      <c r="FZ1252" s="60"/>
      <c r="GA1252" s="60"/>
      <c r="GB1252" s="60"/>
      <c r="GC1252" s="60"/>
      <c r="GD1252" s="60"/>
      <c r="GE1252" s="60"/>
      <c r="GF1252" s="60"/>
      <c r="GG1252" s="60"/>
      <c r="GH1252" s="60"/>
      <c r="GI1252" s="60"/>
      <c r="GJ1252" s="60"/>
      <c r="GK1252" s="60"/>
      <c r="GL1252" s="60"/>
      <c r="GM1252" s="60"/>
      <c r="GN1252" s="60"/>
      <c r="GO1252" s="37"/>
      <c r="HP1252" s="37"/>
      <c r="IW1252" s="37"/>
      <c r="IX1252" s="37"/>
      <c r="IY1252" s="37"/>
      <c r="JZ1252" s="37"/>
      <c r="LA1252" s="37"/>
      <c r="MC1252" s="37"/>
      <c r="ND1252" s="37"/>
      <c r="OG1252" s="37"/>
      <c r="PH1252" s="37"/>
      <c r="QI1252" s="37"/>
      <c r="RY1252" s="138"/>
    </row>
    <row r="1253" spans="3:493" s="38" customFormat="1">
      <c r="C1253" s="39"/>
      <c r="G1253" s="40"/>
      <c r="H1253" s="40"/>
      <c r="AI1253" s="37"/>
      <c r="BJ1253" s="37"/>
      <c r="DL1253" s="37"/>
      <c r="FN1253" s="37"/>
      <c r="FO1253" s="60"/>
      <c r="FP1253" s="60"/>
      <c r="FQ1253" s="60"/>
      <c r="FR1253" s="60"/>
      <c r="FS1253" s="60"/>
      <c r="FT1253" s="60"/>
      <c r="FU1253" s="60"/>
      <c r="FV1253" s="60"/>
      <c r="FW1253" s="60"/>
      <c r="FX1253" s="60"/>
      <c r="FY1253" s="60"/>
      <c r="FZ1253" s="60"/>
      <c r="GA1253" s="60"/>
      <c r="GB1253" s="60"/>
      <c r="GC1253" s="60"/>
      <c r="GD1253" s="60"/>
      <c r="GE1253" s="60"/>
      <c r="GF1253" s="60"/>
      <c r="GG1253" s="60"/>
      <c r="GH1253" s="60"/>
      <c r="GI1253" s="60"/>
      <c r="GJ1253" s="60"/>
      <c r="GK1253" s="60"/>
      <c r="GL1253" s="60"/>
      <c r="GM1253" s="60"/>
      <c r="GN1253" s="60"/>
      <c r="GO1253" s="37"/>
      <c r="HP1253" s="37"/>
      <c r="IW1253" s="37"/>
      <c r="IX1253" s="37"/>
      <c r="IY1253" s="37"/>
      <c r="JZ1253" s="37"/>
      <c r="LA1253" s="37"/>
      <c r="MC1253" s="37"/>
      <c r="ND1253" s="37"/>
      <c r="OG1253" s="37"/>
      <c r="PH1253" s="37"/>
      <c r="QI1253" s="37"/>
      <c r="RY1253" s="138"/>
    </row>
    <row r="1254" spans="3:493" s="38" customFormat="1">
      <c r="C1254" s="39"/>
      <c r="G1254" s="40"/>
      <c r="H1254" s="40"/>
      <c r="AI1254" s="37"/>
      <c r="BJ1254" s="37"/>
      <c r="DL1254" s="37"/>
      <c r="FN1254" s="37"/>
      <c r="FO1254" s="60"/>
      <c r="FP1254" s="60"/>
      <c r="FQ1254" s="60"/>
      <c r="FR1254" s="60"/>
      <c r="FS1254" s="60"/>
      <c r="FT1254" s="60"/>
      <c r="FU1254" s="60"/>
      <c r="FV1254" s="60"/>
      <c r="FW1254" s="60"/>
      <c r="FX1254" s="60"/>
      <c r="FY1254" s="60"/>
      <c r="FZ1254" s="60"/>
      <c r="GA1254" s="60"/>
      <c r="GB1254" s="60"/>
      <c r="GC1254" s="60"/>
      <c r="GD1254" s="60"/>
      <c r="GE1254" s="60"/>
      <c r="GF1254" s="60"/>
      <c r="GG1254" s="60"/>
      <c r="GH1254" s="60"/>
      <c r="GI1254" s="60"/>
      <c r="GJ1254" s="60"/>
      <c r="GK1254" s="60"/>
      <c r="GL1254" s="60"/>
      <c r="GM1254" s="60"/>
      <c r="GN1254" s="60"/>
      <c r="GO1254" s="37"/>
      <c r="HP1254" s="37"/>
      <c r="IW1254" s="37"/>
      <c r="IX1254" s="37"/>
      <c r="IY1254" s="37"/>
      <c r="JZ1254" s="37"/>
      <c r="LA1254" s="37"/>
      <c r="MC1254" s="37"/>
      <c r="ND1254" s="37"/>
      <c r="OG1254" s="37"/>
      <c r="PH1254" s="37"/>
      <c r="QI1254" s="37"/>
      <c r="RY1254" s="138"/>
    </row>
    <row r="1255" spans="3:493" s="38" customFormat="1">
      <c r="C1255" s="39"/>
      <c r="G1255" s="40"/>
      <c r="H1255" s="40"/>
      <c r="AI1255" s="37"/>
      <c r="BJ1255" s="37"/>
      <c r="DL1255" s="37"/>
      <c r="FN1255" s="37"/>
      <c r="FO1255" s="60"/>
      <c r="FP1255" s="60"/>
      <c r="FQ1255" s="60"/>
      <c r="FR1255" s="60"/>
      <c r="FS1255" s="60"/>
      <c r="FT1255" s="60"/>
      <c r="FU1255" s="60"/>
      <c r="FV1255" s="60"/>
      <c r="FW1255" s="60"/>
      <c r="FX1255" s="60"/>
      <c r="FY1255" s="60"/>
      <c r="FZ1255" s="60"/>
      <c r="GA1255" s="60"/>
      <c r="GB1255" s="60"/>
      <c r="GC1255" s="60"/>
      <c r="GD1255" s="60"/>
      <c r="GE1255" s="60"/>
      <c r="GF1255" s="60"/>
      <c r="GG1255" s="60"/>
      <c r="GH1255" s="60"/>
      <c r="GI1255" s="60"/>
      <c r="GJ1255" s="60"/>
      <c r="GK1255" s="60"/>
      <c r="GL1255" s="60"/>
      <c r="GM1255" s="60"/>
      <c r="GN1255" s="60"/>
      <c r="GO1255" s="37"/>
      <c r="HP1255" s="37"/>
      <c r="IW1255" s="37"/>
      <c r="IX1255" s="37"/>
      <c r="IY1255" s="37"/>
      <c r="JZ1255" s="37"/>
      <c r="LA1255" s="37"/>
      <c r="MC1255" s="37"/>
      <c r="ND1255" s="37"/>
      <c r="OG1255" s="37"/>
      <c r="PH1255" s="37"/>
      <c r="QI1255" s="37"/>
      <c r="RY1255" s="138"/>
    </row>
    <row r="1256" spans="3:493" s="38" customFormat="1">
      <c r="C1256" s="39"/>
      <c r="G1256" s="40"/>
      <c r="H1256" s="40"/>
      <c r="AI1256" s="37"/>
      <c r="BJ1256" s="37"/>
      <c r="DL1256" s="37"/>
      <c r="FN1256" s="37"/>
      <c r="FO1256" s="60"/>
      <c r="FP1256" s="60"/>
      <c r="FQ1256" s="60"/>
      <c r="FR1256" s="60"/>
      <c r="FS1256" s="60"/>
      <c r="FT1256" s="60"/>
      <c r="FU1256" s="60"/>
      <c r="FV1256" s="60"/>
      <c r="FW1256" s="60"/>
      <c r="FX1256" s="60"/>
      <c r="FY1256" s="60"/>
      <c r="FZ1256" s="60"/>
      <c r="GA1256" s="60"/>
      <c r="GB1256" s="60"/>
      <c r="GC1256" s="60"/>
      <c r="GD1256" s="60"/>
      <c r="GE1256" s="60"/>
      <c r="GF1256" s="60"/>
      <c r="GG1256" s="60"/>
      <c r="GH1256" s="60"/>
      <c r="GI1256" s="60"/>
      <c r="GJ1256" s="60"/>
      <c r="GK1256" s="60"/>
      <c r="GL1256" s="60"/>
      <c r="GM1256" s="60"/>
      <c r="GN1256" s="60"/>
      <c r="GO1256" s="37"/>
      <c r="HP1256" s="37"/>
      <c r="IW1256" s="37"/>
      <c r="IX1256" s="37"/>
      <c r="IY1256" s="37"/>
      <c r="JZ1256" s="37"/>
      <c r="LA1256" s="37"/>
      <c r="MC1256" s="37"/>
      <c r="ND1256" s="37"/>
      <c r="OG1256" s="37"/>
      <c r="PH1256" s="37"/>
      <c r="QI1256" s="37"/>
      <c r="RY1256" s="138"/>
    </row>
    <row r="1257" spans="3:493" s="38" customFormat="1">
      <c r="C1257" s="39"/>
      <c r="G1257" s="40"/>
      <c r="H1257" s="40"/>
      <c r="AI1257" s="37"/>
      <c r="BJ1257" s="37"/>
      <c r="DL1257" s="37"/>
      <c r="FN1257" s="37"/>
      <c r="FO1257" s="60"/>
      <c r="FP1257" s="60"/>
      <c r="FQ1257" s="60"/>
      <c r="FR1257" s="60"/>
      <c r="FS1257" s="60"/>
      <c r="FT1257" s="60"/>
      <c r="FU1257" s="60"/>
      <c r="FV1257" s="60"/>
      <c r="FW1257" s="60"/>
      <c r="FX1257" s="60"/>
      <c r="FY1257" s="60"/>
      <c r="FZ1257" s="60"/>
      <c r="GA1257" s="60"/>
      <c r="GB1257" s="60"/>
      <c r="GC1257" s="60"/>
      <c r="GD1257" s="60"/>
      <c r="GE1257" s="60"/>
      <c r="GF1257" s="60"/>
      <c r="GG1257" s="60"/>
      <c r="GH1257" s="60"/>
      <c r="GI1257" s="60"/>
      <c r="GJ1257" s="60"/>
      <c r="GK1257" s="60"/>
      <c r="GL1257" s="60"/>
      <c r="GM1257" s="60"/>
      <c r="GN1257" s="60"/>
      <c r="GO1257" s="37"/>
      <c r="HP1257" s="37"/>
      <c r="IW1257" s="37"/>
      <c r="IX1257" s="37"/>
      <c r="IY1257" s="37"/>
      <c r="JZ1257" s="37"/>
      <c r="LA1257" s="37"/>
      <c r="MC1257" s="37"/>
      <c r="ND1257" s="37"/>
      <c r="OG1257" s="37"/>
      <c r="PH1257" s="37"/>
      <c r="QI1257" s="37"/>
      <c r="RY1257" s="138"/>
    </row>
    <row r="1258" spans="3:493" s="38" customFormat="1">
      <c r="C1258" s="39"/>
      <c r="G1258" s="40"/>
      <c r="H1258" s="40"/>
      <c r="AI1258" s="37"/>
      <c r="BJ1258" s="37"/>
      <c r="DL1258" s="37"/>
      <c r="FN1258" s="37"/>
      <c r="FO1258" s="60"/>
      <c r="FP1258" s="60"/>
      <c r="FQ1258" s="60"/>
      <c r="FR1258" s="60"/>
      <c r="FS1258" s="60"/>
      <c r="FT1258" s="60"/>
      <c r="FU1258" s="60"/>
      <c r="FV1258" s="60"/>
      <c r="FW1258" s="60"/>
      <c r="FX1258" s="60"/>
      <c r="FY1258" s="60"/>
      <c r="FZ1258" s="60"/>
      <c r="GA1258" s="60"/>
      <c r="GB1258" s="60"/>
      <c r="GC1258" s="60"/>
      <c r="GD1258" s="60"/>
      <c r="GE1258" s="60"/>
      <c r="GF1258" s="60"/>
      <c r="GG1258" s="60"/>
      <c r="GH1258" s="60"/>
      <c r="GI1258" s="60"/>
      <c r="GJ1258" s="60"/>
      <c r="GK1258" s="60"/>
      <c r="GL1258" s="60"/>
      <c r="GM1258" s="60"/>
      <c r="GN1258" s="60"/>
      <c r="GO1258" s="37"/>
      <c r="HP1258" s="37"/>
      <c r="IW1258" s="37"/>
      <c r="IX1258" s="37"/>
      <c r="IY1258" s="37"/>
      <c r="JZ1258" s="37"/>
      <c r="LA1258" s="37"/>
      <c r="MC1258" s="37"/>
      <c r="ND1258" s="37"/>
      <c r="OG1258" s="37"/>
      <c r="PH1258" s="37"/>
      <c r="QI1258" s="37"/>
      <c r="RY1258" s="138"/>
    </row>
    <row r="1259" spans="3:493" s="38" customFormat="1">
      <c r="C1259" s="39"/>
      <c r="G1259" s="40"/>
      <c r="H1259" s="40"/>
      <c r="AI1259" s="37"/>
      <c r="BJ1259" s="37"/>
      <c r="DL1259" s="37"/>
      <c r="FN1259" s="37"/>
      <c r="FO1259" s="60"/>
      <c r="FP1259" s="60"/>
      <c r="FQ1259" s="60"/>
      <c r="FR1259" s="60"/>
      <c r="FS1259" s="60"/>
      <c r="FT1259" s="60"/>
      <c r="FU1259" s="60"/>
      <c r="FV1259" s="60"/>
      <c r="FW1259" s="60"/>
      <c r="FX1259" s="60"/>
      <c r="FY1259" s="60"/>
      <c r="FZ1259" s="60"/>
      <c r="GA1259" s="60"/>
      <c r="GB1259" s="60"/>
      <c r="GC1259" s="60"/>
      <c r="GD1259" s="60"/>
      <c r="GE1259" s="60"/>
      <c r="GF1259" s="60"/>
      <c r="GG1259" s="60"/>
      <c r="GH1259" s="60"/>
      <c r="GI1259" s="60"/>
      <c r="GJ1259" s="60"/>
      <c r="GK1259" s="60"/>
      <c r="GL1259" s="60"/>
      <c r="GM1259" s="60"/>
      <c r="GN1259" s="60"/>
      <c r="GO1259" s="37"/>
      <c r="HP1259" s="37"/>
      <c r="IW1259" s="37"/>
      <c r="IX1259" s="37"/>
      <c r="IY1259" s="37"/>
      <c r="JZ1259" s="37"/>
      <c r="LA1259" s="37"/>
      <c r="MC1259" s="37"/>
      <c r="ND1259" s="37"/>
      <c r="OG1259" s="37"/>
      <c r="PH1259" s="37"/>
      <c r="QI1259" s="37"/>
      <c r="RY1259" s="138"/>
    </row>
    <row r="1260" spans="3:493" s="38" customFormat="1">
      <c r="C1260" s="39"/>
      <c r="G1260" s="40"/>
      <c r="H1260" s="40"/>
      <c r="AI1260" s="37"/>
      <c r="BJ1260" s="37"/>
      <c r="DL1260" s="37"/>
      <c r="FN1260" s="37"/>
      <c r="FO1260" s="60"/>
      <c r="FP1260" s="60"/>
      <c r="FQ1260" s="60"/>
      <c r="FR1260" s="60"/>
      <c r="FS1260" s="60"/>
      <c r="FT1260" s="60"/>
      <c r="FU1260" s="60"/>
      <c r="FV1260" s="60"/>
      <c r="FW1260" s="60"/>
      <c r="FX1260" s="60"/>
      <c r="FY1260" s="60"/>
      <c r="FZ1260" s="60"/>
      <c r="GA1260" s="60"/>
      <c r="GB1260" s="60"/>
      <c r="GC1260" s="60"/>
      <c r="GD1260" s="60"/>
      <c r="GE1260" s="60"/>
      <c r="GF1260" s="60"/>
      <c r="GG1260" s="60"/>
      <c r="GH1260" s="60"/>
      <c r="GI1260" s="60"/>
      <c r="GJ1260" s="60"/>
      <c r="GK1260" s="60"/>
      <c r="GL1260" s="60"/>
      <c r="GM1260" s="60"/>
      <c r="GN1260" s="60"/>
      <c r="GO1260" s="37"/>
      <c r="HP1260" s="37"/>
      <c r="IW1260" s="37"/>
      <c r="IX1260" s="37"/>
      <c r="IY1260" s="37"/>
      <c r="JZ1260" s="37"/>
      <c r="LA1260" s="37"/>
      <c r="MC1260" s="37"/>
      <c r="ND1260" s="37"/>
      <c r="OG1260" s="37"/>
      <c r="PH1260" s="37"/>
      <c r="QI1260" s="37"/>
      <c r="RY1260" s="138"/>
    </row>
    <row r="1261" spans="3:493" s="38" customFormat="1">
      <c r="C1261" s="39"/>
      <c r="G1261" s="40"/>
      <c r="H1261" s="40"/>
      <c r="AI1261" s="37"/>
      <c r="BJ1261" s="37"/>
      <c r="DL1261" s="37"/>
      <c r="FN1261" s="37"/>
      <c r="FO1261" s="60"/>
      <c r="FP1261" s="60"/>
      <c r="FQ1261" s="60"/>
      <c r="FR1261" s="60"/>
      <c r="FS1261" s="60"/>
      <c r="FT1261" s="60"/>
      <c r="FU1261" s="60"/>
      <c r="FV1261" s="60"/>
      <c r="FW1261" s="60"/>
      <c r="FX1261" s="60"/>
      <c r="FY1261" s="60"/>
      <c r="FZ1261" s="60"/>
      <c r="GA1261" s="60"/>
      <c r="GB1261" s="60"/>
      <c r="GC1261" s="60"/>
      <c r="GD1261" s="60"/>
      <c r="GE1261" s="60"/>
      <c r="GF1261" s="60"/>
      <c r="GG1261" s="60"/>
      <c r="GH1261" s="60"/>
      <c r="GI1261" s="60"/>
      <c r="GJ1261" s="60"/>
      <c r="GK1261" s="60"/>
      <c r="GL1261" s="60"/>
      <c r="GM1261" s="60"/>
      <c r="GN1261" s="60"/>
      <c r="GO1261" s="37"/>
      <c r="HP1261" s="37"/>
      <c r="IW1261" s="37"/>
      <c r="IX1261" s="37"/>
      <c r="IY1261" s="37"/>
      <c r="JZ1261" s="37"/>
      <c r="LA1261" s="37"/>
      <c r="MC1261" s="37"/>
      <c r="ND1261" s="37"/>
      <c r="OG1261" s="37"/>
      <c r="PH1261" s="37"/>
      <c r="QI1261" s="37"/>
      <c r="RY1261" s="138"/>
    </row>
    <row r="1262" spans="3:493" s="38" customFormat="1">
      <c r="C1262" s="39"/>
      <c r="G1262" s="40"/>
      <c r="H1262" s="40"/>
      <c r="AI1262" s="37"/>
      <c r="BJ1262" s="37"/>
      <c r="DL1262" s="37"/>
      <c r="FN1262" s="37"/>
      <c r="FO1262" s="60"/>
      <c r="FP1262" s="60"/>
      <c r="FQ1262" s="60"/>
      <c r="FR1262" s="60"/>
      <c r="FS1262" s="60"/>
      <c r="FT1262" s="60"/>
      <c r="FU1262" s="60"/>
      <c r="FV1262" s="60"/>
      <c r="FW1262" s="60"/>
      <c r="FX1262" s="60"/>
      <c r="FY1262" s="60"/>
      <c r="FZ1262" s="60"/>
      <c r="GA1262" s="60"/>
      <c r="GB1262" s="60"/>
      <c r="GC1262" s="60"/>
      <c r="GD1262" s="60"/>
      <c r="GE1262" s="60"/>
      <c r="GF1262" s="60"/>
      <c r="GG1262" s="60"/>
      <c r="GH1262" s="60"/>
      <c r="GI1262" s="60"/>
      <c r="GJ1262" s="60"/>
      <c r="GK1262" s="60"/>
      <c r="GL1262" s="60"/>
      <c r="GM1262" s="60"/>
      <c r="GN1262" s="60"/>
      <c r="GO1262" s="37"/>
      <c r="HP1262" s="37"/>
      <c r="IW1262" s="37"/>
      <c r="IX1262" s="37"/>
      <c r="IY1262" s="37"/>
      <c r="JZ1262" s="37"/>
      <c r="LA1262" s="37"/>
      <c r="MC1262" s="37"/>
      <c r="ND1262" s="37"/>
      <c r="OG1262" s="37"/>
      <c r="PH1262" s="37"/>
      <c r="QI1262" s="37"/>
      <c r="RY1262" s="138"/>
    </row>
    <row r="1263" spans="3:493" s="38" customFormat="1">
      <c r="C1263" s="39"/>
      <c r="G1263" s="40"/>
      <c r="H1263" s="40"/>
      <c r="AI1263" s="37"/>
      <c r="BJ1263" s="37"/>
      <c r="DL1263" s="37"/>
      <c r="FN1263" s="37"/>
      <c r="FO1263" s="60"/>
      <c r="FP1263" s="60"/>
      <c r="FQ1263" s="60"/>
      <c r="FR1263" s="60"/>
      <c r="FS1263" s="60"/>
      <c r="FT1263" s="60"/>
      <c r="FU1263" s="60"/>
      <c r="FV1263" s="60"/>
      <c r="FW1263" s="60"/>
      <c r="FX1263" s="60"/>
      <c r="FY1263" s="60"/>
      <c r="FZ1263" s="60"/>
      <c r="GA1263" s="60"/>
      <c r="GB1263" s="60"/>
      <c r="GC1263" s="60"/>
      <c r="GD1263" s="60"/>
      <c r="GE1263" s="60"/>
      <c r="GF1263" s="60"/>
      <c r="GG1263" s="60"/>
      <c r="GH1263" s="60"/>
      <c r="GI1263" s="60"/>
      <c r="GJ1263" s="60"/>
      <c r="GK1263" s="60"/>
      <c r="GL1263" s="60"/>
      <c r="GM1263" s="60"/>
      <c r="GN1263" s="60"/>
      <c r="GO1263" s="37"/>
      <c r="HP1263" s="37"/>
      <c r="IW1263" s="37"/>
      <c r="IX1263" s="37"/>
      <c r="IY1263" s="37"/>
      <c r="JZ1263" s="37"/>
      <c r="LA1263" s="37"/>
      <c r="MC1263" s="37"/>
      <c r="ND1263" s="37"/>
      <c r="OG1263" s="37"/>
      <c r="PH1263" s="37"/>
      <c r="QI1263" s="37"/>
      <c r="RY1263" s="138"/>
    </row>
    <row r="1264" spans="3:493" s="38" customFormat="1">
      <c r="C1264" s="39"/>
      <c r="G1264" s="40"/>
      <c r="H1264" s="40"/>
      <c r="AI1264" s="37"/>
      <c r="BJ1264" s="37"/>
      <c r="DL1264" s="37"/>
      <c r="FN1264" s="37"/>
      <c r="FO1264" s="60"/>
      <c r="FP1264" s="60"/>
      <c r="FQ1264" s="60"/>
      <c r="FR1264" s="60"/>
      <c r="FS1264" s="60"/>
      <c r="FT1264" s="60"/>
      <c r="FU1264" s="60"/>
      <c r="FV1264" s="60"/>
      <c r="FW1264" s="60"/>
      <c r="FX1264" s="60"/>
      <c r="FY1264" s="60"/>
      <c r="FZ1264" s="60"/>
      <c r="GA1264" s="60"/>
      <c r="GB1264" s="60"/>
      <c r="GC1264" s="60"/>
      <c r="GD1264" s="60"/>
      <c r="GE1264" s="60"/>
      <c r="GF1264" s="60"/>
      <c r="GG1264" s="60"/>
      <c r="GH1264" s="60"/>
      <c r="GI1264" s="60"/>
      <c r="GJ1264" s="60"/>
      <c r="GK1264" s="60"/>
      <c r="GL1264" s="60"/>
      <c r="GM1264" s="60"/>
      <c r="GN1264" s="60"/>
      <c r="GO1264" s="37"/>
      <c r="HP1264" s="37"/>
      <c r="IW1264" s="37"/>
      <c r="IX1264" s="37"/>
      <c r="IY1264" s="37"/>
      <c r="JZ1264" s="37"/>
      <c r="LA1264" s="37"/>
      <c r="MC1264" s="37"/>
      <c r="ND1264" s="37"/>
      <c r="OG1264" s="37"/>
      <c r="PH1264" s="37"/>
      <c r="QI1264" s="37"/>
      <c r="RY1264" s="138"/>
    </row>
    <row r="1265" spans="3:493" s="38" customFormat="1">
      <c r="C1265" s="39"/>
      <c r="G1265" s="40"/>
      <c r="H1265" s="40"/>
      <c r="AI1265" s="37"/>
      <c r="BJ1265" s="37"/>
      <c r="DL1265" s="37"/>
      <c r="FN1265" s="37"/>
      <c r="FO1265" s="60"/>
      <c r="FP1265" s="60"/>
      <c r="FQ1265" s="60"/>
      <c r="FR1265" s="60"/>
      <c r="FS1265" s="60"/>
      <c r="FT1265" s="60"/>
      <c r="FU1265" s="60"/>
      <c r="FV1265" s="60"/>
      <c r="FW1265" s="60"/>
      <c r="FX1265" s="60"/>
      <c r="FY1265" s="60"/>
      <c r="FZ1265" s="60"/>
      <c r="GA1265" s="60"/>
      <c r="GB1265" s="60"/>
      <c r="GC1265" s="60"/>
      <c r="GD1265" s="60"/>
      <c r="GE1265" s="60"/>
      <c r="GF1265" s="60"/>
      <c r="GG1265" s="60"/>
      <c r="GH1265" s="60"/>
      <c r="GI1265" s="60"/>
      <c r="GJ1265" s="60"/>
      <c r="GK1265" s="60"/>
      <c r="GL1265" s="60"/>
      <c r="GM1265" s="60"/>
      <c r="GN1265" s="60"/>
      <c r="GO1265" s="37"/>
      <c r="HP1265" s="37"/>
      <c r="IW1265" s="37"/>
      <c r="IX1265" s="37"/>
      <c r="IY1265" s="37"/>
      <c r="JZ1265" s="37"/>
      <c r="LA1265" s="37"/>
      <c r="MC1265" s="37"/>
      <c r="ND1265" s="37"/>
      <c r="OG1265" s="37"/>
      <c r="PH1265" s="37"/>
      <c r="QI1265" s="37"/>
      <c r="RY1265" s="138"/>
    </row>
    <row r="1266" spans="3:493" s="38" customFormat="1">
      <c r="C1266" s="39"/>
      <c r="G1266" s="40"/>
      <c r="H1266" s="40"/>
      <c r="AI1266" s="37"/>
      <c r="BJ1266" s="37"/>
      <c r="DL1266" s="37"/>
      <c r="FN1266" s="37"/>
      <c r="FO1266" s="60"/>
      <c r="FP1266" s="60"/>
      <c r="FQ1266" s="60"/>
      <c r="FR1266" s="60"/>
      <c r="FS1266" s="60"/>
      <c r="FT1266" s="60"/>
      <c r="FU1266" s="60"/>
      <c r="FV1266" s="60"/>
      <c r="FW1266" s="60"/>
      <c r="FX1266" s="60"/>
      <c r="FY1266" s="60"/>
      <c r="FZ1266" s="60"/>
      <c r="GA1266" s="60"/>
      <c r="GB1266" s="60"/>
      <c r="GC1266" s="60"/>
      <c r="GD1266" s="60"/>
      <c r="GE1266" s="60"/>
      <c r="GF1266" s="60"/>
      <c r="GG1266" s="60"/>
      <c r="GH1266" s="60"/>
      <c r="GI1266" s="60"/>
      <c r="GJ1266" s="60"/>
      <c r="GK1266" s="60"/>
      <c r="GL1266" s="60"/>
      <c r="GM1266" s="60"/>
      <c r="GN1266" s="60"/>
      <c r="GO1266" s="37"/>
      <c r="HP1266" s="37"/>
      <c r="IW1266" s="37"/>
      <c r="IX1266" s="37"/>
      <c r="IY1266" s="37"/>
      <c r="JZ1266" s="37"/>
      <c r="LA1266" s="37"/>
      <c r="MC1266" s="37"/>
      <c r="ND1266" s="37"/>
      <c r="OG1266" s="37"/>
      <c r="PH1266" s="37"/>
      <c r="QI1266" s="37"/>
      <c r="RY1266" s="138"/>
    </row>
    <row r="1267" spans="3:493" s="38" customFormat="1">
      <c r="C1267" s="39"/>
      <c r="G1267" s="40"/>
      <c r="H1267" s="40"/>
      <c r="AI1267" s="37"/>
      <c r="BJ1267" s="37"/>
      <c r="DL1267" s="37"/>
      <c r="FN1267" s="37"/>
      <c r="FO1267" s="60"/>
      <c r="FP1267" s="60"/>
      <c r="FQ1267" s="60"/>
      <c r="FR1267" s="60"/>
      <c r="FS1267" s="60"/>
      <c r="FT1267" s="60"/>
      <c r="FU1267" s="60"/>
      <c r="FV1267" s="60"/>
      <c r="FW1267" s="60"/>
      <c r="FX1267" s="60"/>
      <c r="FY1267" s="60"/>
      <c r="FZ1267" s="60"/>
      <c r="GA1267" s="60"/>
      <c r="GB1267" s="60"/>
      <c r="GC1267" s="60"/>
      <c r="GD1267" s="60"/>
      <c r="GE1267" s="60"/>
      <c r="GF1267" s="60"/>
      <c r="GG1267" s="60"/>
      <c r="GH1267" s="60"/>
      <c r="GI1267" s="60"/>
      <c r="GJ1267" s="60"/>
      <c r="GK1267" s="60"/>
      <c r="GL1267" s="60"/>
      <c r="GM1267" s="60"/>
      <c r="GN1267" s="60"/>
      <c r="GO1267" s="37"/>
      <c r="HP1267" s="37"/>
      <c r="IW1267" s="37"/>
      <c r="IX1267" s="37"/>
      <c r="IY1267" s="37"/>
      <c r="JZ1267" s="37"/>
      <c r="LA1267" s="37"/>
      <c r="MC1267" s="37"/>
      <c r="ND1267" s="37"/>
      <c r="OG1267" s="37"/>
      <c r="PH1267" s="37"/>
      <c r="QI1267" s="37"/>
      <c r="RY1267" s="138"/>
    </row>
    <row r="1268" spans="3:493" s="38" customFormat="1">
      <c r="C1268" s="39"/>
      <c r="G1268" s="40"/>
      <c r="H1268" s="40"/>
      <c r="AI1268" s="37"/>
      <c r="BJ1268" s="37"/>
      <c r="DL1268" s="37"/>
      <c r="FN1268" s="37"/>
      <c r="FO1268" s="60"/>
      <c r="FP1268" s="60"/>
      <c r="FQ1268" s="60"/>
      <c r="FR1268" s="60"/>
      <c r="FS1268" s="60"/>
      <c r="FT1268" s="60"/>
      <c r="FU1268" s="60"/>
      <c r="FV1268" s="60"/>
      <c r="FW1268" s="60"/>
      <c r="FX1268" s="60"/>
      <c r="FY1268" s="60"/>
      <c r="FZ1268" s="60"/>
      <c r="GA1268" s="60"/>
      <c r="GB1268" s="60"/>
      <c r="GC1268" s="60"/>
      <c r="GD1268" s="60"/>
      <c r="GE1268" s="60"/>
      <c r="GF1268" s="60"/>
      <c r="GG1268" s="60"/>
      <c r="GH1268" s="60"/>
      <c r="GI1268" s="60"/>
      <c r="GJ1268" s="60"/>
      <c r="GK1268" s="60"/>
      <c r="GL1268" s="60"/>
      <c r="GM1268" s="60"/>
      <c r="GN1268" s="60"/>
      <c r="GO1268" s="37"/>
      <c r="HP1268" s="37"/>
      <c r="IW1268" s="37"/>
      <c r="IX1268" s="37"/>
      <c r="IY1268" s="37"/>
      <c r="JZ1268" s="37"/>
      <c r="LA1268" s="37"/>
      <c r="MC1268" s="37"/>
      <c r="ND1268" s="37"/>
      <c r="OG1268" s="37"/>
      <c r="PH1268" s="37"/>
      <c r="QI1268" s="37"/>
      <c r="RY1268" s="138"/>
    </row>
    <row r="1269" spans="3:493" s="38" customFormat="1">
      <c r="C1269" s="39"/>
      <c r="G1269" s="40"/>
      <c r="H1269" s="40"/>
      <c r="AI1269" s="37"/>
      <c r="BJ1269" s="37"/>
      <c r="DL1269" s="37"/>
      <c r="FN1269" s="37"/>
      <c r="FO1269" s="60"/>
      <c r="FP1269" s="60"/>
      <c r="FQ1269" s="60"/>
      <c r="FR1269" s="60"/>
      <c r="FS1269" s="60"/>
      <c r="FT1269" s="60"/>
      <c r="FU1269" s="60"/>
      <c r="FV1269" s="60"/>
      <c r="FW1269" s="60"/>
      <c r="FX1269" s="60"/>
      <c r="FY1269" s="60"/>
      <c r="FZ1269" s="60"/>
      <c r="GA1269" s="60"/>
      <c r="GB1269" s="60"/>
      <c r="GC1269" s="60"/>
      <c r="GD1269" s="60"/>
      <c r="GE1269" s="60"/>
      <c r="GF1269" s="60"/>
      <c r="GG1269" s="60"/>
      <c r="GH1269" s="60"/>
      <c r="GI1269" s="60"/>
      <c r="GJ1269" s="60"/>
      <c r="GK1269" s="60"/>
      <c r="GL1269" s="60"/>
      <c r="GM1269" s="60"/>
      <c r="GN1269" s="60"/>
      <c r="GO1269" s="37"/>
      <c r="HP1269" s="37"/>
      <c r="IW1269" s="37"/>
      <c r="IX1269" s="37"/>
      <c r="IY1269" s="37"/>
      <c r="JZ1269" s="37"/>
      <c r="LA1269" s="37"/>
      <c r="MC1269" s="37"/>
      <c r="ND1269" s="37"/>
      <c r="OG1269" s="37"/>
      <c r="PH1269" s="37"/>
      <c r="QI1269" s="37"/>
      <c r="RY1269" s="138"/>
    </row>
    <row r="1270" spans="3:493" s="38" customFormat="1">
      <c r="C1270" s="39"/>
      <c r="G1270" s="40"/>
      <c r="H1270" s="40"/>
      <c r="AI1270" s="37"/>
      <c r="BJ1270" s="37"/>
      <c r="DL1270" s="37"/>
      <c r="FN1270" s="37"/>
      <c r="FO1270" s="60"/>
      <c r="FP1270" s="60"/>
      <c r="FQ1270" s="60"/>
      <c r="FR1270" s="60"/>
      <c r="FS1270" s="60"/>
      <c r="FT1270" s="60"/>
      <c r="FU1270" s="60"/>
      <c r="FV1270" s="60"/>
      <c r="FW1270" s="60"/>
      <c r="FX1270" s="60"/>
      <c r="FY1270" s="60"/>
      <c r="FZ1270" s="60"/>
      <c r="GA1270" s="60"/>
      <c r="GB1270" s="60"/>
      <c r="GC1270" s="60"/>
      <c r="GD1270" s="60"/>
      <c r="GE1270" s="60"/>
      <c r="GF1270" s="60"/>
      <c r="GG1270" s="60"/>
      <c r="GH1270" s="60"/>
      <c r="GI1270" s="60"/>
      <c r="GJ1270" s="60"/>
      <c r="GK1270" s="60"/>
      <c r="GL1270" s="60"/>
      <c r="GM1270" s="60"/>
      <c r="GN1270" s="60"/>
      <c r="GO1270" s="37"/>
      <c r="HP1270" s="37"/>
      <c r="IW1270" s="37"/>
      <c r="IX1270" s="37"/>
      <c r="IY1270" s="37"/>
      <c r="JZ1270" s="37"/>
      <c r="LA1270" s="37"/>
      <c r="MC1270" s="37"/>
      <c r="ND1270" s="37"/>
      <c r="OG1270" s="37"/>
      <c r="PH1270" s="37"/>
      <c r="QI1270" s="37"/>
      <c r="RY1270" s="138"/>
    </row>
    <row r="1271" spans="3:493" s="38" customFormat="1">
      <c r="C1271" s="39"/>
      <c r="G1271" s="40"/>
      <c r="H1271" s="40"/>
      <c r="AI1271" s="37"/>
      <c r="BJ1271" s="37"/>
      <c r="DL1271" s="37"/>
      <c r="FN1271" s="37"/>
      <c r="FO1271" s="60"/>
      <c r="FP1271" s="60"/>
      <c r="FQ1271" s="60"/>
      <c r="FR1271" s="60"/>
      <c r="FS1271" s="60"/>
      <c r="FT1271" s="60"/>
      <c r="FU1271" s="60"/>
      <c r="FV1271" s="60"/>
      <c r="FW1271" s="60"/>
      <c r="FX1271" s="60"/>
      <c r="FY1271" s="60"/>
      <c r="FZ1271" s="60"/>
      <c r="GA1271" s="60"/>
      <c r="GB1271" s="60"/>
      <c r="GC1271" s="60"/>
      <c r="GD1271" s="60"/>
      <c r="GE1271" s="60"/>
      <c r="GF1271" s="60"/>
      <c r="GG1271" s="60"/>
      <c r="GH1271" s="60"/>
      <c r="GI1271" s="60"/>
      <c r="GJ1271" s="60"/>
      <c r="GK1271" s="60"/>
      <c r="GL1271" s="60"/>
      <c r="GM1271" s="60"/>
      <c r="GN1271" s="60"/>
      <c r="GO1271" s="37"/>
      <c r="HP1271" s="37"/>
      <c r="IW1271" s="37"/>
      <c r="IX1271" s="37"/>
      <c r="IY1271" s="37"/>
      <c r="JZ1271" s="37"/>
      <c r="LA1271" s="37"/>
      <c r="MC1271" s="37"/>
      <c r="ND1271" s="37"/>
      <c r="OG1271" s="37"/>
      <c r="PH1271" s="37"/>
      <c r="QI1271" s="37"/>
      <c r="RY1271" s="138"/>
    </row>
    <row r="1272" spans="3:493" s="38" customFormat="1">
      <c r="C1272" s="39"/>
      <c r="G1272" s="40"/>
      <c r="H1272" s="40"/>
      <c r="AI1272" s="37"/>
      <c r="BJ1272" s="37"/>
      <c r="DL1272" s="37"/>
      <c r="FN1272" s="37"/>
      <c r="FO1272" s="60"/>
      <c r="FP1272" s="60"/>
      <c r="FQ1272" s="60"/>
      <c r="FR1272" s="60"/>
      <c r="FS1272" s="60"/>
      <c r="FT1272" s="60"/>
      <c r="FU1272" s="60"/>
      <c r="FV1272" s="60"/>
      <c r="FW1272" s="60"/>
      <c r="FX1272" s="60"/>
      <c r="FY1272" s="60"/>
      <c r="FZ1272" s="60"/>
      <c r="GA1272" s="60"/>
      <c r="GB1272" s="60"/>
      <c r="GC1272" s="60"/>
      <c r="GD1272" s="60"/>
      <c r="GE1272" s="60"/>
      <c r="GF1272" s="60"/>
      <c r="GG1272" s="60"/>
      <c r="GH1272" s="60"/>
      <c r="GI1272" s="60"/>
      <c r="GJ1272" s="60"/>
      <c r="GK1272" s="60"/>
      <c r="GL1272" s="60"/>
      <c r="GM1272" s="60"/>
      <c r="GN1272" s="60"/>
      <c r="GO1272" s="37"/>
      <c r="HP1272" s="37"/>
      <c r="IW1272" s="37"/>
      <c r="IX1272" s="37"/>
      <c r="IY1272" s="37"/>
      <c r="JZ1272" s="37"/>
      <c r="LA1272" s="37"/>
      <c r="MC1272" s="37"/>
      <c r="ND1272" s="37"/>
      <c r="OG1272" s="37"/>
      <c r="PH1272" s="37"/>
      <c r="QI1272" s="37"/>
      <c r="RY1272" s="138"/>
    </row>
    <row r="1273" spans="3:493" s="38" customFormat="1">
      <c r="C1273" s="39"/>
      <c r="G1273" s="40"/>
      <c r="H1273" s="40"/>
      <c r="AI1273" s="37"/>
      <c r="BJ1273" s="37"/>
      <c r="DL1273" s="37"/>
      <c r="FN1273" s="37"/>
      <c r="FO1273" s="60"/>
      <c r="FP1273" s="60"/>
      <c r="FQ1273" s="60"/>
      <c r="FR1273" s="60"/>
      <c r="FS1273" s="60"/>
      <c r="FT1273" s="60"/>
      <c r="FU1273" s="60"/>
      <c r="FV1273" s="60"/>
      <c r="FW1273" s="60"/>
      <c r="FX1273" s="60"/>
      <c r="FY1273" s="60"/>
      <c r="FZ1273" s="60"/>
      <c r="GA1273" s="60"/>
      <c r="GB1273" s="60"/>
      <c r="GC1273" s="60"/>
      <c r="GD1273" s="60"/>
      <c r="GE1273" s="60"/>
      <c r="GF1273" s="60"/>
      <c r="GG1273" s="60"/>
      <c r="GH1273" s="60"/>
      <c r="GI1273" s="60"/>
      <c r="GJ1273" s="60"/>
      <c r="GK1273" s="60"/>
      <c r="GL1273" s="60"/>
      <c r="GM1273" s="60"/>
      <c r="GN1273" s="60"/>
      <c r="GO1273" s="37"/>
      <c r="HP1273" s="37"/>
      <c r="IW1273" s="37"/>
      <c r="IX1273" s="37"/>
      <c r="IY1273" s="37"/>
      <c r="JZ1273" s="37"/>
      <c r="LA1273" s="37"/>
      <c r="MC1273" s="37"/>
      <c r="ND1273" s="37"/>
      <c r="OG1273" s="37"/>
      <c r="PH1273" s="37"/>
      <c r="QI1273" s="37"/>
      <c r="RY1273" s="138"/>
    </row>
    <row r="1274" spans="3:493" s="38" customFormat="1">
      <c r="C1274" s="39"/>
      <c r="G1274" s="40"/>
      <c r="H1274" s="40"/>
      <c r="AI1274" s="37"/>
      <c r="BJ1274" s="37"/>
      <c r="DL1274" s="37"/>
      <c r="FN1274" s="37"/>
      <c r="FO1274" s="60"/>
      <c r="FP1274" s="60"/>
      <c r="FQ1274" s="60"/>
      <c r="FR1274" s="60"/>
      <c r="FS1274" s="60"/>
      <c r="FT1274" s="60"/>
      <c r="FU1274" s="60"/>
      <c r="FV1274" s="60"/>
      <c r="FW1274" s="60"/>
      <c r="FX1274" s="60"/>
      <c r="FY1274" s="60"/>
      <c r="FZ1274" s="60"/>
      <c r="GA1274" s="60"/>
      <c r="GB1274" s="60"/>
      <c r="GC1274" s="60"/>
      <c r="GD1274" s="60"/>
      <c r="GE1274" s="60"/>
      <c r="GF1274" s="60"/>
      <c r="GG1274" s="60"/>
      <c r="GH1274" s="60"/>
      <c r="GI1274" s="60"/>
      <c r="GJ1274" s="60"/>
      <c r="GK1274" s="60"/>
      <c r="GL1274" s="60"/>
      <c r="GM1274" s="60"/>
      <c r="GN1274" s="60"/>
      <c r="GO1274" s="37"/>
      <c r="HP1274" s="37"/>
      <c r="IW1274" s="37"/>
      <c r="IX1274" s="37"/>
      <c r="IY1274" s="37"/>
      <c r="JZ1274" s="37"/>
      <c r="LA1274" s="37"/>
      <c r="MC1274" s="37"/>
      <c r="ND1274" s="37"/>
      <c r="OG1274" s="37"/>
      <c r="PH1274" s="37"/>
      <c r="QI1274" s="37"/>
      <c r="RY1274" s="138"/>
    </row>
    <row r="1275" spans="3:493" s="38" customFormat="1">
      <c r="C1275" s="39"/>
      <c r="G1275" s="40"/>
      <c r="H1275" s="40"/>
      <c r="AI1275" s="37"/>
      <c r="BJ1275" s="37"/>
      <c r="DL1275" s="37"/>
      <c r="FN1275" s="37"/>
      <c r="FO1275" s="60"/>
      <c r="FP1275" s="60"/>
      <c r="FQ1275" s="60"/>
      <c r="FR1275" s="60"/>
      <c r="FS1275" s="60"/>
      <c r="FT1275" s="60"/>
      <c r="FU1275" s="60"/>
      <c r="FV1275" s="60"/>
      <c r="FW1275" s="60"/>
      <c r="FX1275" s="60"/>
      <c r="FY1275" s="60"/>
      <c r="FZ1275" s="60"/>
      <c r="GA1275" s="60"/>
      <c r="GB1275" s="60"/>
      <c r="GC1275" s="60"/>
      <c r="GD1275" s="60"/>
      <c r="GE1275" s="60"/>
      <c r="GF1275" s="60"/>
      <c r="GG1275" s="60"/>
      <c r="GH1275" s="60"/>
      <c r="GI1275" s="60"/>
      <c r="GJ1275" s="60"/>
      <c r="GK1275" s="60"/>
      <c r="GL1275" s="60"/>
      <c r="GM1275" s="60"/>
      <c r="GN1275" s="60"/>
      <c r="GO1275" s="37"/>
      <c r="HP1275" s="37"/>
      <c r="IW1275" s="37"/>
      <c r="IX1275" s="37"/>
      <c r="IY1275" s="37"/>
      <c r="JZ1275" s="37"/>
      <c r="LA1275" s="37"/>
      <c r="MC1275" s="37"/>
      <c r="ND1275" s="37"/>
      <c r="OG1275" s="37"/>
      <c r="PH1275" s="37"/>
      <c r="QI1275" s="37"/>
      <c r="RY1275" s="138"/>
    </row>
    <row r="1276" spans="3:493" s="38" customFormat="1">
      <c r="C1276" s="39"/>
      <c r="G1276" s="40"/>
      <c r="H1276" s="40"/>
      <c r="AI1276" s="37"/>
      <c r="BJ1276" s="37"/>
      <c r="DL1276" s="37"/>
      <c r="FN1276" s="37"/>
      <c r="FO1276" s="60"/>
      <c r="FP1276" s="60"/>
      <c r="FQ1276" s="60"/>
      <c r="FR1276" s="60"/>
      <c r="FS1276" s="60"/>
      <c r="FT1276" s="60"/>
      <c r="FU1276" s="60"/>
      <c r="FV1276" s="60"/>
      <c r="FW1276" s="60"/>
      <c r="FX1276" s="60"/>
      <c r="FY1276" s="60"/>
      <c r="FZ1276" s="60"/>
      <c r="GA1276" s="60"/>
      <c r="GB1276" s="60"/>
      <c r="GC1276" s="60"/>
      <c r="GD1276" s="60"/>
      <c r="GE1276" s="60"/>
      <c r="GF1276" s="60"/>
      <c r="GG1276" s="60"/>
      <c r="GH1276" s="60"/>
      <c r="GI1276" s="60"/>
      <c r="GJ1276" s="60"/>
      <c r="GK1276" s="60"/>
      <c r="GL1276" s="60"/>
      <c r="GM1276" s="60"/>
      <c r="GN1276" s="60"/>
      <c r="GO1276" s="37"/>
      <c r="HP1276" s="37"/>
      <c r="IW1276" s="37"/>
      <c r="IX1276" s="37"/>
      <c r="IY1276" s="37"/>
      <c r="JZ1276" s="37"/>
      <c r="LA1276" s="37"/>
      <c r="MC1276" s="37"/>
      <c r="ND1276" s="37"/>
      <c r="OG1276" s="37"/>
      <c r="PH1276" s="37"/>
      <c r="QI1276" s="37"/>
      <c r="RY1276" s="138"/>
    </row>
    <row r="1277" spans="3:493" s="38" customFormat="1">
      <c r="C1277" s="39"/>
      <c r="G1277" s="40"/>
      <c r="H1277" s="40"/>
      <c r="AI1277" s="37"/>
      <c r="BJ1277" s="37"/>
      <c r="DL1277" s="37"/>
      <c r="FN1277" s="37"/>
      <c r="FO1277" s="60"/>
      <c r="FP1277" s="60"/>
      <c r="FQ1277" s="60"/>
      <c r="FR1277" s="60"/>
      <c r="FS1277" s="60"/>
      <c r="FT1277" s="60"/>
      <c r="FU1277" s="60"/>
      <c r="FV1277" s="60"/>
      <c r="FW1277" s="60"/>
      <c r="FX1277" s="60"/>
      <c r="FY1277" s="60"/>
      <c r="FZ1277" s="60"/>
      <c r="GA1277" s="60"/>
      <c r="GB1277" s="60"/>
      <c r="GC1277" s="60"/>
      <c r="GD1277" s="60"/>
      <c r="GE1277" s="60"/>
      <c r="GF1277" s="60"/>
      <c r="GG1277" s="60"/>
      <c r="GH1277" s="60"/>
      <c r="GI1277" s="60"/>
      <c r="GJ1277" s="60"/>
      <c r="GK1277" s="60"/>
      <c r="GL1277" s="60"/>
      <c r="GM1277" s="60"/>
      <c r="GN1277" s="60"/>
      <c r="GO1277" s="37"/>
      <c r="HP1277" s="37"/>
      <c r="IW1277" s="37"/>
      <c r="IX1277" s="37"/>
      <c r="IY1277" s="37"/>
      <c r="JZ1277" s="37"/>
      <c r="LA1277" s="37"/>
      <c r="MC1277" s="37"/>
      <c r="ND1277" s="37"/>
      <c r="OG1277" s="37"/>
      <c r="PH1277" s="37"/>
      <c r="QI1277" s="37"/>
      <c r="RY1277" s="138"/>
    </row>
    <row r="1278" spans="3:493" s="38" customFormat="1">
      <c r="C1278" s="39"/>
      <c r="G1278" s="40"/>
      <c r="H1278" s="40"/>
      <c r="AI1278" s="37"/>
      <c r="BJ1278" s="37"/>
      <c r="DL1278" s="37"/>
      <c r="FN1278" s="37"/>
      <c r="FO1278" s="60"/>
      <c r="FP1278" s="60"/>
      <c r="FQ1278" s="60"/>
      <c r="FR1278" s="60"/>
      <c r="FS1278" s="60"/>
      <c r="FT1278" s="60"/>
      <c r="FU1278" s="60"/>
      <c r="FV1278" s="60"/>
      <c r="FW1278" s="60"/>
      <c r="FX1278" s="60"/>
      <c r="FY1278" s="60"/>
      <c r="FZ1278" s="60"/>
      <c r="GA1278" s="60"/>
      <c r="GB1278" s="60"/>
      <c r="GC1278" s="60"/>
      <c r="GD1278" s="60"/>
      <c r="GE1278" s="60"/>
      <c r="GF1278" s="60"/>
      <c r="GG1278" s="60"/>
      <c r="GH1278" s="60"/>
      <c r="GI1278" s="60"/>
      <c r="GJ1278" s="60"/>
      <c r="GK1278" s="60"/>
      <c r="GL1278" s="60"/>
      <c r="GM1278" s="60"/>
      <c r="GN1278" s="60"/>
      <c r="GO1278" s="37"/>
      <c r="HP1278" s="37"/>
      <c r="IW1278" s="37"/>
      <c r="IX1278" s="37"/>
      <c r="IY1278" s="37"/>
      <c r="JZ1278" s="37"/>
      <c r="LA1278" s="37"/>
      <c r="MC1278" s="37"/>
      <c r="ND1278" s="37"/>
      <c r="OG1278" s="37"/>
      <c r="PH1278" s="37"/>
      <c r="QI1278" s="37"/>
      <c r="RY1278" s="138"/>
    </row>
    <row r="1279" spans="3:493" s="38" customFormat="1">
      <c r="C1279" s="39"/>
      <c r="G1279" s="40"/>
      <c r="H1279" s="40"/>
      <c r="AI1279" s="37"/>
      <c r="BJ1279" s="37"/>
      <c r="DL1279" s="37"/>
      <c r="FN1279" s="37"/>
      <c r="FO1279" s="60"/>
      <c r="FP1279" s="60"/>
      <c r="FQ1279" s="60"/>
      <c r="FR1279" s="60"/>
      <c r="FS1279" s="60"/>
      <c r="FT1279" s="60"/>
      <c r="FU1279" s="60"/>
      <c r="FV1279" s="60"/>
      <c r="FW1279" s="60"/>
      <c r="FX1279" s="60"/>
      <c r="FY1279" s="60"/>
      <c r="FZ1279" s="60"/>
      <c r="GA1279" s="60"/>
      <c r="GB1279" s="60"/>
      <c r="GC1279" s="60"/>
      <c r="GD1279" s="60"/>
      <c r="GE1279" s="60"/>
      <c r="GF1279" s="60"/>
      <c r="GG1279" s="60"/>
      <c r="GH1279" s="60"/>
      <c r="GI1279" s="60"/>
      <c r="GJ1279" s="60"/>
      <c r="GK1279" s="60"/>
      <c r="GL1279" s="60"/>
      <c r="GM1279" s="60"/>
      <c r="GN1279" s="60"/>
      <c r="GO1279" s="37"/>
      <c r="HP1279" s="37"/>
      <c r="IW1279" s="37"/>
      <c r="IX1279" s="37"/>
      <c r="IY1279" s="37"/>
      <c r="JZ1279" s="37"/>
      <c r="LA1279" s="37"/>
      <c r="MC1279" s="37"/>
      <c r="ND1279" s="37"/>
      <c r="OG1279" s="37"/>
      <c r="PH1279" s="37"/>
      <c r="QI1279" s="37"/>
      <c r="RY1279" s="138"/>
    </row>
    <row r="1280" spans="3:493" s="38" customFormat="1">
      <c r="C1280" s="39"/>
      <c r="G1280" s="40"/>
      <c r="H1280" s="40"/>
      <c r="AI1280" s="37"/>
      <c r="BJ1280" s="37"/>
      <c r="DL1280" s="37"/>
      <c r="FN1280" s="37"/>
      <c r="FO1280" s="60"/>
      <c r="FP1280" s="60"/>
      <c r="FQ1280" s="60"/>
      <c r="FR1280" s="60"/>
      <c r="FS1280" s="60"/>
      <c r="FT1280" s="60"/>
      <c r="FU1280" s="60"/>
      <c r="FV1280" s="60"/>
      <c r="FW1280" s="60"/>
      <c r="FX1280" s="60"/>
      <c r="FY1280" s="60"/>
      <c r="FZ1280" s="60"/>
      <c r="GA1280" s="60"/>
      <c r="GB1280" s="60"/>
      <c r="GC1280" s="60"/>
      <c r="GD1280" s="60"/>
      <c r="GE1280" s="60"/>
      <c r="GF1280" s="60"/>
      <c r="GG1280" s="60"/>
      <c r="GH1280" s="60"/>
      <c r="GI1280" s="60"/>
      <c r="GJ1280" s="60"/>
      <c r="GK1280" s="60"/>
      <c r="GL1280" s="60"/>
      <c r="GM1280" s="60"/>
      <c r="GN1280" s="60"/>
      <c r="GO1280" s="37"/>
      <c r="HP1280" s="37"/>
      <c r="IW1280" s="37"/>
      <c r="IX1280" s="37"/>
      <c r="IY1280" s="37"/>
      <c r="JZ1280" s="37"/>
      <c r="LA1280" s="37"/>
      <c r="MC1280" s="37"/>
      <c r="ND1280" s="37"/>
      <c r="OG1280" s="37"/>
      <c r="PH1280" s="37"/>
      <c r="QI1280" s="37"/>
      <c r="RY1280" s="138"/>
    </row>
    <row r="1281" spans="3:493" s="38" customFormat="1">
      <c r="C1281" s="39"/>
      <c r="G1281" s="40"/>
      <c r="H1281" s="40"/>
      <c r="AI1281" s="37"/>
      <c r="BJ1281" s="37"/>
      <c r="DL1281" s="37"/>
      <c r="FN1281" s="37"/>
      <c r="FO1281" s="60"/>
      <c r="FP1281" s="60"/>
      <c r="FQ1281" s="60"/>
      <c r="FR1281" s="60"/>
      <c r="FS1281" s="60"/>
      <c r="FT1281" s="60"/>
      <c r="FU1281" s="60"/>
      <c r="FV1281" s="60"/>
      <c r="FW1281" s="60"/>
      <c r="FX1281" s="60"/>
      <c r="FY1281" s="60"/>
      <c r="FZ1281" s="60"/>
      <c r="GA1281" s="60"/>
      <c r="GB1281" s="60"/>
      <c r="GC1281" s="60"/>
      <c r="GD1281" s="60"/>
      <c r="GE1281" s="60"/>
      <c r="GF1281" s="60"/>
      <c r="GG1281" s="60"/>
      <c r="GH1281" s="60"/>
      <c r="GI1281" s="60"/>
      <c r="GJ1281" s="60"/>
      <c r="GK1281" s="60"/>
      <c r="GL1281" s="60"/>
      <c r="GM1281" s="60"/>
      <c r="GN1281" s="60"/>
      <c r="GO1281" s="37"/>
      <c r="HP1281" s="37"/>
      <c r="IW1281" s="37"/>
      <c r="IX1281" s="37"/>
      <c r="IY1281" s="37"/>
      <c r="JZ1281" s="37"/>
      <c r="LA1281" s="37"/>
      <c r="MC1281" s="37"/>
      <c r="ND1281" s="37"/>
      <c r="OG1281" s="37"/>
      <c r="PH1281" s="37"/>
      <c r="QI1281" s="37"/>
      <c r="RY1281" s="138"/>
    </row>
    <row r="1282" spans="3:493" s="38" customFormat="1">
      <c r="C1282" s="39"/>
      <c r="G1282" s="40"/>
      <c r="H1282" s="40"/>
      <c r="AI1282" s="37"/>
      <c r="BJ1282" s="37"/>
      <c r="DL1282" s="37"/>
      <c r="FN1282" s="37"/>
      <c r="FO1282" s="60"/>
      <c r="FP1282" s="60"/>
      <c r="FQ1282" s="60"/>
      <c r="FR1282" s="60"/>
      <c r="FS1282" s="60"/>
      <c r="FT1282" s="60"/>
      <c r="FU1282" s="60"/>
      <c r="FV1282" s="60"/>
      <c r="FW1282" s="60"/>
      <c r="FX1282" s="60"/>
      <c r="FY1282" s="60"/>
      <c r="FZ1282" s="60"/>
      <c r="GA1282" s="60"/>
      <c r="GB1282" s="60"/>
      <c r="GC1282" s="60"/>
      <c r="GD1282" s="60"/>
      <c r="GE1282" s="60"/>
      <c r="GF1282" s="60"/>
      <c r="GG1282" s="60"/>
      <c r="GH1282" s="60"/>
      <c r="GI1282" s="60"/>
      <c r="GJ1282" s="60"/>
      <c r="GK1282" s="60"/>
      <c r="GL1282" s="60"/>
      <c r="GM1282" s="60"/>
      <c r="GN1282" s="60"/>
      <c r="GO1282" s="37"/>
      <c r="HP1282" s="37"/>
      <c r="IW1282" s="37"/>
      <c r="IX1282" s="37"/>
      <c r="IY1282" s="37"/>
      <c r="JZ1282" s="37"/>
      <c r="LA1282" s="37"/>
      <c r="MC1282" s="37"/>
      <c r="ND1282" s="37"/>
      <c r="OG1282" s="37"/>
      <c r="PH1282" s="37"/>
      <c r="QI1282" s="37"/>
      <c r="RY1282" s="138"/>
    </row>
    <row r="1283" spans="3:493" s="38" customFormat="1">
      <c r="C1283" s="39"/>
      <c r="G1283" s="40"/>
      <c r="H1283" s="40"/>
      <c r="AI1283" s="37"/>
      <c r="BJ1283" s="37"/>
      <c r="DL1283" s="37"/>
      <c r="FN1283" s="37"/>
      <c r="FO1283" s="60"/>
      <c r="FP1283" s="60"/>
      <c r="FQ1283" s="60"/>
      <c r="FR1283" s="60"/>
      <c r="FS1283" s="60"/>
      <c r="FT1283" s="60"/>
      <c r="FU1283" s="60"/>
      <c r="FV1283" s="60"/>
      <c r="FW1283" s="60"/>
      <c r="FX1283" s="60"/>
      <c r="FY1283" s="60"/>
      <c r="FZ1283" s="60"/>
      <c r="GA1283" s="60"/>
      <c r="GB1283" s="60"/>
      <c r="GC1283" s="60"/>
      <c r="GD1283" s="60"/>
      <c r="GE1283" s="60"/>
      <c r="GF1283" s="60"/>
      <c r="GG1283" s="60"/>
      <c r="GH1283" s="60"/>
      <c r="GI1283" s="60"/>
      <c r="GJ1283" s="60"/>
      <c r="GK1283" s="60"/>
      <c r="GL1283" s="60"/>
      <c r="GM1283" s="60"/>
      <c r="GN1283" s="60"/>
      <c r="GO1283" s="37"/>
      <c r="HP1283" s="37"/>
      <c r="IW1283" s="37"/>
      <c r="IX1283" s="37"/>
      <c r="IY1283" s="37"/>
      <c r="JZ1283" s="37"/>
      <c r="LA1283" s="37"/>
      <c r="MC1283" s="37"/>
      <c r="ND1283" s="37"/>
      <c r="OG1283" s="37"/>
      <c r="PH1283" s="37"/>
      <c r="QI1283" s="37"/>
      <c r="RY1283" s="138"/>
    </row>
    <row r="1284" spans="3:493" s="38" customFormat="1">
      <c r="C1284" s="39"/>
      <c r="G1284" s="40"/>
      <c r="H1284" s="40"/>
      <c r="AI1284" s="37"/>
      <c r="BJ1284" s="37"/>
      <c r="DL1284" s="37"/>
      <c r="FN1284" s="37"/>
      <c r="FO1284" s="60"/>
      <c r="FP1284" s="60"/>
      <c r="FQ1284" s="60"/>
      <c r="FR1284" s="60"/>
      <c r="FS1284" s="60"/>
      <c r="FT1284" s="60"/>
      <c r="FU1284" s="60"/>
      <c r="FV1284" s="60"/>
      <c r="FW1284" s="60"/>
      <c r="FX1284" s="60"/>
      <c r="FY1284" s="60"/>
      <c r="FZ1284" s="60"/>
      <c r="GA1284" s="60"/>
      <c r="GB1284" s="60"/>
      <c r="GC1284" s="60"/>
      <c r="GD1284" s="60"/>
      <c r="GE1284" s="60"/>
      <c r="GF1284" s="60"/>
      <c r="GG1284" s="60"/>
      <c r="GH1284" s="60"/>
      <c r="GI1284" s="60"/>
      <c r="GJ1284" s="60"/>
      <c r="GK1284" s="60"/>
      <c r="GL1284" s="60"/>
      <c r="GM1284" s="60"/>
      <c r="GN1284" s="60"/>
      <c r="GO1284" s="37"/>
      <c r="HP1284" s="37"/>
      <c r="IW1284" s="37"/>
      <c r="IX1284" s="37"/>
      <c r="IY1284" s="37"/>
      <c r="JZ1284" s="37"/>
      <c r="LA1284" s="37"/>
      <c r="MC1284" s="37"/>
      <c r="ND1284" s="37"/>
      <c r="OG1284" s="37"/>
      <c r="PH1284" s="37"/>
      <c r="QI1284" s="37"/>
      <c r="RY1284" s="138"/>
    </row>
    <row r="1285" spans="3:493" s="38" customFormat="1">
      <c r="C1285" s="39"/>
      <c r="G1285" s="40"/>
      <c r="H1285" s="40"/>
      <c r="AI1285" s="37"/>
      <c r="BJ1285" s="37"/>
      <c r="DL1285" s="37"/>
      <c r="FN1285" s="37"/>
      <c r="FO1285" s="60"/>
      <c r="FP1285" s="60"/>
      <c r="FQ1285" s="60"/>
      <c r="FR1285" s="60"/>
      <c r="FS1285" s="60"/>
      <c r="FT1285" s="60"/>
      <c r="FU1285" s="60"/>
      <c r="FV1285" s="60"/>
      <c r="FW1285" s="60"/>
      <c r="FX1285" s="60"/>
      <c r="FY1285" s="60"/>
      <c r="FZ1285" s="60"/>
      <c r="GA1285" s="60"/>
      <c r="GB1285" s="60"/>
      <c r="GC1285" s="60"/>
      <c r="GD1285" s="60"/>
      <c r="GE1285" s="60"/>
      <c r="GF1285" s="60"/>
      <c r="GG1285" s="60"/>
      <c r="GH1285" s="60"/>
      <c r="GI1285" s="60"/>
      <c r="GJ1285" s="60"/>
      <c r="GK1285" s="60"/>
      <c r="GL1285" s="60"/>
      <c r="GM1285" s="60"/>
      <c r="GN1285" s="60"/>
      <c r="GO1285" s="37"/>
      <c r="HP1285" s="37"/>
      <c r="IW1285" s="37"/>
      <c r="IX1285" s="37"/>
      <c r="IY1285" s="37"/>
      <c r="JZ1285" s="37"/>
      <c r="LA1285" s="37"/>
      <c r="MC1285" s="37"/>
      <c r="ND1285" s="37"/>
      <c r="OG1285" s="37"/>
      <c r="PH1285" s="37"/>
      <c r="QI1285" s="37"/>
      <c r="RY1285" s="138"/>
    </row>
    <row r="1286" spans="3:493" s="38" customFormat="1">
      <c r="C1286" s="39"/>
      <c r="G1286" s="40"/>
      <c r="H1286" s="40"/>
      <c r="AI1286" s="37"/>
      <c r="BJ1286" s="37"/>
      <c r="DL1286" s="37"/>
      <c r="FN1286" s="37"/>
      <c r="FO1286" s="60"/>
      <c r="FP1286" s="60"/>
      <c r="FQ1286" s="60"/>
      <c r="FR1286" s="60"/>
      <c r="FS1286" s="60"/>
      <c r="FT1286" s="60"/>
      <c r="FU1286" s="60"/>
      <c r="FV1286" s="60"/>
      <c r="FW1286" s="60"/>
      <c r="FX1286" s="60"/>
      <c r="FY1286" s="60"/>
      <c r="FZ1286" s="60"/>
      <c r="GA1286" s="60"/>
      <c r="GB1286" s="60"/>
      <c r="GC1286" s="60"/>
      <c r="GD1286" s="60"/>
      <c r="GE1286" s="60"/>
      <c r="GF1286" s="60"/>
      <c r="GG1286" s="60"/>
      <c r="GH1286" s="60"/>
      <c r="GI1286" s="60"/>
      <c r="GJ1286" s="60"/>
      <c r="GK1286" s="60"/>
      <c r="GL1286" s="60"/>
      <c r="GM1286" s="60"/>
      <c r="GN1286" s="60"/>
      <c r="GO1286" s="37"/>
      <c r="HP1286" s="37"/>
      <c r="IW1286" s="37"/>
      <c r="IX1286" s="37"/>
      <c r="IY1286" s="37"/>
      <c r="JZ1286" s="37"/>
      <c r="LA1286" s="37"/>
      <c r="MC1286" s="37"/>
      <c r="ND1286" s="37"/>
      <c r="OG1286" s="37"/>
      <c r="PH1286" s="37"/>
      <c r="QI1286" s="37"/>
      <c r="RY1286" s="138"/>
    </row>
    <row r="1287" spans="3:493" s="38" customFormat="1">
      <c r="C1287" s="39"/>
      <c r="G1287" s="40"/>
      <c r="H1287" s="40"/>
      <c r="AI1287" s="37"/>
      <c r="BJ1287" s="37"/>
      <c r="DL1287" s="37"/>
      <c r="FN1287" s="37"/>
      <c r="FO1287" s="60"/>
      <c r="FP1287" s="60"/>
      <c r="FQ1287" s="60"/>
      <c r="FR1287" s="60"/>
      <c r="FS1287" s="60"/>
      <c r="FT1287" s="60"/>
      <c r="FU1287" s="60"/>
      <c r="FV1287" s="60"/>
      <c r="FW1287" s="60"/>
      <c r="FX1287" s="60"/>
      <c r="FY1287" s="60"/>
      <c r="FZ1287" s="60"/>
      <c r="GA1287" s="60"/>
      <c r="GB1287" s="60"/>
      <c r="GC1287" s="60"/>
      <c r="GD1287" s="60"/>
      <c r="GE1287" s="60"/>
      <c r="GF1287" s="60"/>
      <c r="GG1287" s="60"/>
      <c r="GH1287" s="60"/>
      <c r="GI1287" s="60"/>
      <c r="GJ1287" s="60"/>
      <c r="GK1287" s="60"/>
      <c r="GL1287" s="60"/>
      <c r="GM1287" s="60"/>
      <c r="GN1287" s="60"/>
      <c r="GO1287" s="37"/>
      <c r="HP1287" s="37"/>
      <c r="IW1287" s="37"/>
      <c r="IX1287" s="37"/>
      <c r="IY1287" s="37"/>
      <c r="JZ1287" s="37"/>
      <c r="LA1287" s="37"/>
      <c r="MC1287" s="37"/>
      <c r="ND1287" s="37"/>
      <c r="OG1287" s="37"/>
      <c r="PH1287" s="37"/>
      <c r="QI1287" s="37"/>
      <c r="RY1287" s="138"/>
    </row>
    <row r="1288" spans="3:493" s="38" customFormat="1">
      <c r="C1288" s="39"/>
      <c r="G1288" s="40"/>
      <c r="H1288" s="40"/>
      <c r="AI1288" s="37"/>
      <c r="BJ1288" s="37"/>
      <c r="DL1288" s="37"/>
      <c r="FN1288" s="37"/>
      <c r="FO1288" s="60"/>
      <c r="FP1288" s="60"/>
      <c r="FQ1288" s="60"/>
      <c r="FR1288" s="60"/>
      <c r="FS1288" s="60"/>
      <c r="FT1288" s="60"/>
      <c r="FU1288" s="60"/>
      <c r="FV1288" s="60"/>
      <c r="FW1288" s="60"/>
      <c r="FX1288" s="60"/>
      <c r="FY1288" s="60"/>
      <c r="FZ1288" s="60"/>
      <c r="GA1288" s="60"/>
      <c r="GB1288" s="60"/>
      <c r="GC1288" s="60"/>
      <c r="GD1288" s="60"/>
      <c r="GE1288" s="60"/>
      <c r="GF1288" s="60"/>
      <c r="GG1288" s="60"/>
      <c r="GH1288" s="60"/>
      <c r="GI1288" s="60"/>
      <c r="GJ1288" s="60"/>
      <c r="GK1288" s="60"/>
      <c r="GL1288" s="60"/>
      <c r="GM1288" s="60"/>
      <c r="GN1288" s="60"/>
      <c r="GO1288" s="37"/>
      <c r="HP1288" s="37"/>
      <c r="IW1288" s="37"/>
      <c r="IX1288" s="37"/>
      <c r="IY1288" s="37"/>
      <c r="JZ1288" s="37"/>
      <c r="LA1288" s="37"/>
      <c r="MC1288" s="37"/>
      <c r="ND1288" s="37"/>
      <c r="OG1288" s="37"/>
      <c r="PH1288" s="37"/>
      <c r="QI1288" s="37"/>
      <c r="RY1288" s="138"/>
    </row>
    <row r="1289" spans="3:493" s="38" customFormat="1">
      <c r="C1289" s="39"/>
      <c r="G1289" s="40"/>
      <c r="H1289" s="40"/>
      <c r="AI1289" s="37"/>
      <c r="BJ1289" s="37"/>
      <c r="DL1289" s="37"/>
      <c r="FN1289" s="37"/>
      <c r="FO1289" s="60"/>
      <c r="FP1289" s="60"/>
      <c r="FQ1289" s="60"/>
      <c r="FR1289" s="60"/>
      <c r="FS1289" s="60"/>
      <c r="FT1289" s="60"/>
      <c r="FU1289" s="60"/>
      <c r="FV1289" s="60"/>
      <c r="FW1289" s="60"/>
      <c r="FX1289" s="60"/>
      <c r="FY1289" s="60"/>
      <c r="FZ1289" s="60"/>
      <c r="GA1289" s="60"/>
      <c r="GB1289" s="60"/>
      <c r="GC1289" s="60"/>
      <c r="GD1289" s="60"/>
      <c r="GE1289" s="60"/>
      <c r="GF1289" s="60"/>
      <c r="GG1289" s="60"/>
      <c r="GH1289" s="60"/>
      <c r="GI1289" s="60"/>
      <c r="GJ1289" s="60"/>
      <c r="GK1289" s="60"/>
      <c r="GL1289" s="60"/>
      <c r="GM1289" s="60"/>
      <c r="GN1289" s="60"/>
      <c r="GO1289" s="37"/>
      <c r="HP1289" s="37"/>
      <c r="IW1289" s="37"/>
      <c r="IX1289" s="37"/>
      <c r="IY1289" s="37"/>
      <c r="JZ1289" s="37"/>
      <c r="LA1289" s="37"/>
      <c r="MC1289" s="37"/>
      <c r="ND1289" s="37"/>
      <c r="OG1289" s="37"/>
      <c r="PH1289" s="37"/>
      <c r="QI1289" s="37"/>
      <c r="RY1289" s="138"/>
    </row>
    <row r="1290" spans="3:493" s="38" customFormat="1">
      <c r="C1290" s="39"/>
      <c r="G1290" s="40"/>
      <c r="H1290" s="40"/>
      <c r="AI1290" s="37"/>
      <c r="BJ1290" s="37"/>
      <c r="DL1290" s="37"/>
      <c r="FN1290" s="37"/>
      <c r="FO1290" s="60"/>
      <c r="FP1290" s="60"/>
      <c r="FQ1290" s="60"/>
      <c r="FR1290" s="60"/>
      <c r="FS1290" s="60"/>
      <c r="FT1290" s="60"/>
      <c r="FU1290" s="60"/>
      <c r="FV1290" s="60"/>
      <c r="FW1290" s="60"/>
      <c r="FX1290" s="60"/>
      <c r="FY1290" s="60"/>
      <c r="FZ1290" s="60"/>
      <c r="GA1290" s="60"/>
      <c r="GB1290" s="60"/>
      <c r="GC1290" s="60"/>
      <c r="GD1290" s="60"/>
      <c r="GE1290" s="60"/>
      <c r="GF1290" s="60"/>
      <c r="GG1290" s="60"/>
      <c r="GH1290" s="60"/>
      <c r="GI1290" s="60"/>
      <c r="GJ1290" s="60"/>
      <c r="GK1290" s="60"/>
      <c r="GL1290" s="60"/>
      <c r="GM1290" s="60"/>
      <c r="GN1290" s="60"/>
      <c r="GO1290" s="37"/>
      <c r="HP1290" s="37"/>
      <c r="IW1290" s="37"/>
      <c r="IX1290" s="37"/>
      <c r="IY1290" s="37"/>
      <c r="JZ1290" s="37"/>
      <c r="LA1290" s="37"/>
      <c r="MC1290" s="37"/>
      <c r="ND1290" s="37"/>
      <c r="OG1290" s="37"/>
      <c r="PH1290" s="37"/>
      <c r="QI1290" s="37"/>
      <c r="RY1290" s="138"/>
    </row>
    <row r="1291" spans="3:493" s="38" customFormat="1">
      <c r="C1291" s="39"/>
      <c r="G1291" s="40"/>
      <c r="H1291" s="40"/>
      <c r="AI1291" s="37"/>
      <c r="BJ1291" s="37"/>
      <c r="DL1291" s="37"/>
      <c r="FN1291" s="37"/>
      <c r="FO1291" s="60"/>
      <c r="FP1291" s="60"/>
      <c r="FQ1291" s="60"/>
      <c r="FR1291" s="60"/>
      <c r="FS1291" s="60"/>
      <c r="FT1291" s="60"/>
      <c r="FU1291" s="60"/>
      <c r="FV1291" s="60"/>
      <c r="FW1291" s="60"/>
      <c r="FX1291" s="60"/>
      <c r="FY1291" s="60"/>
      <c r="FZ1291" s="60"/>
      <c r="GA1291" s="60"/>
      <c r="GB1291" s="60"/>
      <c r="GC1291" s="60"/>
      <c r="GD1291" s="60"/>
      <c r="GE1291" s="60"/>
      <c r="GF1291" s="60"/>
      <c r="GG1291" s="60"/>
      <c r="GH1291" s="60"/>
      <c r="GI1291" s="60"/>
      <c r="GJ1291" s="60"/>
      <c r="GK1291" s="60"/>
      <c r="GL1291" s="60"/>
      <c r="GM1291" s="60"/>
      <c r="GN1291" s="60"/>
      <c r="GO1291" s="37"/>
      <c r="HP1291" s="37"/>
      <c r="IW1291" s="37"/>
      <c r="IX1291" s="37"/>
      <c r="IY1291" s="37"/>
      <c r="JZ1291" s="37"/>
      <c r="LA1291" s="37"/>
      <c r="MC1291" s="37"/>
      <c r="ND1291" s="37"/>
      <c r="OG1291" s="37"/>
      <c r="PH1291" s="37"/>
      <c r="QI1291" s="37"/>
      <c r="RY1291" s="138"/>
    </row>
    <row r="1292" spans="3:493" s="38" customFormat="1">
      <c r="C1292" s="39"/>
      <c r="G1292" s="40"/>
      <c r="H1292" s="40"/>
      <c r="AI1292" s="37"/>
      <c r="BJ1292" s="37"/>
      <c r="DL1292" s="37"/>
      <c r="FN1292" s="37"/>
      <c r="FO1292" s="60"/>
      <c r="FP1292" s="60"/>
      <c r="FQ1292" s="60"/>
      <c r="FR1292" s="60"/>
      <c r="FS1292" s="60"/>
      <c r="FT1292" s="60"/>
      <c r="FU1292" s="60"/>
      <c r="FV1292" s="60"/>
      <c r="FW1292" s="60"/>
      <c r="FX1292" s="60"/>
      <c r="FY1292" s="60"/>
      <c r="FZ1292" s="60"/>
      <c r="GA1292" s="60"/>
      <c r="GB1292" s="60"/>
      <c r="GC1292" s="60"/>
      <c r="GD1292" s="60"/>
      <c r="GE1292" s="60"/>
      <c r="GF1292" s="60"/>
      <c r="GG1292" s="60"/>
      <c r="GH1292" s="60"/>
      <c r="GI1292" s="60"/>
      <c r="GJ1292" s="60"/>
      <c r="GK1292" s="60"/>
      <c r="GL1292" s="60"/>
      <c r="GM1292" s="60"/>
      <c r="GN1292" s="60"/>
      <c r="GO1292" s="37"/>
      <c r="HP1292" s="37"/>
      <c r="IW1292" s="37"/>
      <c r="IX1292" s="37"/>
      <c r="IY1292" s="37"/>
      <c r="JZ1292" s="37"/>
      <c r="LA1292" s="37"/>
      <c r="MC1292" s="37"/>
      <c r="ND1292" s="37"/>
      <c r="OG1292" s="37"/>
      <c r="PH1292" s="37"/>
      <c r="QI1292" s="37"/>
      <c r="RY1292" s="138"/>
    </row>
    <row r="1293" spans="3:493" s="38" customFormat="1">
      <c r="C1293" s="39"/>
      <c r="G1293" s="40"/>
      <c r="H1293" s="40"/>
      <c r="AI1293" s="37"/>
      <c r="BJ1293" s="37"/>
      <c r="DL1293" s="37"/>
      <c r="FN1293" s="37"/>
      <c r="FO1293" s="60"/>
      <c r="FP1293" s="60"/>
      <c r="FQ1293" s="60"/>
      <c r="FR1293" s="60"/>
      <c r="FS1293" s="60"/>
      <c r="FT1293" s="60"/>
      <c r="FU1293" s="60"/>
      <c r="FV1293" s="60"/>
      <c r="FW1293" s="60"/>
      <c r="FX1293" s="60"/>
      <c r="FY1293" s="60"/>
      <c r="FZ1293" s="60"/>
      <c r="GA1293" s="60"/>
      <c r="GB1293" s="60"/>
      <c r="GC1293" s="60"/>
      <c r="GD1293" s="60"/>
      <c r="GE1293" s="60"/>
      <c r="GF1293" s="60"/>
      <c r="GG1293" s="60"/>
      <c r="GH1293" s="60"/>
      <c r="GI1293" s="60"/>
      <c r="GJ1293" s="60"/>
      <c r="GK1293" s="60"/>
      <c r="GL1293" s="60"/>
      <c r="GM1293" s="60"/>
      <c r="GN1293" s="60"/>
      <c r="GO1293" s="37"/>
      <c r="HP1293" s="37"/>
      <c r="IW1293" s="37"/>
      <c r="IX1293" s="37"/>
      <c r="IY1293" s="37"/>
      <c r="JZ1293" s="37"/>
      <c r="LA1293" s="37"/>
      <c r="MC1293" s="37"/>
      <c r="ND1293" s="37"/>
      <c r="OG1293" s="37"/>
      <c r="PH1293" s="37"/>
      <c r="QI1293" s="37"/>
      <c r="RY1293" s="138"/>
    </row>
    <row r="1294" spans="3:493" s="38" customFormat="1">
      <c r="C1294" s="39"/>
      <c r="G1294" s="40"/>
      <c r="H1294" s="40"/>
      <c r="AI1294" s="37"/>
      <c r="BJ1294" s="37"/>
      <c r="DL1294" s="37"/>
      <c r="FN1294" s="37"/>
      <c r="FO1294" s="60"/>
      <c r="FP1294" s="60"/>
      <c r="FQ1294" s="60"/>
      <c r="FR1294" s="60"/>
      <c r="FS1294" s="60"/>
      <c r="FT1294" s="60"/>
      <c r="FU1294" s="60"/>
      <c r="FV1294" s="60"/>
      <c r="FW1294" s="60"/>
      <c r="FX1294" s="60"/>
      <c r="FY1294" s="60"/>
      <c r="FZ1294" s="60"/>
      <c r="GA1294" s="60"/>
      <c r="GB1294" s="60"/>
      <c r="GC1294" s="60"/>
      <c r="GD1294" s="60"/>
      <c r="GE1294" s="60"/>
      <c r="GF1294" s="60"/>
      <c r="GG1294" s="60"/>
      <c r="GH1294" s="60"/>
      <c r="GI1294" s="60"/>
      <c r="GJ1294" s="60"/>
      <c r="GK1294" s="60"/>
      <c r="GL1294" s="60"/>
      <c r="GM1294" s="60"/>
      <c r="GN1294" s="60"/>
      <c r="GO1294" s="37"/>
      <c r="HP1294" s="37"/>
      <c r="IW1294" s="37"/>
      <c r="IX1294" s="37"/>
      <c r="IY1294" s="37"/>
      <c r="JZ1294" s="37"/>
      <c r="LA1294" s="37"/>
      <c r="MC1294" s="37"/>
      <c r="ND1294" s="37"/>
      <c r="OG1294" s="37"/>
      <c r="PH1294" s="37"/>
      <c r="QI1294" s="37"/>
      <c r="RY1294" s="138"/>
    </row>
    <row r="1295" spans="3:493" s="38" customFormat="1">
      <c r="C1295" s="39"/>
      <c r="G1295" s="40"/>
      <c r="H1295" s="40"/>
      <c r="AI1295" s="37"/>
      <c r="BJ1295" s="37"/>
      <c r="DL1295" s="37"/>
      <c r="FN1295" s="37"/>
      <c r="FO1295" s="60"/>
      <c r="FP1295" s="60"/>
      <c r="FQ1295" s="60"/>
      <c r="FR1295" s="60"/>
      <c r="FS1295" s="60"/>
      <c r="FT1295" s="60"/>
      <c r="FU1295" s="60"/>
      <c r="FV1295" s="60"/>
      <c r="FW1295" s="60"/>
      <c r="FX1295" s="60"/>
      <c r="FY1295" s="60"/>
      <c r="FZ1295" s="60"/>
      <c r="GA1295" s="60"/>
      <c r="GB1295" s="60"/>
      <c r="GC1295" s="60"/>
      <c r="GD1295" s="60"/>
      <c r="GE1295" s="60"/>
      <c r="GF1295" s="60"/>
      <c r="GG1295" s="60"/>
      <c r="GH1295" s="60"/>
      <c r="GI1295" s="60"/>
      <c r="GJ1295" s="60"/>
      <c r="GK1295" s="60"/>
      <c r="GL1295" s="60"/>
      <c r="GM1295" s="60"/>
      <c r="GN1295" s="60"/>
      <c r="GO1295" s="37"/>
      <c r="HP1295" s="37"/>
      <c r="IW1295" s="37"/>
      <c r="IX1295" s="37"/>
      <c r="IY1295" s="37"/>
      <c r="JZ1295" s="37"/>
      <c r="LA1295" s="37"/>
      <c r="MC1295" s="37"/>
      <c r="ND1295" s="37"/>
      <c r="OG1295" s="37"/>
      <c r="PH1295" s="37"/>
      <c r="QI1295" s="37"/>
      <c r="RY1295" s="138"/>
    </row>
    <row r="1296" spans="3:493" s="38" customFormat="1">
      <c r="C1296" s="39"/>
      <c r="G1296" s="40"/>
      <c r="H1296" s="40"/>
      <c r="AI1296" s="37"/>
      <c r="BJ1296" s="37"/>
      <c r="DL1296" s="37"/>
      <c r="FN1296" s="37"/>
      <c r="FO1296" s="60"/>
      <c r="FP1296" s="60"/>
      <c r="FQ1296" s="60"/>
      <c r="FR1296" s="60"/>
      <c r="FS1296" s="60"/>
      <c r="FT1296" s="60"/>
      <c r="FU1296" s="60"/>
      <c r="FV1296" s="60"/>
      <c r="FW1296" s="60"/>
      <c r="FX1296" s="60"/>
      <c r="FY1296" s="60"/>
      <c r="FZ1296" s="60"/>
      <c r="GA1296" s="60"/>
      <c r="GB1296" s="60"/>
      <c r="GC1296" s="60"/>
      <c r="GD1296" s="60"/>
      <c r="GE1296" s="60"/>
      <c r="GF1296" s="60"/>
      <c r="GG1296" s="60"/>
      <c r="GH1296" s="60"/>
      <c r="GI1296" s="60"/>
      <c r="GJ1296" s="60"/>
      <c r="GK1296" s="60"/>
      <c r="GL1296" s="60"/>
      <c r="GM1296" s="60"/>
      <c r="GN1296" s="60"/>
      <c r="GO1296" s="37"/>
      <c r="HP1296" s="37"/>
      <c r="IW1296" s="37"/>
      <c r="IX1296" s="37"/>
      <c r="IY1296" s="37"/>
      <c r="JZ1296" s="37"/>
      <c r="LA1296" s="37"/>
      <c r="MC1296" s="37"/>
      <c r="ND1296" s="37"/>
      <c r="OG1296" s="37"/>
      <c r="PH1296" s="37"/>
      <c r="QI1296" s="37"/>
      <c r="RY1296" s="138"/>
    </row>
    <row r="1297" spans="3:493" s="38" customFormat="1">
      <c r="C1297" s="39"/>
      <c r="G1297" s="40"/>
      <c r="H1297" s="40"/>
      <c r="AI1297" s="37"/>
      <c r="BJ1297" s="37"/>
      <c r="DL1297" s="37"/>
      <c r="FN1297" s="37"/>
      <c r="FO1297" s="60"/>
      <c r="FP1297" s="60"/>
      <c r="FQ1297" s="60"/>
      <c r="FR1297" s="60"/>
      <c r="FS1297" s="60"/>
      <c r="FT1297" s="60"/>
      <c r="FU1297" s="60"/>
      <c r="FV1297" s="60"/>
      <c r="FW1297" s="60"/>
      <c r="FX1297" s="60"/>
      <c r="FY1297" s="60"/>
      <c r="FZ1297" s="60"/>
      <c r="GA1297" s="60"/>
      <c r="GB1297" s="60"/>
      <c r="GC1297" s="60"/>
      <c r="GD1297" s="60"/>
      <c r="GE1297" s="60"/>
      <c r="GF1297" s="60"/>
      <c r="GG1297" s="60"/>
      <c r="GH1297" s="60"/>
      <c r="GI1297" s="60"/>
      <c r="GJ1297" s="60"/>
      <c r="GK1297" s="60"/>
      <c r="GL1297" s="60"/>
      <c r="GM1297" s="60"/>
      <c r="GN1297" s="60"/>
      <c r="GO1297" s="37"/>
      <c r="HP1297" s="37"/>
      <c r="IW1297" s="37"/>
      <c r="IX1297" s="37"/>
      <c r="IY1297" s="37"/>
      <c r="JZ1297" s="37"/>
      <c r="LA1297" s="37"/>
      <c r="MC1297" s="37"/>
      <c r="ND1297" s="37"/>
      <c r="OG1297" s="37"/>
      <c r="PH1297" s="37"/>
      <c r="QI1297" s="37"/>
      <c r="RY1297" s="138"/>
    </row>
    <row r="1298" spans="3:493" s="38" customFormat="1">
      <c r="C1298" s="39"/>
      <c r="G1298" s="40"/>
      <c r="H1298" s="40"/>
      <c r="AI1298" s="37"/>
      <c r="BJ1298" s="37"/>
      <c r="DL1298" s="37"/>
      <c r="FN1298" s="37"/>
      <c r="FO1298" s="60"/>
      <c r="FP1298" s="60"/>
      <c r="FQ1298" s="60"/>
      <c r="FR1298" s="60"/>
      <c r="FS1298" s="60"/>
      <c r="FT1298" s="60"/>
      <c r="FU1298" s="60"/>
      <c r="FV1298" s="60"/>
      <c r="FW1298" s="60"/>
      <c r="FX1298" s="60"/>
      <c r="FY1298" s="60"/>
      <c r="FZ1298" s="60"/>
      <c r="GA1298" s="60"/>
      <c r="GB1298" s="60"/>
      <c r="GC1298" s="60"/>
      <c r="GD1298" s="60"/>
      <c r="GE1298" s="60"/>
      <c r="GF1298" s="60"/>
      <c r="GG1298" s="60"/>
      <c r="GH1298" s="60"/>
      <c r="GI1298" s="60"/>
      <c r="GJ1298" s="60"/>
      <c r="GK1298" s="60"/>
      <c r="GL1298" s="60"/>
      <c r="GM1298" s="60"/>
      <c r="GN1298" s="60"/>
      <c r="GO1298" s="37"/>
      <c r="HP1298" s="37"/>
      <c r="IW1298" s="37"/>
      <c r="IX1298" s="37"/>
      <c r="IY1298" s="37"/>
      <c r="JZ1298" s="37"/>
      <c r="LA1298" s="37"/>
      <c r="MC1298" s="37"/>
      <c r="ND1298" s="37"/>
      <c r="OG1298" s="37"/>
      <c r="PH1298" s="37"/>
      <c r="QI1298" s="37"/>
      <c r="RY1298" s="138"/>
    </row>
    <row r="1299" spans="3:493" s="38" customFormat="1">
      <c r="C1299" s="39"/>
      <c r="G1299" s="40"/>
      <c r="H1299" s="40"/>
      <c r="AI1299" s="37"/>
      <c r="BJ1299" s="37"/>
      <c r="DL1299" s="37"/>
      <c r="FN1299" s="37"/>
      <c r="FO1299" s="60"/>
      <c r="FP1299" s="60"/>
      <c r="FQ1299" s="60"/>
      <c r="FR1299" s="60"/>
      <c r="FS1299" s="60"/>
      <c r="FT1299" s="60"/>
      <c r="FU1299" s="60"/>
      <c r="FV1299" s="60"/>
      <c r="FW1299" s="60"/>
      <c r="FX1299" s="60"/>
      <c r="FY1299" s="60"/>
      <c r="FZ1299" s="60"/>
      <c r="GA1299" s="60"/>
      <c r="GB1299" s="60"/>
      <c r="GC1299" s="60"/>
      <c r="GD1299" s="60"/>
      <c r="GE1299" s="60"/>
      <c r="GF1299" s="60"/>
      <c r="GG1299" s="60"/>
      <c r="GH1299" s="60"/>
      <c r="GI1299" s="60"/>
      <c r="GJ1299" s="60"/>
      <c r="GK1299" s="60"/>
      <c r="GL1299" s="60"/>
      <c r="GM1299" s="60"/>
      <c r="GN1299" s="60"/>
      <c r="GO1299" s="37"/>
      <c r="HP1299" s="37"/>
      <c r="IW1299" s="37"/>
      <c r="IX1299" s="37"/>
      <c r="IY1299" s="37"/>
      <c r="JZ1299" s="37"/>
      <c r="LA1299" s="37"/>
      <c r="MC1299" s="37"/>
      <c r="ND1299" s="37"/>
      <c r="OG1299" s="37"/>
      <c r="PH1299" s="37"/>
      <c r="QI1299" s="37"/>
      <c r="RY1299" s="138"/>
    </row>
    <row r="1300" spans="3:493" s="38" customFormat="1">
      <c r="C1300" s="39"/>
      <c r="G1300" s="40"/>
      <c r="H1300" s="40"/>
      <c r="AI1300" s="37"/>
      <c r="BJ1300" s="37"/>
      <c r="DL1300" s="37"/>
      <c r="FN1300" s="37"/>
      <c r="FO1300" s="60"/>
      <c r="FP1300" s="60"/>
      <c r="FQ1300" s="60"/>
      <c r="FR1300" s="60"/>
      <c r="FS1300" s="60"/>
      <c r="FT1300" s="60"/>
      <c r="FU1300" s="60"/>
      <c r="FV1300" s="60"/>
      <c r="FW1300" s="60"/>
      <c r="FX1300" s="60"/>
      <c r="FY1300" s="60"/>
      <c r="FZ1300" s="60"/>
      <c r="GA1300" s="60"/>
      <c r="GB1300" s="60"/>
      <c r="GC1300" s="60"/>
      <c r="GD1300" s="60"/>
      <c r="GE1300" s="60"/>
      <c r="GF1300" s="60"/>
      <c r="GG1300" s="60"/>
      <c r="GH1300" s="60"/>
      <c r="GI1300" s="60"/>
      <c r="GJ1300" s="60"/>
      <c r="GK1300" s="60"/>
      <c r="GL1300" s="60"/>
      <c r="GM1300" s="60"/>
      <c r="GN1300" s="60"/>
      <c r="GO1300" s="37"/>
      <c r="HP1300" s="37"/>
      <c r="IW1300" s="37"/>
      <c r="IX1300" s="37"/>
      <c r="IY1300" s="37"/>
      <c r="JZ1300" s="37"/>
      <c r="LA1300" s="37"/>
      <c r="MC1300" s="37"/>
      <c r="ND1300" s="37"/>
      <c r="OG1300" s="37"/>
      <c r="PH1300" s="37"/>
      <c r="QI1300" s="37"/>
      <c r="RY1300" s="138"/>
    </row>
    <row r="1301" spans="3:493" s="38" customFormat="1">
      <c r="C1301" s="39"/>
      <c r="G1301" s="40"/>
      <c r="H1301" s="40"/>
      <c r="AI1301" s="37"/>
      <c r="BJ1301" s="37"/>
      <c r="DL1301" s="37"/>
      <c r="FN1301" s="37"/>
      <c r="FO1301" s="60"/>
      <c r="FP1301" s="60"/>
      <c r="FQ1301" s="60"/>
      <c r="FR1301" s="60"/>
      <c r="FS1301" s="60"/>
      <c r="FT1301" s="60"/>
      <c r="FU1301" s="60"/>
      <c r="FV1301" s="60"/>
      <c r="FW1301" s="60"/>
      <c r="FX1301" s="60"/>
      <c r="FY1301" s="60"/>
      <c r="FZ1301" s="60"/>
      <c r="GA1301" s="60"/>
      <c r="GB1301" s="60"/>
      <c r="GC1301" s="60"/>
      <c r="GD1301" s="60"/>
      <c r="GE1301" s="60"/>
      <c r="GF1301" s="60"/>
      <c r="GG1301" s="60"/>
      <c r="GH1301" s="60"/>
      <c r="GI1301" s="60"/>
      <c r="GJ1301" s="60"/>
      <c r="GK1301" s="60"/>
      <c r="GL1301" s="60"/>
      <c r="GM1301" s="60"/>
      <c r="GN1301" s="60"/>
      <c r="GO1301" s="37"/>
      <c r="HP1301" s="37"/>
      <c r="IW1301" s="37"/>
      <c r="IX1301" s="37"/>
      <c r="IY1301" s="37"/>
      <c r="JZ1301" s="37"/>
      <c r="LA1301" s="37"/>
      <c r="MC1301" s="37"/>
      <c r="ND1301" s="37"/>
      <c r="OG1301" s="37"/>
      <c r="PH1301" s="37"/>
      <c r="QI1301" s="37"/>
      <c r="RY1301" s="138"/>
    </row>
    <row r="1302" spans="3:493" s="38" customFormat="1">
      <c r="C1302" s="39"/>
      <c r="G1302" s="40"/>
      <c r="H1302" s="40"/>
      <c r="AI1302" s="37"/>
      <c r="BJ1302" s="37"/>
      <c r="DL1302" s="37"/>
      <c r="FN1302" s="37"/>
      <c r="FO1302" s="60"/>
      <c r="FP1302" s="60"/>
      <c r="FQ1302" s="60"/>
      <c r="FR1302" s="60"/>
      <c r="FS1302" s="60"/>
      <c r="FT1302" s="60"/>
      <c r="FU1302" s="60"/>
      <c r="FV1302" s="60"/>
      <c r="FW1302" s="60"/>
      <c r="FX1302" s="60"/>
      <c r="FY1302" s="60"/>
      <c r="FZ1302" s="60"/>
      <c r="GA1302" s="60"/>
      <c r="GB1302" s="60"/>
      <c r="GC1302" s="60"/>
      <c r="GD1302" s="60"/>
      <c r="GE1302" s="60"/>
      <c r="GF1302" s="60"/>
      <c r="GG1302" s="60"/>
      <c r="GH1302" s="60"/>
      <c r="GI1302" s="60"/>
      <c r="GJ1302" s="60"/>
      <c r="GK1302" s="60"/>
      <c r="GL1302" s="60"/>
      <c r="GM1302" s="60"/>
      <c r="GN1302" s="60"/>
      <c r="GO1302" s="37"/>
      <c r="HP1302" s="37"/>
      <c r="IW1302" s="37"/>
      <c r="IX1302" s="37"/>
      <c r="IY1302" s="37"/>
      <c r="JZ1302" s="37"/>
      <c r="LA1302" s="37"/>
      <c r="MC1302" s="37"/>
      <c r="ND1302" s="37"/>
      <c r="OG1302" s="37"/>
      <c r="PH1302" s="37"/>
      <c r="QI1302" s="37"/>
      <c r="RY1302" s="138"/>
    </row>
    <row r="1303" spans="3:493" s="38" customFormat="1">
      <c r="C1303" s="39"/>
      <c r="G1303" s="40"/>
      <c r="H1303" s="40"/>
      <c r="AI1303" s="37"/>
      <c r="BJ1303" s="37"/>
      <c r="DL1303" s="37"/>
      <c r="FN1303" s="37"/>
      <c r="FO1303" s="60"/>
      <c r="FP1303" s="60"/>
      <c r="FQ1303" s="60"/>
      <c r="FR1303" s="60"/>
      <c r="FS1303" s="60"/>
      <c r="FT1303" s="60"/>
      <c r="FU1303" s="60"/>
      <c r="FV1303" s="60"/>
      <c r="FW1303" s="60"/>
      <c r="FX1303" s="60"/>
      <c r="FY1303" s="60"/>
      <c r="FZ1303" s="60"/>
      <c r="GA1303" s="60"/>
      <c r="GB1303" s="60"/>
      <c r="GC1303" s="60"/>
      <c r="GD1303" s="60"/>
      <c r="GE1303" s="60"/>
      <c r="GF1303" s="60"/>
      <c r="GG1303" s="60"/>
      <c r="GH1303" s="60"/>
      <c r="GI1303" s="60"/>
      <c r="GJ1303" s="60"/>
      <c r="GK1303" s="60"/>
      <c r="GL1303" s="60"/>
      <c r="GM1303" s="60"/>
      <c r="GN1303" s="60"/>
      <c r="GO1303" s="37"/>
      <c r="HP1303" s="37"/>
      <c r="IW1303" s="37"/>
      <c r="IX1303" s="37"/>
      <c r="IY1303" s="37"/>
      <c r="JZ1303" s="37"/>
      <c r="LA1303" s="37"/>
      <c r="MC1303" s="37"/>
      <c r="ND1303" s="37"/>
      <c r="OG1303" s="37"/>
      <c r="PH1303" s="37"/>
      <c r="QI1303" s="37"/>
      <c r="RY1303" s="138"/>
    </row>
    <row r="1304" spans="3:493" s="38" customFormat="1">
      <c r="C1304" s="39"/>
      <c r="G1304" s="40"/>
      <c r="H1304" s="40"/>
      <c r="AI1304" s="37"/>
      <c r="BJ1304" s="37"/>
      <c r="DL1304" s="37"/>
      <c r="FN1304" s="37"/>
      <c r="FO1304" s="60"/>
      <c r="FP1304" s="60"/>
      <c r="FQ1304" s="60"/>
      <c r="FR1304" s="60"/>
      <c r="FS1304" s="60"/>
      <c r="FT1304" s="60"/>
      <c r="FU1304" s="60"/>
      <c r="FV1304" s="60"/>
      <c r="FW1304" s="60"/>
      <c r="FX1304" s="60"/>
      <c r="FY1304" s="60"/>
      <c r="FZ1304" s="60"/>
      <c r="GA1304" s="60"/>
      <c r="GB1304" s="60"/>
      <c r="GC1304" s="60"/>
      <c r="GD1304" s="60"/>
      <c r="GE1304" s="60"/>
      <c r="GF1304" s="60"/>
      <c r="GG1304" s="60"/>
      <c r="GH1304" s="60"/>
      <c r="GI1304" s="60"/>
      <c r="GJ1304" s="60"/>
      <c r="GK1304" s="60"/>
      <c r="GL1304" s="60"/>
      <c r="GM1304" s="60"/>
      <c r="GN1304" s="60"/>
      <c r="GO1304" s="37"/>
      <c r="HP1304" s="37"/>
      <c r="IW1304" s="37"/>
      <c r="IX1304" s="37"/>
      <c r="IY1304" s="37"/>
      <c r="JZ1304" s="37"/>
      <c r="LA1304" s="37"/>
      <c r="MC1304" s="37"/>
      <c r="ND1304" s="37"/>
      <c r="OG1304" s="37"/>
      <c r="PH1304" s="37"/>
      <c r="QI1304" s="37"/>
      <c r="RY1304" s="138"/>
    </row>
    <row r="1305" spans="3:493" s="38" customFormat="1">
      <c r="C1305" s="39"/>
      <c r="G1305" s="40"/>
      <c r="H1305" s="40"/>
      <c r="AI1305" s="37"/>
      <c r="BJ1305" s="37"/>
      <c r="DL1305" s="37"/>
      <c r="FN1305" s="37"/>
      <c r="FO1305" s="60"/>
      <c r="FP1305" s="60"/>
      <c r="FQ1305" s="60"/>
      <c r="FR1305" s="60"/>
      <c r="FS1305" s="60"/>
      <c r="FT1305" s="60"/>
      <c r="FU1305" s="60"/>
      <c r="FV1305" s="60"/>
      <c r="FW1305" s="60"/>
      <c r="FX1305" s="60"/>
      <c r="FY1305" s="60"/>
      <c r="FZ1305" s="60"/>
      <c r="GA1305" s="60"/>
      <c r="GB1305" s="60"/>
      <c r="GC1305" s="60"/>
      <c r="GD1305" s="60"/>
      <c r="GE1305" s="60"/>
      <c r="GF1305" s="60"/>
      <c r="GG1305" s="60"/>
      <c r="GH1305" s="60"/>
      <c r="GI1305" s="60"/>
      <c r="GJ1305" s="60"/>
      <c r="GK1305" s="60"/>
      <c r="GL1305" s="60"/>
      <c r="GM1305" s="60"/>
      <c r="GN1305" s="60"/>
      <c r="GO1305" s="37"/>
      <c r="HP1305" s="37"/>
      <c r="IW1305" s="37"/>
      <c r="IX1305" s="37"/>
      <c r="IY1305" s="37"/>
      <c r="JZ1305" s="37"/>
      <c r="LA1305" s="37"/>
      <c r="MC1305" s="37"/>
      <c r="ND1305" s="37"/>
      <c r="OG1305" s="37"/>
      <c r="PH1305" s="37"/>
      <c r="QI1305" s="37"/>
      <c r="RY1305" s="138"/>
    </row>
    <row r="1306" spans="3:493" s="38" customFormat="1">
      <c r="C1306" s="39"/>
      <c r="G1306" s="40"/>
      <c r="H1306" s="40"/>
      <c r="AI1306" s="37"/>
      <c r="BJ1306" s="37"/>
      <c r="DL1306" s="37"/>
      <c r="FN1306" s="37"/>
      <c r="FO1306" s="60"/>
      <c r="FP1306" s="60"/>
      <c r="FQ1306" s="60"/>
      <c r="FR1306" s="60"/>
      <c r="FS1306" s="60"/>
      <c r="FT1306" s="60"/>
      <c r="FU1306" s="60"/>
      <c r="FV1306" s="60"/>
      <c r="FW1306" s="60"/>
      <c r="FX1306" s="60"/>
      <c r="FY1306" s="60"/>
      <c r="FZ1306" s="60"/>
      <c r="GA1306" s="60"/>
      <c r="GB1306" s="60"/>
      <c r="GC1306" s="60"/>
      <c r="GD1306" s="60"/>
      <c r="GE1306" s="60"/>
      <c r="GF1306" s="60"/>
      <c r="GG1306" s="60"/>
      <c r="GH1306" s="60"/>
      <c r="GI1306" s="60"/>
      <c r="GJ1306" s="60"/>
      <c r="GK1306" s="60"/>
      <c r="GL1306" s="60"/>
      <c r="GM1306" s="60"/>
      <c r="GN1306" s="60"/>
      <c r="GO1306" s="37"/>
      <c r="HP1306" s="37"/>
      <c r="IW1306" s="37"/>
      <c r="IX1306" s="37"/>
      <c r="IY1306" s="37"/>
      <c r="JZ1306" s="37"/>
      <c r="LA1306" s="37"/>
      <c r="MC1306" s="37"/>
      <c r="ND1306" s="37"/>
      <c r="OG1306" s="37"/>
      <c r="PH1306" s="37"/>
      <c r="QI1306" s="37"/>
      <c r="RY1306" s="138"/>
    </row>
    <row r="1307" spans="3:493" s="38" customFormat="1">
      <c r="C1307" s="39"/>
      <c r="G1307" s="40"/>
      <c r="H1307" s="40"/>
      <c r="AI1307" s="37"/>
      <c r="BJ1307" s="37"/>
      <c r="DL1307" s="37"/>
      <c r="FN1307" s="37"/>
      <c r="FO1307" s="60"/>
      <c r="FP1307" s="60"/>
      <c r="FQ1307" s="60"/>
      <c r="FR1307" s="60"/>
      <c r="FS1307" s="60"/>
      <c r="FT1307" s="60"/>
      <c r="FU1307" s="60"/>
      <c r="FV1307" s="60"/>
      <c r="FW1307" s="60"/>
      <c r="FX1307" s="60"/>
      <c r="FY1307" s="60"/>
      <c r="FZ1307" s="60"/>
      <c r="GA1307" s="60"/>
      <c r="GB1307" s="60"/>
      <c r="GC1307" s="60"/>
      <c r="GD1307" s="60"/>
      <c r="GE1307" s="60"/>
      <c r="GF1307" s="60"/>
      <c r="GG1307" s="60"/>
      <c r="GH1307" s="60"/>
      <c r="GI1307" s="60"/>
      <c r="GJ1307" s="60"/>
      <c r="GK1307" s="60"/>
      <c r="GL1307" s="60"/>
      <c r="GM1307" s="60"/>
      <c r="GN1307" s="60"/>
      <c r="GO1307" s="37"/>
      <c r="HP1307" s="37"/>
      <c r="IW1307" s="37"/>
      <c r="IX1307" s="37"/>
      <c r="IY1307" s="37"/>
      <c r="JZ1307" s="37"/>
      <c r="LA1307" s="37"/>
      <c r="MC1307" s="37"/>
      <c r="ND1307" s="37"/>
      <c r="OG1307" s="37"/>
      <c r="PH1307" s="37"/>
      <c r="QI1307" s="37"/>
      <c r="RY1307" s="138"/>
    </row>
    <row r="1308" spans="3:493" s="38" customFormat="1">
      <c r="C1308" s="39"/>
      <c r="G1308" s="40"/>
      <c r="H1308" s="40"/>
      <c r="AI1308" s="37"/>
      <c r="BJ1308" s="37"/>
      <c r="DL1308" s="37"/>
      <c r="FN1308" s="37"/>
      <c r="FO1308" s="60"/>
      <c r="FP1308" s="60"/>
      <c r="FQ1308" s="60"/>
      <c r="FR1308" s="60"/>
      <c r="FS1308" s="60"/>
      <c r="FT1308" s="60"/>
      <c r="FU1308" s="60"/>
      <c r="FV1308" s="60"/>
      <c r="FW1308" s="60"/>
      <c r="FX1308" s="60"/>
      <c r="FY1308" s="60"/>
      <c r="FZ1308" s="60"/>
      <c r="GA1308" s="60"/>
      <c r="GB1308" s="60"/>
      <c r="GC1308" s="60"/>
      <c r="GD1308" s="60"/>
      <c r="GE1308" s="60"/>
      <c r="GF1308" s="60"/>
      <c r="GG1308" s="60"/>
      <c r="GH1308" s="60"/>
      <c r="GI1308" s="60"/>
      <c r="GJ1308" s="60"/>
      <c r="GK1308" s="60"/>
      <c r="GL1308" s="60"/>
      <c r="GM1308" s="60"/>
      <c r="GN1308" s="60"/>
      <c r="GO1308" s="37"/>
      <c r="HP1308" s="37"/>
      <c r="IW1308" s="37"/>
      <c r="IX1308" s="37"/>
      <c r="IY1308" s="37"/>
      <c r="JZ1308" s="37"/>
      <c r="LA1308" s="37"/>
      <c r="MC1308" s="37"/>
      <c r="ND1308" s="37"/>
      <c r="OG1308" s="37"/>
      <c r="PH1308" s="37"/>
      <c r="QI1308" s="37"/>
      <c r="RY1308" s="138"/>
    </row>
    <row r="1309" spans="3:493" s="38" customFormat="1">
      <c r="C1309" s="39"/>
      <c r="G1309" s="40"/>
      <c r="H1309" s="40"/>
      <c r="AI1309" s="37"/>
      <c r="BJ1309" s="37"/>
      <c r="DL1309" s="37"/>
      <c r="FN1309" s="37"/>
      <c r="FO1309" s="60"/>
      <c r="FP1309" s="60"/>
      <c r="FQ1309" s="60"/>
      <c r="FR1309" s="60"/>
      <c r="FS1309" s="60"/>
      <c r="FT1309" s="60"/>
      <c r="FU1309" s="60"/>
      <c r="FV1309" s="60"/>
      <c r="FW1309" s="60"/>
      <c r="FX1309" s="60"/>
      <c r="FY1309" s="60"/>
      <c r="FZ1309" s="60"/>
      <c r="GA1309" s="60"/>
      <c r="GB1309" s="60"/>
      <c r="GC1309" s="60"/>
      <c r="GD1309" s="60"/>
      <c r="GE1309" s="60"/>
      <c r="GF1309" s="60"/>
      <c r="GG1309" s="60"/>
      <c r="GH1309" s="60"/>
      <c r="GI1309" s="60"/>
      <c r="GJ1309" s="60"/>
      <c r="GK1309" s="60"/>
      <c r="GL1309" s="60"/>
      <c r="GM1309" s="60"/>
      <c r="GN1309" s="60"/>
      <c r="GO1309" s="37"/>
      <c r="HP1309" s="37"/>
      <c r="IW1309" s="37"/>
      <c r="IX1309" s="37"/>
      <c r="IY1309" s="37"/>
      <c r="JZ1309" s="37"/>
      <c r="LA1309" s="37"/>
      <c r="MC1309" s="37"/>
      <c r="ND1309" s="37"/>
      <c r="OG1309" s="37"/>
      <c r="PH1309" s="37"/>
      <c r="QI1309" s="37"/>
      <c r="RY1309" s="138"/>
    </row>
    <row r="1310" spans="3:493" s="38" customFormat="1">
      <c r="C1310" s="39"/>
      <c r="G1310" s="40"/>
      <c r="H1310" s="40"/>
      <c r="AI1310" s="37"/>
      <c r="BJ1310" s="37"/>
      <c r="DL1310" s="37"/>
      <c r="FN1310" s="37"/>
      <c r="FO1310" s="60"/>
      <c r="FP1310" s="60"/>
      <c r="FQ1310" s="60"/>
      <c r="FR1310" s="60"/>
      <c r="FS1310" s="60"/>
      <c r="FT1310" s="60"/>
      <c r="FU1310" s="60"/>
      <c r="FV1310" s="60"/>
      <c r="FW1310" s="60"/>
      <c r="FX1310" s="60"/>
      <c r="FY1310" s="60"/>
      <c r="FZ1310" s="60"/>
      <c r="GA1310" s="60"/>
      <c r="GB1310" s="60"/>
      <c r="GC1310" s="60"/>
      <c r="GD1310" s="60"/>
      <c r="GE1310" s="60"/>
      <c r="GF1310" s="60"/>
      <c r="GG1310" s="60"/>
      <c r="GH1310" s="60"/>
      <c r="GI1310" s="60"/>
      <c r="GJ1310" s="60"/>
      <c r="GK1310" s="60"/>
      <c r="GL1310" s="60"/>
      <c r="GM1310" s="60"/>
      <c r="GN1310" s="60"/>
      <c r="GO1310" s="37"/>
      <c r="HP1310" s="37"/>
      <c r="IW1310" s="37"/>
      <c r="IX1310" s="37"/>
      <c r="IY1310" s="37"/>
      <c r="JZ1310" s="37"/>
      <c r="LA1310" s="37"/>
      <c r="MC1310" s="37"/>
      <c r="ND1310" s="37"/>
      <c r="OG1310" s="37"/>
      <c r="PH1310" s="37"/>
      <c r="QI1310" s="37"/>
      <c r="RY1310" s="138"/>
    </row>
    <row r="1311" spans="3:493" s="38" customFormat="1">
      <c r="C1311" s="39"/>
      <c r="G1311" s="40"/>
      <c r="H1311" s="40"/>
      <c r="AI1311" s="37"/>
      <c r="BJ1311" s="37"/>
      <c r="DL1311" s="37"/>
      <c r="FN1311" s="37"/>
      <c r="FO1311" s="60"/>
      <c r="FP1311" s="60"/>
      <c r="FQ1311" s="60"/>
      <c r="FR1311" s="60"/>
      <c r="FS1311" s="60"/>
      <c r="FT1311" s="60"/>
      <c r="FU1311" s="60"/>
      <c r="FV1311" s="60"/>
      <c r="FW1311" s="60"/>
      <c r="FX1311" s="60"/>
      <c r="FY1311" s="60"/>
      <c r="FZ1311" s="60"/>
      <c r="GA1311" s="60"/>
      <c r="GB1311" s="60"/>
      <c r="GC1311" s="60"/>
      <c r="GD1311" s="60"/>
      <c r="GE1311" s="60"/>
      <c r="GF1311" s="60"/>
      <c r="GG1311" s="60"/>
      <c r="GH1311" s="60"/>
      <c r="GI1311" s="60"/>
      <c r="GJ1311" s="60"/>
      <c r="GK1311" s="60"/>
      <c r="GL1311" s="60"/>
      <c r="GM1311" s="60"/>
      <c r="GN1311" s="60"/>
      <c r="GO1311" s="37"/>
      <c r="HP1311" s="37"/>
      <c r="IW1311" s="37"/>
      <c r="IX1311" s="37"/>
      <c r="IY1311" s="37"/>
      <c r="JZ1311" s="37"/>
      <c r="LA1311" s="37"/>
      <c r="MC1311" s="37"/>
      <c r="ND1311" s="37"/>
      <c r="OG1311" s="37"/>
      <c r="PH1311" s="37"/>
      <c r="QI1311" s="37"/>
      <c r="RY1311" s="138"/>
    </row>
    <row r="1312" spans="3:493" s="38" customFormat="1">
      <c r="C1312" s="39"/>
      <c r="G1312" s="40"/>
      <c r="H1312" s="40"/>
      <c r="AI1312" s="37"/>
      <c r="BJ1312" s="37"/>
      <c r="DL1312" s="37"/>
      <c r="FN1312" s="37"/>
      <c r="FO1312" s="60"/>
      <c r="FP1312" s="60"/>
      <c r="FQ1312" s="60"/>
      <c r="FR1312" s="60"/>
      <c r="FS1312" s="60"/>
      <c r="FT1312" s="60"/>
      <c r="FU1312" s="60"/>
      <c r="FV1312" s="60"/>
      <c r="FW1312" s="60"/>
      <c r="FX1312" s="60"/>
      <c r="FY1312" s="60"/>
      <c r="FZ1312" s="60"/>
      <c r="GA1312" s="60"/>
      <c r="GB1312" s="60"/>
      <c r="GC1312" s="60"/>
      <c r="GD1312" s="60"/>
      <c r="GE1312" s="60"/>
      <c r="GF1312" s="60"/>
      <c r="GG1312" s="60"/>
      <c r="GH1312" s="60"/>
      <c r="GI1312" s="60"/>
      <c r="GJ1312" s="60"/>
      <c r="GK1312" s="60"/>
      <c r="GL1312" s="60"/>
      <c r="GM1312" s="60"/>
      <c r="GN1312" s="60"/>
      <c r="GO1312" s="37"/>
      <c r="HP1312" s="37"/>
      <c r="IW1312" s="37"/>
      <c r="IX1312" s="37"/>
      <c r="IY1312" s="37"/>
      <c r="JZ1312" s="37"/>
      <c r="LA1312" s="37"/>
      <c r="MC1312" s="37"/>
      <c r="ND1312" s="37"/>
      <c r="OG1312" s="37"/>
      <c r="PH1312" s="37"/>
      <c r="QI1312" s="37"/>
      <c r="RY1312" s="138"/>
    </row>
    <row r="1313" spans="3:493" s="38" customFormat="1">
      <c r="C1313" s="39"/>
      <c r="G1313" s="40"/>
      <c r="H1313" s="40"/>
      <c r="AI1313" s="37"/>
      <c r="BJ1313" s="37"/>
      <c r="DL1313" s="37"/>
      <c r="FN1313" s="37"/>
      <c r="FO1313" s="60"/>
      <c r="FP1313" s="60"/>
      <c r="FQ1313" s="60"/>
      <c r="FR1313" s="60"/>
      <c r="FS1313" s="60"/>
      <c r="FT1313" s="60"/>
      <c r="FU1313" s="60"/>
      <c r="FV1313" s="60"/>
      <c r="FW1313" s="60"/>
      <c r="FX1313" s="60"/>
      <c r="FY1313" s="60"/>
      <c r="FZ1313" s="60"/>
      <c r="GA1313" s="60"/>
      <c r="GB1313" s="60"/>
      <c r="GC1313" s="60"/>
      <c r="GD1313" s="60"/>
      <c r="GE1313" s="60"/>
      <c r="GF1313" s="60"/>
      <c r="GG1313" s="60"/>
      <c r="GH1313" s="60"/>
      <c r="GI1313" s="60"/>
      <c r="GJ1313" s="60"/>
      <c r="GK1313" s="60"/>
      <c r="GL1313" s="60"/>
      <c r="GM1313" s="60"/>
      <c r="GN1313" s="60"/>
      <c r="GO1313" s="37"/>
      <c r="HP1313" s="37"/>
      <c r="IW1313" s="37"/>
      <c r="IX1313" s="37"/>
      <c r="IY1313" s="37"/>
      <c r="JZ1313" s="37"/>
      <c r="LA1313" s="37"/>
      <c r="MC1313" s="37"/>
      <c r="ND1313" s="37"/>
      <c r="OG1313" s="37"/>
      <c r="PH1313" s="37"/>
      <c r="QI1313" s="37"/>
      <c r="RY1313" s="138"/>
    </row>
    <row r="1314" spans="3:493" s="38" customFormat="1">
      <c r="C1314" s="39"/>
      <c r="G1314" s="40"/>
      <c r="H1314" s="40"/>
      <c r="AI1314" s="37"/>
      <c r="BJ1314" s="37"/>
      <c r="DL1314" s="37"/>
      <c r="FN1314" s="37"/>
      <c r="FO1314" s="60"/>
      <c r="FP1314" s="60"/>
      <c r="FQ1314" s="60"/>
      <c r="FR1314" s="60"/>
      <c r="FS1314" s="60"/>
      <c r="FT1314" s="60"/>
      <c r="FU1314" s="60"/>
      <c r="FV1314" s="60"/>
      <c r="FW1314" s="60"/>
      <c r="FX1314" s="60"/>
      <c r="FY1314" s="60"/>
      <c r="FZ1314" s="60"/>
      <c r="GA1314" s="60"/>
      <c r="GB1314" s="60"/>
      <c r="GC1314" s="60"/>
      <c r="GD1314" s="60"/>
      <c r="GE1314" s="60"/>
      <c r="GF1314" s="60"/>
      <c r="GG1314" s="60"/>
      <c r="GH1314" s="60"/>
      <c r="GI1314" s="60"/>
      <c r="GJ1314" s="60"/>
      <c r="GK1314" s="60"/>
      <c r="GL1314" s="60"/>
      <c r="GM1314" s="60"/>
      <c r="GN1314" s="60"/>
      <c r="GO1314" s="37"/>
      <c r="HP1314" s="37"/>
      <c r="IW1314" s="37"/>
      <c r="IX1314" s="37"/>
      <c r="IY1314" s="37"/>
      <c r="JZ1314" s="37"/>
      <c r="LA1314" s="37"/>
      <c r="MC1314" s="37"/>
      <c r="ND1314" s="37"/>
      <c r="OG1314" s="37"/>
      <c r="PH1314" s="37"/>
      <c r="QI1314" s="37"/>
      <c r="RY1314" s="138"/>
    </row>
    <row r="1315" spans="3:493" s="38" customFormat="1">
      <c r="C1315" s="39"/>
      <c r="G1315" s="40"/>
      <c r="H1315" s="40"/>
      <c r="AI1315" s="37"/>
      <c r="BJ1315" s="37"/>
      <c r="DL1315" s="37"/>
      <c r="FN1315" s="37"/>
      <c r="FO1315" s="60"/>
      <c r="FP1315" s="60"/>
      <c r="FQ1315" s="60"/>
      <c r="FR1315" s="60"/>
      <c r="FS1315" s="60"/>
      <c r="FT1315" s="60"/>
      <c r="FU1315" s="60"/>
      <c r="FV1315" s="60"/>
      <c r="FW1315" s="60"/>
      <c r="FX1315" s="60"/>
      <c r="FY1315" s="60"/>
      <c r="FZ1315" s="60"/>
      <c r="GA1315" s="60"/>
      <c r="GB1315" s="60"/>
      <c r="GC1315" s="60"/>
      <c r="GD1315" s="60"/>
      <c r="GE1315" s="60"/>
      <c r="GF1315" s="60"/>
      <c r="GG1315" s="60"/>
      <c r="GH1315" s="60"/>
      <c r="GI1315" s="60"/>
      <c r="GJ1315" s="60"/>
      <c r="GK1315" s="60"/>
      <c r="GL1315" s="60"/>
      <c r="GM1315" s="60"/>
      <c r="GN1315" s="60"/>
      <c r="GO1315" s="37"/>
      <c r="HP1315" s="37"/>
      <c r="IW1315" s="37"/>
      <c r="IX1315" s="37"/>
      <c r="IY1315" s="37"/>
      <c r="JZ1315" s="37"/>
      <c r="LA1315" s="37"/>
      <c r="MC1315" s="37"/>
      <c r="ND1315" s="37"/>
      <c r="OG1315" s="37"/>
      <c r="PH1315" s="37"/>
      <c r="QI1315" s="37"/>
      <c r="RY1315" s="138"/>
    </row>
    <row r="1316" spans="3:493" s="38" customFormat="1">
      <c r="C1316" s="39"/>
      <c r="G1316" s="40"/>
      <c r="H1316" s="40"/>
      <c r="AI1316" s="37"/>
      <c r="BJ1316" s="37"/>
      <c r="DL1316" s="37"/>
      <c r="FN1316" s="37"/>
      <c r="FO1316" s="60"/>
      <c r="FP1316" s="60"/>
      <c r="FQ1316" s="60"/>
      <c r="FR1316" s="60"/>
      <c r="FS1316" s="60"/>
      <c r="FT1316" s="60"/>
      <c r="FU1316" s="60"/>
      <c r="FV1316" s="60"/>
      <c r="FW1316" s="60"/>
      <c r="FX1316" s="60"/>
      <c r="FY1316" s="60"/>
      <c r="FZ1316" s="60"/>
      <c r="GA1316" s="60"/>
      <c r="GB1316" s="60"/>
      <c r="GC1316" s="60"/>
      <c r="GD1316" s="60"/>
      <c r="GE1316" s="60"/>
      <c r="GF1316" s="60"/>
      <c r="GG1316" s="60"/>
      <c r="GH1316" s="60"/>
      <c r="GI1316" s="60"/>
      <c r="GJ1316" s="60"/>
      <c r="GK1316" s="60"/>
      <c r="GL1316" s="60"/>
      <c r="GM1316" s="60"/>
      <c r="GN1316" s="60"/>
      <c r="GO1316" s="37"/>
      <c r="HP1316" s="37"/>
      <c r="IW1316" s="37"/>
      <c r="IX1316" s="37"/>
      <c r="IY1316" s="37"/>
      <c r="JZ1316" s="37"/>
      <c r="LA1316" s="37"/>
      <c r="MC1316" s="37"/>
      <c r="ND1316" s="37"/>
      <c r="OG1316" s="37"/>
      <c r="PH1316" s="37"/>
      <c r="QI1316" s="37"/>
      <c r="RY1316" s="138"/>
    </row>
    <row r="1317" spans="3:493" s="38" customFormat="1">
      <c r="C1317" s="39"/>
      <c r="G1317" s="40"/>
      <c r="H1317" s="40"/>
      <c r="AI1317" s="37"/>
      <c r="BJ1317" s="37"/>
      <c r="DL1317" s="37"/>
      <c r="FN1317" s="37"/>
      <c r="FO1317" s="60"/>
      <c r="FP1317" s="60"/>
      <c r="FQ1317" s="60"/>
      <c r="FR1317" s="60"/>
      <c r="FS1317" s="60"/>
      <c r="FT1317" s="60"/>
      <c r="FU1317" s="60"/>
      <c r="FV1317" s="60"/>
      <c r="FW1317" s="60"/>
      <c r="FX1317" s="60"/>
      <c r="FY1317" s="60"/>
      <c r="FZ1317" s="60"/>
      <c r="GA1317" s="60"/>
      <c r="GB1317" s="60"/>
      <c r="GC1317" s="60"/>
      <c r="GD1317" s="60"/>
      <c r="GE1317" s="60"/>
      <c r="GF1317" s="60"/>
      <c r="GG1317" s="60"/>
      <c r="GH1317" s="60"/>
      <c r="GI1317" s="60"/>
      <c r="GJ1317" s="60"/>
      <c r="GK1317" s="60"/>
      <c r="GL1317" s="60"/>
      <c r="GM1317" s="60"/>
      <c r="GN1317" s="60"/>
      <c r="GO1317" s="37"/>
      <c r="HP1317" s="37"/>
      <c r="IW1317" s="37"/>
      <c r="IX1317" s="37"/>
      <c r="IY1317" s="37"/>
      <c r="JZ1317" s="37"/>
      <c r="LA1317" s="37"/>
      <c r="MC1317" s="37"/>
      <c r="ND1317" s="37"/>
      <c r="OG1317" s="37"/>
      <c r="PH1317" s="37"/>
      <c r="QI1317" s="37"/>
      <c r="RY1317" s="138"/>
    </row>
    <row r="1318" spans="3:493" s="38" customFormat="1">
      <c r="C1318" s="39"/>
      <c r="G1318" s="40"/>
      <c r="H1318" s="40"/>
      <c r="AI1318" s="37"/>
      <c r="BJ1318" s="37"/>
      <c r="DL1318" s="37"/>
      <c r="FN1318" s="37"/>
      <c r="FO1318" s="60"/>
      <c r="FP1318" s="60"/>
      <c r="FQ1318" s="60"/>
      <c r="FR1318" s="60"/>
      <c r="FS1318" s="60"/>
      <c r="FT1318" s="60"/>
      <c r="FU1318" s="60"/>
      <c r="FV1318" s="60"/>
      <c r="FW1318" s="60"/>
      <c r="FX1318" s="60"/>
      <c r="FY1318" s="60"/>
      <c r="FZ1318" s="60"/>
      <c r="GA1318" s="60"/>
      <c r="GB1318" s="60"/>
      <c r="GC1318" s="60"/>
      <c r="GD1318" s="60"/>
      <c r="GE1318" s="60"/>
      <c r="GF1318" s="60"/>
      <c r="GG1318" s="60"/>
      <c r="GH1318" s="60"/>
      <c r="GI1318" s="60"/>
      <c r="GJ1318" s="60"/>
      <c r="GK1318" s="60"/>
      <c r="GL1318" s="60"/>
      <c r="GM1318" s="60"/>
      <c r="GN1318" s="60"/>
      <c r="GO1318" s="37"/>
      <c r="HP1318" s="37"/>
      <c r="IW1318" s="37"/>
      <c r="IX1318" s="37"/>
      <c r="IY1318" s="37"/>
      <c r="JZ1318" s="37"/>
      <c r="LA1318" s="37"/>
      <c r="MC1318" s="37"/>
      <c r="ND1318" s="37"/>
      <c r="OG1318" s="37"/>
      <c r="PH1318" s="37"/>
      <c r="QI1318" s="37"/>
      <c r="RY1318" s="138"/>
    </row>
    <row r="1319" spans="3:493" s="38" customFormat="1">
      <c r="C1319" s="39"/>
      <c r="G1319" s="40"/>
      <c r="H1319" s="40"/>
      <c r="AI1319" s="37"/>
      <c r="BJ1319" s="37"/>
      <c r="DL1319" s="37"/>
      <c r="FN1319" s="37"/>
      <c r="FO1319" s="60"/>
      <c r="FP1319" s="60"/>
      <c r="FQ1319" s="60"/>
      <c r="FR1319" s="60"/>
      <c r="FS1319" s="60"/>
      <c r="FT1319" s="60"/>
      <c r="FU1319" s="60"/>
      <c r="FV1319" s="60"/>
      <c r="FW1319" s="60"/>
      <c r="FX1319" s="60"/>
      <c r="FY1319" s="60"/>
      <c r="FZ1319" s="60"/>
      <c r="GA1319" s="60"/>
      <c r="GB1319" s="60"/>
      <c r="GC1319" s="60"/>
      <c r="GD1319" s="60"/>
      <c r="GE1319" s="60"/>
      <c r="GF1319" s="60"/>
      <c r="GG1319" s="60"/>
      <c r="GH1319" s="60"/>
      <c r="GI1319" s="60"/>
      <c r="GJ1319" s="60"/>
      <c r="GK1319" s="60"/>
      <c r="GL1319" s="60"/>
      <c r="GM1319" s="60"/>
      <c r="GN1319" s="60"/>
      <c r="GO1319" s="37"/>
      <c r="HP1319" s="37"/>
      <c r="IW1319" s="37"/>
      <c r="IX1319" s="37"/>
      <c r="IY1319" s="37"/>
      <c r="JZ1319" s="37"/>
      <c r="LA1319" s="37"/>
      <c r="MC1319" s="37"/>
      <c r="ND1319" s="37"/>
      <c r="OG1319" s="37"/>
      <c r="PH1319" s="37"/>
      <c r="QI1319" s="37"/>
      <c r="RY1319" s="138"/>
    </row>
    <row r="1320" spans="3:493" s="38" customFormat="1">
      <c r="C1320" s="39"/>
      <c r="G1320" s="40"/>
      <c r="H1320" s="40"/>
      <c r="AI1320" s="37"/>
      <c r="BJ1320" s="37"/>
      <c r="DL1320" s="37"/>
      <c r="FN1320" s="37"/>
      <c r="FO1320" s="60"/>
      <c r="FP1320" s="60"/>
      <c r="FQ1320" s="60"/>
      <c r="FR1320" s="60"/>
      <c r="FS1320" s="60"/>
      <c r="FT1320" s="60"/>
      <c r="FU1320" s="60"/>
      <c r="FV1320" s="60"/>
      <c r="FW1320" s="60"/>
      <c r="FX1320" s="60"/>
      <c r="FY1320" s="60"/>
      <c r="FZ1320" s="60"/>
      <c r="GA1320" s="60"/>
      <c r="GB1320" s="60"/>
      <c r="GC1320" s="60"/>
      <c r="GD1320" s="60"/>
      <c r="GE1320" s="60"/>
      <c r="GF1320" s="60"/>
      <c r="GG1320" s="60"/>
      <c r="GH1320" s="60"/>
      <c r="GI1320" s="60"/>
      <c r="GJ1320" s="60"/>
      <c r="GK1320" s="60"/>
      <c r="GL1320" s="60"/>
      <c r="GM1320" s="60"/>
      <c r="GN1320" s="60"/>
      <c r="GO1320" s="37"/>
      <c r="HP1320" s="37"/>
      <c r="IW1320" s="37"/>
      <c r="IX1320" s="37"/>
      <c r="IY1320" s="37"/>
      <c r="JZ1320" s="37"/>
      <c r="LA1320" s="37"/>
      <c r="MC1320" s="37"/>
      <c r="ND1320" s="37"/>
      <c r="OG1320" s="37"/>
      <c r="PH1320" s="37"/>
      <c r="QI1320" s="37"/>
      <c r="RY1320" s="138"/>
    </row>
    <row r="1321" spans="3:493" s="38" customFormat="1">
      <c r="C1321" s="39"/>
      <c r="G1321" s="40"/>
      <c r="H1321" s="40"/>
      <c r="AI1321" s="37"/>
      <c r="BJ1321" s="37"/>
      <c r="DL1321" s="37"/>
      <c r="FN1321" s="37"/>
      <c r="FO1321" s="60"/>
      <c r="FP1321" s="60"/>
      <c r="FQ1321" s="60"/>
      <c r="FR1321" s="60"/>
      <c r="FS1321" s="60"/>
      <c r="FT1321" s="60"/>
      <c r="FU1321" s="60"/>
      <c r="FV1321" s="60"/>
      <c r="FW1321" s="60"/>
      <c r="FX1321" s="60"/>
      <c r="FY1321" s="60"/>
      <c r="FZ1321" s="60"/>
      <c r="GA1321" s="60"/>
      <c r="GB1321" s="60"/>
      <c r="GC1321" s="60"/>
      <c r="GD1321" s="60"/>
      <c r="GE1321" s="60"/>
      <c r="GF1321" s="60"/>
      <c r="GG1321" s="60"/>
      <c r="GH1321" s="60"/>
      <c r="GI1321" s="60"/>
      <c r="GJ1321" s="60"/>
      <c r="GK1321" s="60"/>
      <c r="GL1321" s="60"/>
      <c r="GM1321" s="60"/>
      <c r="GN1321" s="60"/>
      <c r="GO1321" s="37"/>
      <c r="HP1321" s="37"/>
      <c r="IW1321" s="37"/>
      <c r="IX1321" s="37"/>
      <c r="IY1321" s="37"/>
      <c r="JZ1321" s="37"/>
      <c r="LA1321" s="37"/>
      <c r="MC1321" s="37"/>
      <c r="ND1321" s="37"/>
      <c r="OG1321" s="37"/>
      <c r="PH1321" s="37"/>
      <c r="QI1321" s="37"/>
      <c r="RY1321" s="138"/>
    </row>
    <row r="1322" spans="3:493" s="38" customFormat="1">
      <c r="C1322" s="39"/>
      <c r="G1322" s="40"/>
      <c r="H1322" s="40"/>
      <c r="AI1322" s="37"/>
      <c r="BJ1322" s="37"/>
      <c r="DL1322" s="37"/>
      <c r="FN1322" s="37"/>
      <c r="FO1322" s="60"/>
      <c r="FP1322" s="60"/>
      <c r="FQ1322" s="60"/>
      <c r="FR1322" s="60"/>
      <c r="FS1322" s="60"/>
      <c r="FT1322" s="60"/>
      <c r="FU1322" s="60"/>
      <c r="FV1322" s="60"/>
      <c r="FW1322" s="60"/>
      <c r="FX1322" s="60"/>
      <c r="FY1322" s="60"/>
      <c r="FZ1322" s="60"/>
      <c r="GA1322" s="60"/>
      <c r="GB1322" s="60"/>
      <c r="GC1322" s="60"/>
      <c r="GD1322" s="60"/>
      <c r="GE1322" s="60"/>
      <c r="GF1322" s="60"/>
      <c r="GG1322" s="60"/>
      <c r="GH1322" s="60"/>
      <c r="GI1322" s="60"/>
      <c r="GJ1322" s="60"/>
      <c r="GK1322" s="60"/>
      <c r="GL1322" s="60"/>
      <c r="GM1322" s="60"/>
      <c r="GN1322" s="60"/>
      <c r="GO1322" s="37"/>
      <c r="HP1322" s="37"/>
      <c r="IW1322" s="37"/>
      <c r="IX1322" s="37"/>
      <c r="IY1322" s="37"/>
      <c r="JZ1322" s="37"/>
      <c r="LA1322" s="37"/>
      <c r="MC1322" s="37"/>
      <c r="ND1322" s="37"/>
      <c r="OG1322" s="37"/>
      <c r="PH1322" s="37"/>
      <c r="QI1322" s="37"/>
      <c r="RY1322" s="138"/>
    </row>
    <row r="1323" spans="3:493" s="38" customFormat="1">
      <c r="C1323" s="39"/>
      <c r="G1323" s="40"/>
      <c r="H1323" s="40"/>
      <c r="AI1323" s="37"/>
      <c r="BJ1323" s="37"/>
      <c r="DL1323" s="37"/>
      <c r="FN1323" s="37"/>
      <c r="FO1323" s="60"/>
      <c r="FP1323" s="60"/>
      <c r="FQ1323" s="60"/>
      <c r="FR1323" s="60"/>
      <c r="FS1323" s="60"/>
      <c r="FT1323" s="60"/>
      <c r="FU1323" s="60"/>
      <c r="FV1323" s="60"/>
      <c r="FW1323" s="60"/>
      <c r="FX1323" s="60"/>
      <c r="FY1323" s="60"/>
      <c r="FZ1323" s="60"/>
      <c r="GA1323" s="60"/>
      <c r="GB1323" s="60"/>
      <c r="GC1323" s="60"/>
      <c r="GD1323" s="60"/>
      <c r="GE1323" s="60"/>
      <c r="GF1323" s="60"/>
      <c r="GG1323" s="60"/>
      <c r="GH1323" s="60"/>
      <c r="GI1323" s="60"/>
      <c r="GJ1323" s="60"/>
      <c r="GK1323" s="60"/>
      <c r="GL1323" s="60"/>
      <c r="GM1323" s="60"/>
      <c r="GN1323" s="60"/>
      <c r="GO1323" s="37"/>
      <c r="HP1323" s="37"/>
      <c r="IW1323" s="37"/>
      <c r="IX1323" s="37"/>
      <c r="IY1323" s="37"/>
      <c r="JZ1323" s="37"/>
      <c r="LA1323" s="37"/>
      <c r="MC1323" s="37"/>
      <c r="ND1323" s="37"/>
      <c r="OG1323" s="37"/>
      <c r="PH1323" s="37"/>
      <c r="QI1323" s="37"/>
      <c r="RY1323" s="138"/>
    </row>
    <row r="1324" spans="3:493" s="38" customFormat="1">
      <c r="C1324" s="39"/>
      <c r="G1324" s="40"/>
      <c r="H1324" s="40"/>
      <c r="AI1324" s="37"/>
      <c r="BJ1324" s="37"/>
      <c r="DL1324" s="37"/>
      <c r="FN1324" s="37"/>
      <c r="FO1324" s="60"/>
      <c r="FP1324" s="60"/>
      <c r="FQ1324" s="60"/>
      <c r="FR1324" s="60"/>
      <c r="FS1324" s="60"/>
      <c r="FT1324" s="60"/>
      <c r="FU1324" s="60"/>
      <c r="FV1324" s="60"/>
      <c r="FW1324" s="60"/>
      <c r="FX1324" s="60"/>
      <c r="FY1324" s="60"/>
      <c r="FZ1324" s="60"/>
      <c r="GA1324" s="60"/>
      <c r="GB1324" s="60"/>
      <c r="GC1324" s="60"/>
      <c r="GD1324" s="60"/>
      <c r="GE1324" s="60"/>
      <c r="GF1324" s="60"/>
      <c r="GG1324" s="60"/>
      <c r="GH1324" s="60"/>
      <c r="GI1324" s="60"/>
      <c r="GJ1324" s="60"/>
      <c r="GK1324" s="60"/>
      <c r="GL1324" s="60"/>
      <c r="GM1324" s="60"/>
      <c r="GN1324" s="60"/>
      <c r="GO1324" s="37"/>
      <c r="HP1324" s="37"/>
      <c r="IW1324" s="37"/>
      <c r="IX1324" s="37"/>
      <c r="IY1324" s="37"/>
      <c r="JZ1324" s="37"/>
      <c r="LA1324" s="37"/>
      <c r="MC1324" s="37"/>
      <c r="ND1324" s="37"/>
      <c r="OG1324" s="37"/>
      <c r="PH1324" s="37"/>
      <c r="QI1324" s="37"/>
      <c r="RY1324" s="138"/>
    </row>
    <row r="1325" spans="3:493" s="38" customFormat="1">
      <c r="C1325" s="39"/>
      <c r="G1325" s="40"/>
      <c r="H1325" s="40"/>
      <c r="AI1325" s="37"/>
      <c r="BJ1325" s="37"/>
      <c r="DL1325" s="37"/>
      <c r="FN1325" s="37"/>
      <c r="FO1325" s="60"/>
      <c r="FP1325" s="60"/>
      <c r="FQ1325" s="60"/>
      <c r="FR1325" s="60"/>
      <c r="FS1325" s="60"/>
      <c r="FT1325" s="60"/>
      <c r="FU1325" s="60"/>
      <c r="FV1325" s="60"/>
      <c r="FW1325" s="60"/>
      <c r="FX1325" s="60"/>
      <c r="FY1325" s="60"/>
      <c r="FZ1325" s="60"/>
      <c r="GA1325" s="60"/>
      <c r="GB1325" s="60"/>
      <c r="GC1325" s="60"/>
      <c r="GD1325" s="60"/>
      <c r="GE1325" s="60"/>
      <c r="GF1325" s="60"/>
      <c r="GG1325" s="60"/>
      <c r="GH1325" s="60"/>
      <c r="GI1325" s="60"/>
      <c r="GJ1325" s="60"/>
      <c r="GK1325" s="60"/>
      <c r="GL1325" s="60"/>
      <c r="GM1325" s="60"/>
      <c r="GN1325" s="60"/>
      <c r="GO1325" s="37"/>
      <c r="HP1325" s="37"/>
      <c r="IW1325" s="37"/>
      <c r="IX1325" s="37"/>
      <c r="IY1325" s="37"/>
      <c r="JZ1325" s="37"/>
      <c r="LA1325" s="37"/>
      <c r="MC1325" s="37"/>
      <c r="ND1325" s="37"/>
      <c r="OG1325" s="37"/>
      <c r="PH1325" s="37"/>
      <c r="QI1325" s="37"/>
      <c r="RY1325" s="138"/>
    </row>
    <row r="1326" spans="3:493" s="38" customFormat="1">
      <c r="C1326" s="39"/>
      <c r="G1326" s="40"/>
      <c r="H1326" s="40"/>
      <c r="AI1326" s="37"/>
      <c r="BJ1326" s="37"/>
      <c r="DL1326" s="37"/>
      <c r="FN1326" s="37"/>
      <c r="FO1326" s="60"/>
      <c r="FP1326" s="60"/>
      <c r="FQ1326" s="60"/>
      <c r="FR1326" s="60"/>
      <c r="FS1326" s="60"/>
      <c r="FT1326" s="60"/>
      <c r="FU1326" s="60"/>
      <c r="FV1326" s="60"/>
      <c r="FW1326" s="60"/>
      <c r="FX1326" s="60"/>
      <c r="FY1326" s="60"/>
      <c r="FZ1326" s="60"/>
      <c r="GA1326" s="60"/>
      <c r="GB1326" s="60"/>
      <c r="GC1326" s="60"/>
      <c r="GD1326" s="60"/>
      <c r="GE1326" s="60"/>
      <c r="GF1326" s="60"/>
      <c r="GG1326" s="60"/>
      <c r="GH1326" s="60"/>
      <c r="GI1326" s="60"/>
      <c r="GJ1326" s="60"/>
      <c r="GK1326" s="60"/>
      <c r="GL1326" s="60"/>
      <c r="GM1326" s="60"/>
      <c r="GN1326" s="60"/>
      <c r="GO1326" s="37"/>
      <c r="HP1326" s="37"/>
      <c r="IW1326" s="37"/>
      <c r="IX1326" s="37"/>
      <c r="IY1326" s="37"/>
      <c r="JZ1326" s="37"/>
      <c r="LA1326" s="37"/>
      <c r="MC1326" s="37"/>
      <c r="ND1326" s="37"/>
      <c r="OG1326" s="37"/>
      <c r="PH1326" s="37"/>
      <c r="QI1326" s="37"/>
      <c r="RY1326" s="138"/>
    </row>
    <row r="1327" spans="3:493" s="38" customFormat="1">
      <c r="C1327" s="39"/>
      <c r="G1327" s="40"/>
      <c r="H1327" s="40"/>
      <c r="AI1327" s="37"/>
      <c r="BJ1327" s="37"/>
      <c r="DL1327" s="37"/>
      <c r="FN1327" s="37"/>
      <c r="FO1327" s="60"/>
      <c r="FP1327" s="60"/>
      <c r="FQ1327" s="60"/>
      <c r="FR1327" s="60"/>
      <c r="FS1327" s="60"/>
      <c r="FT1327" s="60"/>
      <c r="FU1327" s="60"/>
      <c r="FV1327" s="60"/>
      <c r="FW1327" s="60"/>
      <c r="FX1327" s="60"/>
      <c r="FY1327" s="60"/>
      <c r="FZ1327" s="60"/>
      <c r="GA1327" s="60"/>
      <c r="GB1327" s="60"/>
      <c r="GC1327" s="60"/>
      <c r="GD1327" s="60"/>
      <c r="GE1327" s="60"/>
      <c r="GF1327" s="60"/>
      <c r="GG1327" s="60"/>
      <c r="GH1327" s="60"/>
      <c r="GI1327" s="60"/>
      <c r="GJ1327" s="60"/>
      <c r="GK1327" s="60"/>
      <c r="GL1327" s="60"/>
      <c r="GM1327" s="60"/>
      <c r="GN1327" s="60"/>
      <c r="GO1327" s="37"/>
      <c r="HP1327" s="37"/>
      <c r="IW1327" s="37"/>
      <c r="IX1327" s="37"/>
      <c r="IY1327" s="37"/>
      <c r="JZ1327" s="37"/>
      <c r="LA1327" s="37"/>
      <c r="MC1327" s="37"/>
      <c r="ND1327" s="37"/>
      <c r="OG1327" s="37"/>
      <c r="PH1327" s="37"/>
      <c r="QI1327" s="37"/>
      <c r="RY1327" s="138"/>
    </row>
    <row r="1328" spans="3:493" s="38" customFormat="1">
      <c r="C1328" s="39"/>
      <c r="G1328" s="40"/>
      <c r="H1328" s="40"/>
      <c r="AI1328" s="37"/>
      <c r="BJ1328" s="37"/>
      <c r="DL1328" s="37"/>
      <c r="FN1328" s="37"/>
      <c r="FO1328" s="60"/>
      <c r="FP1328" s="60"/>
      <c r="FQ1328" s="60"/>
      <c r="FR1328" s="60"/>
      <c r="FS1328" s="60"/>
      <c r="FT1328" s="60"/>
      <c r="FU1328" s="60"/>
      <c r="FV1328" s="60"/>
      <c r="FW1328" s="60"/>
      <c r="FX1328" s="60"/>
      <c r="FY1328" s="60"/>
      <c r="FZ1328" s="60"/>
      <c r="GA1328" s="60"/>
      <c r="GB1328" s="60"/>
      <c r="GC1328" s="60"/>
      <c r="GD1328" s="60"/>
      <c r="GE1328" s="60"/>
      <c r="GF1328" s="60"/>
      <c r="GG1328" s="60"/>
      <c r="GH1328" s="60"/>
      <c r="GI1328" s="60"/>
      <c r="GJ1328" s="60"/>
      <c r="GK1328" s="60"/>
      <c r="GL1328" s="60"/>
      <c r="GM1328" s="60"/>
      <c r="GN1328" s="60"/>
      <c r="GO1328" s="37"/>
      <c r="HP1328" s="37"/>
      <c r="IW1328" s="37"/>
      <c r="IX1328" s="37"/>
      <c r="IY1328" s="37"/>
      <c r="JZ1328" s="37"/>
      <c r="LA1328" s="37"/>
      <c r="MC1328" s="37"/>
      <c r="ND1328" s="37"/>
      <c r="OG1328" s="37"/>
      <c r="PH1328" s="37"/>
      <c r="QI1328" s="37"/>
      <c r="RY1328" s="138"/>
    </row>
    <row r="1329" spans="3:493" s="38" customFormat="1">
      <c r="C1329" s="39"/>
      <c r="G1329" s="40"/>
      <c r="H1329" s="40"/>
      <c r="AI1329" s="37"/>
      <c r="BJ1329" s="37"/>
      <c r="DL1329" s="37"/>
      <c r="FN1329" s="37"/>
      <c r="FO1329" s="60"/>
      <c r="FP1329" s="60"/>
      <c r="FQ1329" s="60"/>
      <c r="FR1329" s="60"/>
      <c r="FS1329" s="60"/>
      <c r="FT1329" s="60"/>
      <c r="FU1329" s="60"/>
      <c r="FV1329" s="60"/>
      <c r="FW1329" s="60"/>
      <c r="FX1329" s="60"/>
      <c r="FY1329" s="60"/>
      <c r="FZ1329" s="60"/>
      <c r="GA1329" s="60"/>
      <c r="GB1329" s="60"/>
      <c r="GC1329" s="60"/>
      <c r="GD1329" s="60"/>
      <c r="GE1329" s="60"/>
      <c r="GF1329" s="60"/>
      <c r="GG1329" s="60"/>
      <c r="GH1329" s="60"/>
      <c r="GI1329" s="60"/>
      <c r="GJ1329" s="60"/>
      <c r="GK1329" s="60"/>
      <c r="GL1329" s="60"/>
      <c r="GM1329" s="60"/>
      <c r="GN1329" s="60"/>
      <c r="GO1329" s="37"/>
      <c r="HP1329" s="37"/>
      <c r="IW1329" s="37"/>
      <c r="IX1329" s="37"/>
      <c r="IY1329" s="37"/>
      <c r="JZ1329" s="37"/>
      <c r="LA1329" s="37"/>
      <c r="MC1329" s="37"/>
      <c r="ND1329" s="37"/>
      <c r="OG1329" s="37"/>
      <c r="PH1329" s="37"/>
      <c r="QI1329" s="37"/>
      <c r="RY1329" s="138"/>
    </row>
    <row r="1330" spans="3:493" s="38" customFormat="1">
      <c r="C1330" s="39"/>
      <c r="G1330" s="40"/>
      <c r="H1330" s="40"/>
      <c r="AI1330" s="37"/>
      <c r="BJ1330" s="37"/>
      <c r="DL1330" s="37"/>
      <c r="FN1330" s="37"/>
      <c r="FO1330" s="60"/>
      <c r="FP1330" s="60"/>
      <c r="FQ1330" s="60"/>
      <c r="FR1330" s="60"/>
      <c r="FS1330" s="60"/>
      <c r="FT1330" s="60"/>
      <c r="FU1330" s="60"/>
      <c r="FV1330" s="60"/>
      <c r="FW1330" s="60"/>
      <c r="FX1330" s="60"/>
      <c r="FY1330" s="60"/>
      <c r="FZ1330" s="60"/>
      <c r="GA1330" s="60"/>
      <c r="GB1330" s="60"/>
      <c r="GC1330" s="60"/>
      <c r="GD1330" s="60"/>
      <c r="GE1330" s="60"/>
      <c r="GF1330" s="60"/>
      <c r="GG1330" s="60"/>
      <c r="GH1330" s="60"/>
      <c r="GI1330" s="60"/>
      <c r="GJ1330" s="60"/>
      <c r="GK1330" s="60"/>
      <c r="GL1330" s="60"/>
      <c r="GM1330" s="60"/>
      <c r="GN1330" s="60"/>
      <c r="GO1330" s="37"/>
      <c r="HP1330" s="37"/>
      <c r="IW1330" s="37"/>
      <c r="IX1330" s="37"/>
      <c r="IY1330" s="37"/>
      <c r="JZ1330" s="37"/>
      <c r="LA1330" s="37"/>
      <c r="MC1330" s="37"/>
      <c r="ND1330" s="37"/>
      <c r="OG1330" s="37"/>
      <c r="PH1330" s="37"/>
      <c r="QI1330" s="37"/>
      <c r="RY1330" s="138"/>
    </row>
    <row r="1331" spans="3:493" s="38" customFormat="1">
      <c r="C1331" s="39"/>
      <c r="G1331" s="40"/>
      <c r="H1331" s="40"/>
      <c r="AI1331" s="37"/>
      <c r="BJ1331" s="37"/>
      <c r="DL1331" s="37"/>
      <c r="FN1331" s="37"/>
      <c r="FO1331" s="60"/>
      <c r="FP1331" s="60"/>
      <c r="FQ1331" s="60"/>
      <c r="FR1331" s="60"/>
      <c r="FS1331" s="60"/>
      <c r="FT1331" s="60"/>
      <c r="FU1331" s="60"/>
      <c r="FV1331" s="60"/>
      <c r="FW1331" s="60"/>
      <c r="FX1331" s="60"/>
      <c r="FY1331" s="60"/>
      <c r="FZ1331" s="60"/>
      <c r="GA1331" s="60"/>
      <c r="GB1331" s="60"/>
      <c r="GC1331" s="60"/>
      <c r="GD1331" s="60"/>
      <c r="GE1331" s="60"/>
      <c r="GF1331" s="60"/>
      <c r="GG1331" s="60"/>
      <c r="GH1331" s="60"/>
      <c r="GI1331" s="60"/>
      <c r="GJ1331" s="60"/>
      <c r="GK1331" s="60"/>
      <c r="GL1331" s="60"/>
      <c r="GM1331" s="60"/>
      <c r="GN1331" s="60"/>
      <c r="GO1331" s="37"/>
      <c r="HP1331" s="37"/>
      <c r="IW1331" s="37"/>
      <c r="IX1331" s="37"/>
      <c r="IY1331" s="37"/>
      <c r="JZ1331" s="37"/>
      <c r="LA1331" s="37"/>
      <c r="MC1331" s="37"/>
      <c r="ND1331" s="37"/>
      <c r="OG1331" s="37"/>
      <c r="PH1331" s="37"/>
      <c r="QI1331" s="37"/>
      <c r="RY1331" s="138"/>
    </row>
    <row r="1332" spans="3:493" s="38" customFormat="1">
      <c r="C1332" s="39"/>
      <c r="G1332" s="40"/>
      <c r="H1332" s="40"/>
      <c r="AI1332" s="37"/>
      <c r="BJ1332" s="37"/>
      <c r="DL1332" s="37"/>
      <c r="FN1332" s="37"/>
      <c r="FO1332" s="60"/>
      <c r="FP1332" s="60"/>
      <c r="FQ1332" s="60"/>
      <c r="FR1332" s="60"/>
      <c r="FS1332" s="60"/>
      <c r="FT1332" s="60"/>
      <c r="FU1332" s="60"/>
      <c r="FV1332" s="60"/>
      <c r="FW1332" s="60"/>
      <c r="FX1332" s="60"/>
      <c r="FY1332" s="60"/>
      <c r="FZ1332" s="60"/>
      <c r="GA1332" s="60"/>
      <c r="GB1332" s="60"/>
      <c r="GC1332" s="60"/>
      <c r="GD1332" s="60"/>
      <c r="GE1332" s="60"/>
      <c r="GF1332" s="60"/>
      <c r="GG1332" s="60"/>
      <c r="GH1332" s="60"/>
      <c r="GI1332" s="60"/>
      <c r="GJ1332" s="60"/>
      <c r="GK1332" s="60"/>
      <c r="GL1332" s="60"/>
      <c r="GM1332" s="60"/>
      <c r="GN1332" s="60"/>
      <c r="GO1332" s="37"/>
      <c r="HP1332" s="37"/>
      <c r="IW1332" s="37"/>
      <c r="IX1332" s="37"/>
      <c r="IY1332" s="37"/>
      <c r="JZ1332" s="37"/>
      <c r="LA1332" s="37"/>
      <c r="MC1332" s="37"/>
      <c r="ND1332" s="37"/>
      <c r="OG1332" s="37"/>
      <c r="PH1332" s="37"/>
      <c r="QI1332" s="37"/>
      <c r="RY1332" s="138"/>
    </row>
    <row r="1333" spans="3:493" s="38" customFormat="1">
      <c r="C1333" s="39"/>
      <c r="G1333" s="40"/>
      <c r="H1333" s="40"/>
      <c r="AI1333" s="37"/>
      <c r="BJ1333" s="37"/>
      <c r="DL1333" s="37"/>
      <c r="FN1333" s="37"/>
      <c r="FO1333" s="60"/>
      <c r="FP1333" s="60"/>
      <c r="FQ1333" s="60"/>
      <c r="FR1333" s="60"/>
      <c r="FS1333" s="60"/>
      <c r="FT1333" s="60"/>
      <c r="FU1333" s="60"/>
      <c r="FV1333" s="60"/>
      <c r="FW1333" s="60"/>
      <c r="FX1333" s="60"/>
      <c r="FY1333" s="60"/>
      <c r="FZ1333" s="60"/>
      <c r="GA1333" s="60"/>
      <c r="GB1333" s="60"/>
      <c r="GC1333" s="60"/>
      <c r="GD1333" s="60"/>
      <c r="GE1333" s="60"/>
      <c r="GF1333" s="60"/>
      <c r="GG1333" s="60"/>
      <c r="GH1333" s="60"/>
      <c r="GI1333" s="60"/>
      <c r="GJ1333" s="60"/>
      <c r="GK1333" s="60"/>
      <c r="GL1333" s="60"/>
      <c r="GM1333" s="60"/>
      <c r="GN1333" s="60"/>
      <c r="GO1333" s="37"/>
      <c r="HP1333" s="37"/>
      <c r="IW1333" s="37"/>
      <c r="IX1333" s="37"/>
      <c r="IY1333" s="37"/>
      <c r="JZ1333" s="37"/>
      <c r="LA1333" s="37"/>
      <c r="MC1333" s="37"/>
      <c r="ND1333" s="37"/>
      <c r="OG1333" s="37"/>
      <c r="PH1333" s="37"/>
      <c r="QI1333" s="37"/>
      <c r="RY1333" s="138"/>
    </row>
    <row r="1334" spans="3:493" s="38" customFormat="1">
      <c r="C1334" s="39"/>
      <c r="G1334" s="40"/>
      <c r="H1334" s="40"/>
      <c r="AI1334" s="37"/>
      <c r="BJ1334" s="37"/>
      <c r="DL1334" s="37"/>
      <c r="FN1334" s="37"/>
      <c r="FO1334" s="60"/>
      <c r="FP1334" s="60"/>
      <c r="FQ1334" s="60"/>
      <c r="FR1334" s="60"/>
      <c r="FS1334" s="60"/>
      <c r="FT1334" s="60"/>
      <c r="FU1334" s="60"/>
      <c r="FV1334" s="60"/>
      <c r="FW1334" s="60"/>
      <c r="FX1334" s="60"/>
      <c r="FY1334" s="60"/>
      <c r="FZ1334" s="60"/>
      <c r="GA1334" s="60"/>
      <c r="GB1334" s="60"/>
      <c r="GC1334" s="60"/>
      <c r="GD1334" s="60"/>
      <c r="GE1334" s="60"/>
      <c r="GF1334" s="60"/>
      <c r="GG1334" s="60"/>
      <c r="GH1334" s="60"/>
      <c r="GI1334" s="60"/>
      <c r="GJ1334" s="60"/>
      <c r="GK1334" s="60"/>
      <c r="GL1334" s="60"/>
      <c r="GM1334" s="60"/>
      <c r="GN1334" s="60"/>
      <c r="GO1334" s="37"/>
      <c r="HP1334" s="37"/>
      <c r="IW1334" s="37"/>
      <c r="IX1334" s="37"/>
      <c r="IY1334" s="37"/>
      <c r="JZ1334" s="37"/>
      <c r="LA1334" s="37"/>
      <c r="MC1334" s="37"/>
      <c r="ND1334" s="37"/>
      <c r="OG1334" s="37"/>
      <c r="PH1334" s="37"/>
      <c r="QI1334" s="37"/>
      <c r="RY1334" s="138"/>
    </row>
    <row r="1335" spans="3:493" s="38" customFormat="1">
      <c r="C1335" s="39"/>
      <c r="G1335" s="40"/>
      <c r="H1335" s="40"/>
      <c r="AI1335" s="37"/>
      <c r="BJ1335" s="37"/>
      <c r="DL1335" s="37"/>
      <c r="FN1335" s="37"/>
      <c r="FO1335" s="60"/>
      <c r="FP1335" s="60"/>
      <c r="FQ1335" s="60"/>
      <c r="FR1335" s="60"/>
      <c r="FS1335" s="60"/>
      <c r="FT1335" s="60"/>
      <c r="FU1335" s="60"/>
      <c r="FV1335" s="60"/>
      <c r="FW1335" s="60"/>
      <c r="FX1335" s="60"/>
      <c r="FY1335" s="60"/>
      <c r="FZ1335" s="60"/>
      <c r="GA1335" s="60"/>
      <c r="GB1335" s="60"/>
      <c r="GC1335" s="60"/>
      <c r="GD1335" s="60"/>
      <c r="GE1335" s="60"/>
      <c r="GF1335" s="60"/>
      <c r="GG1335" s="60"/>
      <c r="GH1335" s="60"/>
      <c r="GI1335" s="60"/>
      <c r="GJ1335" s="60"/>
      <c r="GK1335" s="60"/>
      <c r="GL1335" s="60"/>
      <c r="GM1335" s="60"/>
      <c r="GN1335" s="60"/>
      <c r="GO1335" s="37"/>
      <c r="HP1335" s="37"/>
      <c r="IW1335" s="37"/>
      <c r="IX1335" s="37"/>
      <c r="IY1335" s="37"/>
      <c r="JZ1335" s="37"/>
      <c r="LA1335" s="37"/>
      <c r="MC1335" s="37"/>
      <c r="ND1335" s="37"/>
      <c r="OG1335" s="37"/>
      <c r="PH1335" s="37"/>
      <c r="QI1335" s="37"/>
      <c r="RY1335" s="138"/>
    </row>
    <row r="1336" spans="3:493" s="38" customFormat="1">
      <c r="C1336" s="39"/>
      <c r="G1336" s="40"/>
      <c r="H1336" s="40"/>
      <c r="AI1336" s="37"/>
      <c r="BJ1336" s="37"/>
      <c r="DL1336" s="37"/>
      <c r="FN1336" s="37"/>
      <c r="FO1336" s="60"/>
      <c r="FP1336" s="60"/>
      <c r="FQ1336" s="60"/>
      <c r="FR1336" s="60"/>
      <c r="FS1336" s="60"/>
      <c r="FT1336" s="60"/>
      <c r="FU1336" s="60"/>
      <c r="FV1336" s="60"/>
      <c r="FW1336" s="60"/>
      <c r="FX1336" s="60"/>
      <c r="FY1336" s="60"/>
      <c r="FZ1336" s="60"/>
      <c r="GA1336" s="60"/>
      <c r="GB1336" s="60"/>
      <c r="GC1336" s="60"/>
      <c r="GD1336" s="60"/>
      <c r="GE1336" s="60"/>
      <c r="GF1336" s="60"/>
      <c r="GG1336" s="60"/>
      <c r="GH1336" s="60"/>
      <c r="GI1336" s="60"/>
      <c r="GJ1336" s="60"/>
      <c r="GK1336" s="60"/>
      <c r="GL1336" s="60"/>
      <c r="GM1336" s="60"/>
      <c r="GN1336" s="60"/>
      <c r="GO1336" s="37"/>
      <c r="HP1336" s="37"/>
      <c r="IW1336" s="37"/>
      <c r="IX1336" s="37"/>
      <c r="IY1336" s="37"/>
      <c r="JZ1336" s="37"/>
      <c r="LA1336" s="37"/>
      <c r="MC1336" s="37"/>
      <c r="ND1336" s="37"/>
      <c r="OG1336" s="37"/>
      <c r="PH1336" s="37"/>
      <c r="QI1336" s="37"/>
      <c r="RY1336" s="138"/>
    </row>
    <row r="1337" spans="3:493" s="38" customFormat="1">
      <c r="C1337" s="39"/>
      <c r="G1337" s="40"/>
      <c r="H1337" s="40"/>
      <c r="AI1337" s="37"/>
      <c r="BJ1337" s="37"/>
      <c r="DL1337" s="37"/>
      <c r="FN1337" s="37"/>
      <c r="FO1337" s="60"/>
      <c r="FP1337" s="60"/>
      <c r="FQ1337" s="60"/>
      <c r="FR1337" s="60"/>
      <c r="FS1337" s="60"/>
      <c r="FT1337" s="60"/>
      <c r="FU1337" s="60"/>
      <c r="FV1337" s="60"/>
      <c r="FW1337" s="60"/>
      <c r="FX1337" s="60"/>
      <c r="FY1337" s="60"/>
      <c r="FZ1337" s="60"/>
      <c r="GA1337" s="60"/>
      <c r="GB1337" s="60"/>
      <c r="GC1337" s="60"/>
      <c r="GD1337" s="60"/>
      <c r="GE1337" s="60"/>
      <c r="GF1337" s="60"/>
      <c r="GG1337" s="60"/>
      <c r="GH1337" s="60"/>
      <c r="GI1337" s="60"/>
      <c r="GJ1337" s="60"/>
      <c r="GK1337" s="60"/>
      <c r="GL1337" s="60"/>
      <c r="GM1337" s="60"/>
      <c r="GN1337" s="60"/>
      <c r="GO1337" s="37"/>
      <c r="HP1337" s="37"/>
      <c r="IW1337" s="37"/>
      <c r="IX1337" s="37"/>
      <c r="IY1337" s="37"/>
      <c r="JZ1337" s="37"/>
      <c r="LA1337" s="37"/>
      <c r="MC1337" s="37"/>
      <c r="ND1337" s="37"/>
      <c r="OG1337" s="37"/>
      <c r="PH1337" s="37"/>
      <c r="QI1337" s="37"/>
      <c r="RY1337" s="138"/>
    </row>
    <row r="1338" spans="3:493" s="38" customFormat="1">
      <c r="C1338" s="39"/>
      <c r="G1338" s="40"/>
      <c r="H1338" s="40"/>
      <c r="AI1338" s="37"/>
      <c r="BJ1338" s="37"/>
      <c r="DL1338" s="37"/>
      <c r="FN1338" s="37"/>
      <c r="FO1338" s="60"/>
      <c r="FP1338" s="60"/>
      <c r="FQ1338" s="60"/>
      <c r="FR1338" s="60"/>
      <c r="FS1338" s="60"/>
      <c r="FT1338" s="60"/>
      <c r="FU1338" s="60"/>
      <c r="FV1338" s="60"/>
      <c r="FW1338" s="60"/>
      <c r="FX1338" s="60"/>
      <c r="FY1338" s="60"/>
      <c r="FZ1338" s="60"/>
      <c r="GA1338" s="60"/>
      <c r="GB1338" s="60"/>
      <c r="GC1338" s="60"/>
      <c r="GD1338" s="60"/>
      <c r="GE1338" s="60"/>
      <c r="GF1338" s="60"/>
      <c r="GG1338" s="60"/>
      <c r="GH1338" s="60"/>
      <c r="GI1338" s="60"/>
      <c r="GJ1338" s="60"/>
      <c r="GK1338" s="60"/>
      <c r="GL1338" s="60"/>
      <c r="GM1338" s="60"/>
      <c r="GN1338" s="60"/>
      <c r="GO1338" s="37"/>
      <c r="HP1338" s="37"/>
      <c r="IW1338" s="37"/>
      <c r="IX1338" s="37"/>
      <c r="IY1338" s="37"/>
      <c r="JZ1338" s="37"/>
      <c r="LA1338" s="37"/>
      <c r="MC1338" s="37"/>
      <c r="ND1338" s="37"/>
      <c r="OG1338" s="37"/>
      <c r="PH1338" s="37"/>
      <c r="QI1338" s="37"/>
      <c r="RY1338" s="138"/>
    </row>
    <row r="1339" spans="3:493" s="38" customFormat="1">
      <c r="C1339" s="39"/>
      <c r="G1339" s="40"/>
      <c r="H1339" s="40"/>
      <c r="AI1339" s="37"/>
      <c r="BJ1339" s="37"/>
      <c r="DL1339" s="37"/>
      <c r="FN1339" s="37"/>
      <c r="FO1339" s="60"/>
      <c r="FP1339" s="60"/>
      <c r="FQ1339" s="60"/>
      <c r="FR1339" s="60"/>
      <c r="FS1339" s="60"/>
      <c r="FT1339" s="60"/>
      <c r="FU1339" s="60"/>
      <c r="FV1339" s="60"/>
      <c r="FW1339" s="60"/>
      <c r="FX1339" s="60"/>
      <c r="FY1339" s="60"/>
      <c r="FZ1339" s="60"/>
      <c r="GA1339" s="60"/>
      <c r="GB1339" s="60"/>
      <c r="GC1339" s="60"/>
      <c r="GD1339" s="60"/>
      <c r="GE1339" s="60"/>
      <c r="GF1339" s="60"/>
      <c r="GG1339" s="60"/>
      <c r="GH1339" s="60"/>
      <c r="GI1339" s="60"/>
      <c r="GJ1339" s="60"/>
      <c r="GK1339" s="60"/>
      <c r="GL1339" s="60"/>
      <c r="GM1339" s="60"/>
      <c r="GN1339" s="60"/>
      <c r="GO1339" s="37"/>
      <c r="HP1339" s="37"/>
      <c r="IW1339" s="37"/>
      <c r="IX1339" s="37"/>
      <c r="IY1339" s="37"/>
      <c r="JZ1339" s="37"/>
      <c r="LA1339" s="37"/>
      <c r="MC1339" s="37"/>
      <c r="ND1339" s="37"/>
      <c r="OG1339" s="37"/>
      <c r="PH1339" s="37"/>
      <c r="QI1339" s="37"/>
      <c r="RY1339" s="138"/>
    </row>
    <row r="1340" spans="3:493" s="38" customFormat="1">
      <c r="C1340" s="39"/>
      <c r="G1340" s="40"/>
      <c r="H1340" s="40"/>
      <c r="AI1340" s="37"/>
      <c r="BJ1340" s="37"/>
      <c r="DL1340" s="37"/>
      <c r="FN1340" s="37"/>
      <c r="FO1340" s="60"/>
      <c r="FP1340" s="60"/>
      <c r="FQ1340" s="60"/>
      <c r="FR1340" s="60"/>
      <c r="FS1340" s="60"/>
      <c r="FT1340" s="60"/>
      <c r="FU1340" s="60"/>
      <c r="FV1340" s="60"/>
      <c r="FW1340" s="60"/>
      <c r="FX1340" s="60"/>
      <c r="FY1340" s="60"/>
      <c r="FZ1340" s="60"/>
      <c r="GA1340" s="60"/>
      <c r="GB1340" s="60"/>
      <c r="GC1340" s="60"/>
      <c r="GD1340" s="60"/>
      <c r="GE1340" s="60"/>
      <c r="GF1340" s="60"/>
      <c r="GG1340" s="60"/>
      <c r="GH1340" s="60"/>
      <c r="GI1340" s="60"/>
      <c r="GJ1340" s="60"/>
      <c r="GK1340" s="60"/>
      <c r="GL1340" s="60"/>
      <c r="GM1340" s="60"/>
      <c r="GN1340" s="60"/>
      <c r="GO1340" s="37"/>
      <c r="HP1340" s="37"/>
      <c r="IW1340" s="37"/>
      <c r="IX1340" s="37"/>
      <c r="IY1340" s="37"/>
      <c r="JZ1340" s="37"/>
      <c r="LA1340" s="37"/>
      <c r="MC1340" s="37"/>
      <c r="ND1340" s="37"/>
      <c r="OG1340" s="37"/>
      <c r="PH1340" s="37"/>
      <c r="QI1340" s="37"/>
      <c r="RY1340" s="138"/>
    </row>
    <row r="1341" spans="3:493" s="38" customFormat="1">
      <c r="C1341" s="39"/>
      <c r="G1341" s="40"/>
      <c r="H1341" s="40"/>
      <c r="AI1341" s="37"/>
      <c r="BJ1341" s="37"/>
      <c r="DL1341" s="37"/>
      <c r="FN1341" s="37"/>
      <c r="FO1341" s="60"/>
      <c r="FP1341" s="60"/>
      <c r="FQ1341" s="60"/>
      <c r="FR1341" s="60"/>
      <c r="FS1341" s="60"/>
      <c r="FT1341" s="60"/>
      <c r="FU1341" s="60"/>
      <c r="FV1341" s="60"/>
      <c r="FW1341" s="60"/>
      <c r="FX1341" s="60"/>
      <c r="FY1341" s="60"/>
      <c r="FZ1341" s="60"/>
      <c r="GA1341" s="60"/>
      <c r="GB1341" s="60"/>
      <c r="GC1341" s="60"/>
      <c r="GD1341" s="60"/>
      <c r="GE1341" s="60"/>
      <c r="GF1341" s="60"/>
      <c r="GG1341" s="60"/>
      <c r="GH1341" s="60"/>
      <c r="GI1341" s="60"/>
      <c r="GJ1341" s="60"/>
      <c r="GK1341" s="60"/>
      <c r="GL1341" s="60"/>
      <c r="GM1341" s="60"/>
      <c r="GN1341" s="60"/>
      <c r="GO1341" s="37"/>
      <c r="HP1341" s="37"/>
      <c r="IW1341" s="37"/>
      <c r="IX1341" s="37"/>
      <c r="IY1341" s="37"/>
      <c r="JZ1341" s="37"/>
      <c r="LA1341" s="37"/>
      <c r="MC1341" s="37"/>
      <c r="ND1341" s="37"/>
      <c r="OG1341" s="37"/>
      <c r="PH1341" s="37"/>
      <c r="QI1341" s="37"/>
      <c r="RY1341" s="138"/>
    </row>
    <row r="1342" spans="3:493" s="38" customFormat="1">
      <c r="C1342" s="39"/>
      <c r="G1342" s="40"/>
      <c r="H1342" s="40"/>
      <c r="AI1342" s="37"/>
      <c r="BJ1342" s="37"/>
      <c r="DL1342" s="37"/>
      <c r="FN1342" s="37"/>
      <c r="FO1342" s="60"/>
      <c r="FP1342" s="60"/>
      <c r="FQ1342" s="60"/>
      <c r="FR1342" s="60"/>
      <c r="FS1342" s="60"/>
      <c r="FT1342" s="60"/>
      <c r="FU1342" s="60"/>
      <c r="FV1342" s="60"/>
      <c r="FW1342" s="60"/>
      <c r="FX1342" s="60"/>
      <c r="FY1342" s="60"/>
      <c r="FZ1342" s="60"/>
      <c r="GA1342" s="60"/>
      <c r="GB1342" s="60"/>
      <c r="GC1342" s="60"/>
      <c r="GD1342" s="60"/>
      <c r="GE1342" s="60"/>
      <c r="GF1342" s="60"/>
      <c r="GG1342" s="60"/>
      <c r="GH1342" s="60"/>
      <c r="GI1342" s="60"/>
      <c r="GJ1342" s="60"/>
      <c r="GK1342" s="60"/>
      <c r="GL1342" s="60"/>
      <c r="GM1342" s="60"/>
      <c r="GN1342" s="60"/>
      <c r="GO1342" s="37"/>
      <c r="HP1342" s="37"/>
      <c r="IW1342" s="37"/>
      <c r="IX1342" s="37"/>
      <c r="IY1342" s="37"/>
      <c r="JZ1342" s="37"/>
      <c r="LA1342" s="37"/>
      <c r="MC1342" s="37"/>
      <c r="ND1342" s="37"/>
      <c r="OG1342" s="37"/>
      <c r="PH1342" s="37"/>
      <c r="QI1342" s="37"/>
      <c r="RY1342" s="138"/>
    </row>
    <row r="1343" spans="3:493" s="38" customFormat="1">
      <c r="C1343" s="39"/>
      <c r="G1343" s="40"/>
      <c r="H1343" s="40"/>
      <c r="AI1343" s="37"/>
      <c r="BJ1343" s="37"/>
      <c r="DL1343" s="37"/>
      <c r="FN1343" s="37"/>
      <c r="FO1343" s="60"/>
      <c r="FP1343" s="60"/>
      <c r="FQ1343" s="60"/>
      <c r="FR1343" s="60"/>
      <c r="FS1343" s="60"/>
      <c r="FT1343" s="60"/>
      <c r="FU1343" s="60"/>
      <c r="FV1343" s="60"/>
      <c r="FW1343" s="60"/>
      <c r="FX1343" s="60"/>
      <c r="FY1343" s="60"/>
      <c r="FZ1343" s="60"/>
      <c r="GA1343" s="60"/>
      <c r="GB1343" s="60"/>
      <c r="GC1343" s="60"/>
      <c r="GD1343" s="60"/>
      <c r="GE1343" s="60"/>
      <c r="GF1343" s="60"/>
      <c r="GG1343" s="60"/>
      <c r="GH1343" s="60"/>
      <c r="GI1343" s="60"/>
      <c r="GJ1343" s="60"/>
      <c r="GK1343" s="60"/>
      <c r="GL1343" s="60"/>
      <c r="GM1343" s="60"/>
      <c r="GN1343" s="60"/>
      <c r="GO1343" s="37"/>
      <c r="HP1343" s="37"/>
      <c r="IW1343" s="37"/>
      <c r="IX1343" s="37"/>
      <c r="IY1343" s="37"/>
      <c r="JZ1343" s="37"/>
      <c r="LA1343" s="37"/>
      <c r="MC1343" s="37"/>
      <c r="ND1343" s="37"/>
      <c r="OG1343" s="37"/>
      <c r="PH1343" s="37"/>
      <c r="QI1343" s="37"/>
      <c r="RY1343" s="138"/>
    </row>
    <row r="1344" spans="3:493" s="38" customFormat="1">
      <c r="C1344" s="39"/>
      <c r="G1344" s="40"/>
      <c r="H1344" s="40"/>
      <c r="AI1344" s="37"/>
      <c r="BJ1344" s="37"/>
      <c r="DL1344" s="37"/>
      <c r="FN1344" s="37"/>
      <c r="FO1344" s="60"/>
      <c r="FP1344" s="60"/>
      <c r="FQ1344" s="60"/>
      <c r="FR1344" s="60"/>
      <c r="FS1344" s="60"/>
      <c r="FT1344" s="60"/>
      <c r="FU1344" s="60"/>
      <c r="FV1344" s="60"/>
      <c r="FW1344" s="60"/>
      <c r="FX1344" s="60"/>
      <c r="FY1344" s="60"/>
      <c r="FZ1344" s="60"/>
      <c r="GA1344" s="60"/>
      <c r="GB1344" s="60"/>
      <c r="GC1344" s="60"/>
      <c r="GD1344" s="60"/>
      <c r="GE1344" s="60"/>
      <c r="GF1344" s="60"/>
      <c r="GG1344" s="60"/>
      <c r="GH1344" s="60"/>
      <c r="GI1344" s="60"/>
      <c r="GJ1344" s="60"/>
      <c r="GK1344" s="60"/>
      <c r="GL1344" s="60"/>
      <c r="GM1344" s="60"/>
      <c r="GN1344" s="60"/>
      <c r="GO1344" s="37"/>
      <c r="HP1344" s="37"/>
      <c r="IW1344" s="37"/>
      <c r="IX1344" s="37"/>
      <c r="IY1344" s="37"/>
      <c r="JZ1344" s="37"/>
      <c r="LA1344" s="37"/>
      <c r="MC1344" s="37"/>
      <c r="ND1344" s="37"/>
      <c r="OG1344" s="37"/>
      <c r="PH1344" s="37"/>
      <c r="QI1344" s="37"/>
      <c r="RY1344" s="138"/>
    </row>
    <row r="1345" spans="3:493" s="38" customFormat="1">
      <c r="C1345" s="39"/>
      <c r="G1345" s="40"/>
      <c r="H1345" s="40"/>
      <c r="AI1345" s="37"/>
      <c r="BJ1345" s="37"/>
      <c r="DL1345" s="37"/>
      <c r="FN1345" s="37"/>
      <c r="FO1345" s="60"/>
      <c r="FP1345" s="60"/>
      <c r="FQ1345" s="60"/>
      <c r="FR1345" s="60"/>
      <c r="FS1345" s="60"/>
      <c r="FT1345" s="60"/>
      <c r="FU1345" s="60"/>
      <c r="FV1345" s="60"/>
      <c r="FW1345" s="60"/>
      <c r="FX1345" s="60"/>
      <c r="FY1345" s="60"/>
      <c r="FZ1345" s="60"/>
      <c r="GA1345" s="60"/>
      <c r="GB1345" s="60"/>
      <c r="GC1345" s="60"/>
      <c r="GD1345" s="60"/>
      <c r="GE1345" s="60"/>
      <c r="GF1345" s="60"/>
      <c r="GG1345" s="60"/>
      <c r="GH1345" s="60"/>
      <c r="GI1345" s="60"/>
      <c r="GJ1345" s="60"/>
      <c r="GK1345" s="60"/>
      <c r="GL1345" s="60"/>
      <c r="GM1345" s="60"/>
      <c r="GN1345" s="60"/>
      <c r="GO1345" s="37"/>
      <c r="HP1345" s="37"/>
      <c r="IW1345" s="37"/>
      <c r="IX1345" s="37"/>
      <c r="IY1345" s="37"/>
      <c r="JZ1345" s="37"/>
      <c r="LA1345" s="37"/>
      <c r="MC1345" s="37"/>
      <c r="ND1345" s="37"/>
      <c r="OG1345" s="37"/>
      <c r="PH1345" s="37"/>
      <c r="QI1345" s="37"/>
      <c r="RY1345" s="138"/>
    </row>
    <row r="1346" spans="3:493" s="38" customFormat="1">
      <c r="C1346" s="39"/>
      <c r="G1346" s="40"/>
      <c r="H1346" s="40"/>
      <c r="AI1346" s="37"/>
      <c r="BJ1346" s="37"/>
      <c r="DL1346" s="37"/>
      <c r="FN1346" s="37"/>
      <c r="FO1346" s="60"/>
      <c r="FP1346" s="60"/>
      <c r="FQ1346" s="60"/>
      <c r="FR1346" s="60"/>
      <c r="FS1346" s="60"/>
      <c r="FT1346" s="60"/>
      <c r="FU1346" s="60"/>
      <c r="FV1346" s="60"/>
      <c r="FW1346" s="60"/>
      <c r="FX1346" s="60"/>
      <c r="FY1346" s="60"/>
      <c r="FZ1346" s="60"/>
      <c r="GA1346" s="60"/>
      <c r="GB1346" s="60"/>
      <c r="GC1346" s="60"/>
      <c r="GD1346" s="60"/>
      <c r="GE1346" s="60"/>
      <c r="GF1346" s="60"/>
      <c r="GG1346" s="60"/>
      <c r="GH1346" s="60"/>
      <c r="GI1346" s="60"/>
      <c r="GJ1346" s="60"/>
      <c r="GK1346" s="60"/>
      <c r="GL1346" s="60"/>
      <c r="GM1346" s="60"/>
      <c r="GN1346" s="60"/>
      <c r="GO1346" s="37"/>
      <c r="HP1346" s="37"/>
      <c r="IW1346" s="37"/>
      <c r="IX1346" s="37"/>
      <c r="IY1346" s="37"/>
      <c r="JZ1346" s="37"/>
      <c r="LA1346" s="37"/>
      <c r="MC1346" s="37"/>
      <c r="ND1346" s="37"/>
      <c r="OG1346" s="37"/>
      <c r="PH1346" s="37"/>
      <c r="QI1346" s="37"/>
      <c r="RY1346" s="138"/>
    </row>
    <row r="1347" spans="3:493" s="38" customFormat="1">
      <c r="C1347" s="39"/>
      <c r="G1347" s="40"/>
      <c r="H1347" s="40"/>
      <c r="AI1347" s="37"/>
      <c r="BJ1347" s="37"/>
      <c r="DL1347" s="37"/>
      <c r="FN1347" s="37"/>
      <c r="FO1347" s="60"/>
      <c r="FP1347" s="60"/>
      <c r="FQ1347" s="60"/>
      <c r="FR1347" s="60"/>
      <c r="FS1347" s="60"/>
      <c r="FT1347" s="60"/>
      <c r="FU1347" s="60"/>
      <c r="FV1347" s="60"/>
      <c r="FW1347" s="60"/>
      <c r="FX1347" s="60"/>
      <c r="FY1347" s="60"/>
      <c r="FZ1347" s="60"/>
      <c r="GA1347" s="60"/>
      <c r="GB1347" s="60"/>
      <c r="GC1347" s="60"/>
      <c r="GD1347" s="60"/>
      <c r="GE1347" s="60"/>
      <c r="GF1347" s="60"/>
      <c r="GG1347" s="60"/>
      <c r="GH1347" s="60"/>
      <c r="GI1347" s="60"/>
      <c r="GJ1347" s="60"/>
      <c r="GK1347" s="60"/>
      <c r="GL1347" s="60"/>
      <c r="GM1347" s="60"/>
      <c r="GN1347" s="60"/>
      <c r="GO1347" s="37"/>
      <c r="HP1347" s="37"/>
      <c r="IW1347" s="37"/>
      <c r="IX1347" s="37"/>
      <c r="IY1347" s="37"/>
      <c r="JZ1347" s="37"/>
      <c r="LA1347" s="37"/>
      <c r="MC1347" s="37"/>
      <c r="ND1347" s="37"/>
      <c r="OG1347" s="37"/>
      <c r="PH1347" s="37"/>
      <c r="QI1347" s="37"/>
      <c r="RY1347" s="138"/>
    </row>
    <row r="1348" spans="3:493" s="38" customFormat="1">
      <c r="C1348" s="39"/>
      <c r="G1348" s="40"/>
      <c r="H1348" s="40"/>
      <c r="AI1348" s="37"/>
      <c r="BJ1348" s="37"/>
      <c r="DL1348" s="37"/>
      <c r="FN1348" s="37"/>
      <c r="FO1348" s="60"/>
      <c r="FP1348" s="60"/>
      <c r="FQ1348" s="60"/>
      <c r="FR1348" s="60"/>
      <c r="FS1348" s="60"/>
      <c r="FT1348" s="60"/>
      <c r="FU1348" s="60"/>
      <c r="FV1348" s="60"/>
      <c r="FW1348" s="60"/>
      <c r="FX1348" s="60"/>
      <c r="FY1348" s="60"/>
      <c r="FZ1348" s="60"/>
      <c r="GA1348" s="60"/>
      <c r="GB1348" s="60"/>
      <c r="GC1348" s="60"/>
      <c r="GD1348" s="60"/>
      <c r="GE1348" s="60"/>
      <c r="GF1348" s="60"/>
      <c r="GG1348" s="60"/>
      <c r="GH1348" s="60"/>
      <c r="GI1348" s="60"/>
      <c r="GJ1348" s="60"/>
      <c r="GK1348" s="60"/>
      <c r="GL1348" s="60"/>
      <c r="GM1348" s="60"/>
      <c r="GN1348" s="60"/>
      <c r="GO1348" s="37"/>
      <c r="HP1348" s="37"/>
      <c r="IW1348" s="37"/>
      <c r="IX1348" s="37"/>
      <c r="IY1348" s="37"/>
      <c r="JZ1348" s="37"/>
      <c r="LA1348" s="37"/>
      <c r="MC1348" s="37"/>
      <c r="ND1348" s="37"/>
      <c r="OG1348" s="37"/>
      <c r="PH1348" s="37"/>
      <c r="QI1348" s="37"/>
      <c r="RY1348" s="138"/>
    </row>
    <row r="1349" spans="3:493" s="38" customFormat="1">
      <c r="C1349" s="39"/>
      <c r="G1349" s="40"/>
      <c r="H1349" s="40"/>
      <c r="AI1349" s="37"/>
      <c r="BJ1349" s="37"/>
      <c r="DL1349" s="37"/>
      <c r="FN1349" s="37"/>
      <c r="FO1349" s="60"/>
      <c r="FP1349" s="60"/>
      <c r="FQ1349" s="60"/>
      <c r="FR1349" s="60"/>
      <c r="FS1349" s="60"/>
      <c r="FT1349" s="60"/>
      <c r="FU1349" s="60"/>
      <c r="FV1349" s="60"/>
      <c r="FW1349" s="60"/>
      <c r="FX1349" s="60"/>
      <c r="FY1349" s="60"/>
      <c r="FZ1349" s="60"/>
      <c r="GA1349" s="60"/>
      <c r="GB1349" s="60"/>
      <c r="GC1349" s="60"/>
      <c r="GD1349" s="60"/>
      <c r="GE1349" s="60"/>
      <c r="GF1349" s="60"/>
      <c r="GG1349" s="60"/>
      <c r="GH1349" s="60"/>
      <c r="GI1349" s="60"/>
      <c r="GJ1349" s="60"/>
      <c r="GK1349" s="60"/>
      <c r="GL1349" s="60"/>
      <c r="GM1349" s="60"/>
      <c r="GN1349" s="60"/>
      <c r="GO1349" s="37"/>
      <c r="HP1349" s="37"/>
      <c r="IW1349" s="37"/>
      <c r="IX1349" s="37"/>
      <c r="IY1349" s="37"/>
      <c r="JZ1349" s="37"/>
      <c r="LA1349" s="37"/>
      <c r="MC1349" s="37"/>
      <c r="ND1349" s="37"/>
      <c r="OG1349" s="37"/>
      <c r="PH1349" s="37"/>
      <c r="QI1349" s="37"/>
      <c r="RY1349" s="138"/>
    </row>
    <row r="1350" spans="3:493" s="38" customFormat="1">
      <c r="C1350" s="39"/>
      <c r="G1350" s="40"/>
      <c r="H1350" s="40"/>
      <c r="AI1350" s="37"/>
      <c r="BJ1350" s="37"/>
      <c r="DL1350" s="37"/>
      <c r="FN1350" s="37"/>
      <c r="FO1350" s="60"/>
      <c r="FP1350" s="60"/>
      <c r="FQ1350" s="60"/>
      <c r="FR1350" s="60"/>
      <c r="FS1350" s="60"/>
      <c r="FT1350" s="60"/>
      <c r="FU1350" s="60"/>
      <c r="FV1350" s="60"/>
      <c r="FW1350" s="60"/>
      <c r="FX1350" s="60"/>
      <c r="FY1350" s="60"/>
      <c r="FZ1350" s="60"/>
      <c r="GA1350" s="60"/>
      <c r="GB1350" s="60"/>
      <c r="GC1350" s="60"/>
      <c r="GD1350" s="60"/>
      <c r="GE1350" s="60"/>
      <c r="GF1350" s="60"/>
      <c r="GG1350" s="60"/>
      <c r="GH1350" s="60"/>
      <c r="GI1350" s="60"/>
      <c r="GJ1350" s="60"/>
      <c r="GK1350" s="60"/>
      <c r="GL1350" s="60"/>
      <c r="GM1350" s="60"/>
      <c r="GN1350" s="60"/>
      <c r="GO1350" s="37"/>
      <c r="HP1350" s="37"/>
      <c r="IW1350" s="37"/>
      <c r="IX1350" s="37"/>
      <c r="IY1350" s="37"/>
      <c r="JZ1350" s="37"/>
      <c r="LA1350" s="37"/>
      <c r="MC1350" s="37"/>
      <c r="ND1350" s="37"/>
      <c r="OG1350" s="37"/>
      <c r="PH1350" s="37"/>
      <c r="QI1350" s="37"/>
      <c r="RY1350" s="138"/>
    </row>
    <row r="1351" spans="3:493" s="38" customFormat="1">
      <c r="C1351" s="39"/>
      <c r="G1351" s="40"/>
      <c r="H1351" s="40"/>
      <c r="AI1351" s="37"/>
      <c r="BJ1351" s="37"/>
      <c r="DL1351" s="37"/>
      <c r="FN1351" s="37"/>
      <c r="FO1351" s="60"/>
      <c r="FP1351" s="60"/>
      <c r="FQ1351" s="60"/>
      <c r="FR1351" s="60"/>
      <c r="FS1351" s="60"/>
      <c r="FT1351" s="60"/>
      <c r="FU1351" s="60"/>
      <c r="FV1351" s="60"/>
      <c r="FW1351" s="60"/>
      <c r="FX1351" s="60"/>
      <c r="FY1351" s="60"/>
      <c r="FZ1351" s="60"/>
      <c r="GA1351" s="60"/>
      <c r="GB1351" s="60"/>
      <c r="GC1351" s="60"/>
      <c r="GD1351" s="60"/>
      <c r="GE1351" s="60"/>
      <c r="GF1351" s="60"/>
      <c r="GG1351" s="60"/>
      <c r="GH1351" s="60"/>
      <c r="GI1351" s="60"/>
      <c r="GJ1351" s="60"/>
      <c r="GK1351" s="60"/>
      <c r="GL1351" s="60"/>
      <c r="GM1351" s="60"/>
      <c r="GN1351" s="60"/>
      <c r="GO1351" s="37"/>
      <c r="HP1351" s="37"/>
      <c r="IW1351" s="37"/>
      <c r="IX1351" s="37"/>
      <c r="IY1351" s="37"/>
      <c r="JZ1351" s="37"/>
      <c r="LA1351" s="37"/>
      <c r="MC1351" s="37"/>
      <c r="ND1351" s="37"/>
      <c r="OG1351" s="37"/>
      <c r="PH1351" s="37"/>
      <c r="QI1351" s="37"/>
      <c r="RY1351" s="138"/>
    </row>
    <row r="1352" spans="3:493" s="38" customFormat="1">
      <c r="C1352" s="39"/>
      <c r="G1352" s="40"/>
      <c r="H1352" s="40"/>
      <c r="AI1352" s="37"/>
      <c r="BJ1352" s="37"/>
      <c r="DL1352" s="37"/>
      <c r="FN1352" s="37"/>
      <c r="FO1352" s="60"/>
      <c r="FP1352" s="60"/>
      <c r="FQ1352" s="60"/>
      <c r="FR1352" s="60"/>
      <c r="FS1352" s="60"/>
      <c r="FT1352" s="60"/>
      <c r="FU1352" s="60"/>
      <c r="FV1352" s="60"/>
      <c r="FW1352" s="60"/>
      <c r="FX1352" s="60"/>
      <c r="FY1352" s="60"/>
      <c r="FZ1352" s="60"/>
      <c r="GA1352" s="60"/>
      <c r="GB1352" s="60"/>
      <c r="GC1352" s="60"/>
      <c r="GD1352" s="60"/>
      <c r="GE1352" s="60"/>
      <c r="GF1352" s="60"/>
      <c r="GG1352" s="60"/>
      <c r="GH1352" s="60"/>
      <c r="GI1352" s="60"/>
      <c r="GJ1352" s="60"/>
      <c r="GK1352" s="60"/>
      <c r="GL1352" s="60"/>
      <c r="GM1352" s="60"/>
      <c r="GN1352" s="60"/>
      <c r="GO1352" s="37"/>
      <c r="HP1352" s="37"/>
      <c r="IW1352" s="37"/>
      <c r="IX1352" s="37"/>
      <c r="IY1352" s="37"/>
      <c r="JZ1352" s="37"/>
      <c r="LA1352" s="37"/>
      <c r="MC1352" s="37"/>
      <c r="ND1352" s="37"/>
      <c r="OG1352" s="37"/>
      <c r="PH1352" s="37"/>
      <c r="QI1352" s="37"/>
      <c r="RY1352" s="138"/>
    </row>
    <row r="1353" spans="3:493" s="38" customFormat="1">
      <c r="C1353" s="39"/>
      <c r="G1353" s="40"/>
      <c r="H1353" s="40"/>
      <c r="AI1353" s="37"/>
      <c r="BJ1353" s="37"/>
      <c r="DL1353" s="37"/>
      <c r="FN1353" s="37"/>
      <c r="FO1353" s="60"/>
      <c r="FP1353" s="60"/>
      <c r="FQ1353" s="60"/>
      <c r="FR1353" s="60"/>
      <c r="FS1353" s="60"/>
      <c r="FT1353" s="60"/>
      <c r="FU1353" s="60"/>
      <c r="FV1353" s="60"/>
      <c r="FW1353" s="60"/>
      <c r="FX1353" s="60"/>
      <c r="FY1353" s="60"/>
      <c r="FZ1353" s="60"/>
      <c r="GA1353" s="60"/>
      <c r="GB1353" s="60"/>
      <c r="GC1353" s="60"/>
      <c r="GD1353" s="60"/>
      <c r="GE1353" s="60"/>
      <c r="GF1353" s="60"/>
      <c r="GG1353" s="60"/>
      <c r="GH1353" s="60"/>
      <c r="GI1353" s="60"/>
      <c r="GJ1353" s="60"/>
      <c r="GK1353" s="60"/>
      <c r="GL1353" s="60"/>
      <c r="GM1353" s="60"/>
      <c r="GN1353" s="60"/>
      <c r="GO1353" s="37"/>
      <c r="HP1353" s="37"/>
      <c r="IW1353" s="37"/>
      <c r="IX1353" s="37"/>
      <c r="IY1353" s="37"/>
      <c r="JZ1353" s="37"/>
      <c r="LA1353" s="37"/>
      <c r="MC1353" s="37"/>
      <c r="ND1353" s="37"/>
      <c r="OG1353" s="37"/>
      <c r="PH1353" s="37"/>
      <c r="QI1353" s="37"/>
      <c r="RY1353" s="138"/>
    </row>
    <row r="1354" spans="3:493" s="38" customFormat="1">
      <c r="C1354" s="39"/>
      <c r="G1354" s="40"/>
      <c r="H1354" s="40"/>
      <c r="AI1354" s="37"/>
      <c r="BJ1354" s="37"/>
      <c r="DL1354" s="37"/>
      <c r="FN1354" s="37"/>
      <c r="FO1354" s="60"/>
      <c r="FP1354" s="60"/>
      <c r="FQ1354" s="60"/>
      <c r="FR1354" s="60"/>
      <c r="FS1354" s="60"/>
      <c r="FT1354" s="60"/>
      <c r="FU1354" s="60"/>
      <c r="FV1354" s="60"/>
      <c r="FW1354" s="60"/>
      <c r="FX1354" s="60"/>
      <c r="FY1354" s="60"/>
      <c r="FZ1354" s="60"/>
      <c r="GA1354" s="60"/>
      <c r="GB1354" s="60"/>
      <c r="GC1354" s="60"/>
      <c r="GD1354" s="60"/>
      <c r="GE1354" s="60"/>
      <c r="GF1354" s="60"/>
      <c r="GG1354" s="60"/>
      <c r="GH1354" s="60"/>
      <c r="GI1354" s="60"/>
      <c r="GJ1354" s="60"/>
      <c r="GK1354" s="60"/>
      <c r="GL1354" s="60"/>
      <c r="GM1354" s="60"/>
      <c r="GN1354" s="60"/>
      <c r="GO1354" s="37"/>
      <c r="HP1354" s="37"/>
      <c r="IW1354" s="37"/>
      <c r="IX1354" s="37"/>
      <c r="IY1354" s="37"/>
      <c r="JZ1354" s="37"/>
      <c r="LA1354" s="37"/>
      <c r="MC1354" s="37"/>
      <c r="ND1354" s="37"/>
      <c r="OG1354" s="37"/>
      <c r="PH1354" s="37"/>
      <c r="QI1354" s="37"/>
      <c r="RY1354" s="138"/>
    </row>
    <row r="1355" spans="3:493" s="38" customFormat="1">
      <c r="C1355" s="39"/>
      <c r="G1355" s="40"/>
      <c r="H1355" s="40"/>
      <c r="AI1355" s="37"/>
      <c r="BJ1355" s="37"/>
      <c r="DL1355" s="37"/>
      <c r="FN1355" s="37"/>
      <c r="FO1355" s="60"/>
      <c r="FP1355" s="60"/>
      <c r="FQ1355" s="60"/>
      <c r="FR1355" s="60"/>
      <c r="FS1355" s="60"/>
      <c r="FT1355" s="60"/>
      <c r="FU1355" s="60"/>
      <c r="FV1355" s="60"/>
      <c r="FW1355" s="60"/>
      <c r="FX1355" s="60"/>
      <c r="FY1355" s="60"/>
      <c r="FZ1355" s="60"/>
      <c r="GA1355" s="60"/>
      <c r="GB1355" s="60"/>
      <c r="GC1355" s="60"/>
      <c r="GD1355" s="60"/>
      <c r="GE1355" s="60"/>
      <c r="GF1355" s="60"/>
      <c r="GG1355" s="60"/>
      <c r="GH1355" s="60"/>
      <c r="GI1355" s="60"/>
      <c r="GJ1355" s="60"/>
      <c r="GK1355" s="60"/>
      <c r="GL1355" s="60"/>
      <c r="GM1355" s="60"/>
      <c r="GN1355" s="60"/>
      <c r="GO1355" s="37"/>
      <c r="HP1355" s="37"/>
      <c r="IW1355" s="37"/>
      <c r="IX1355" s="37"/>
      <c r="IY1355" s="37"/>
      <c r="JZ1355" s="37"/>
      <c r="LA1355" s="37"/>
      <c r="MC1355" s="37"/>
      <c r="ND1355" s="37"/>
      <c r="OG1355" s="37"/>
      <c r="PH1355" s="37"/>
      <c r="QI1355" s="37"/>
      <c r="RY1355" s="138"/>
    </row>
    <row r="1356" spans="3:493" s="38" customFormat="1">
      <c r="C1356" s="39"/>
      <c r="G1356" s="40"/>
      <c r="H1356" s="40"/>
      <c r="AI1356" s="37"/>
      <c r="BJ1356" s="37"/>
      <c r="DL1356" s="37"/>
      <c r="FN1356" s="37"/>
      <c r="FO1356" s="60"/>
      <c r="FP1356" s="60"/>
      <c r="FQ1356" s="60"/>
      <c r="FR1356" s="60"/>
      <c r="FS1356" s="60"/>
      <c r="FT1356" s="60"/>
      <c r="FU1356" s="60"/>
      <c r="FV1356" s="60"/>
      <c r="FW1356" s="60"/>
      <c r="FX1356" s="60"/>
      <c r="FY1356" s="60"/>
      <c r="FZ1356" s="60"/>
      <c r="GA1356" s="60"/>
      <c r="GB1356" s="60"/>
      <c r="GC1356" s="60"/>
      <c r="GD1356" s="60"/>
      <c r="GE1356" s="60"/>
      <c r="GF1356" s="60"/>
      <c r="GG1356" s="60"/>
      <c r="GH1356" s="60"/>
      <c r="GI1356" s="60"/>
      <c r="GJ1356" s="60"/>
      <c r="GK1356" s="60"/>
      <c r="GL1356" s="60"/>
      <c r="GM1356" s="60"/>
      <c r="GN1356" s="60"/>
      <c r="GO1356" s="37"/>
      <c r="HP1356" s="37"/>
      <c r="IW1356" s="37"/>
      <c r="IX1356" s="37"/>
      <c r="IY1356" s="37"/>
      <c r="JZ1356" s="37"/>
      <c r="LA1356" s="37"/>
      <c r="MC1356" s="37"/>
      <c r="ND1356" s="37"/>
      <c r="OG1356" s="37"/>
      <c r="PH1356" s="37"/>
      <c r="QI1356" s="37"/>
      <c r="RY1356" s="138"/>
    </row>
    <row r="1357" spans="3:493" s="38" customFormat="1">
      <c r="C1357" s="39"/>
      <c r="G1357" s="40"/>
      <c r="H1357" s="40"/>
      <c r="AI1357" s="37"/>
      <c r="BJ1357" s="37"/>
      <c r="DL1357" s="37"/>
      <c r="FN1357" s="37"/>
      <c r="FO1357" s="60"/>
      <c r="FP1357" s="60"/>
      <c r="FQ1357" s="60"/>
      <c r="FR1357" s="60"/>
      <c r="FS1357" s="60"/>
      <c r="FT1357" s="60"/>
      <c r="FU1357" s="60"/>
      <c r="FV1357" s="60"/>
      <c r="FW1357" s="60"/>
      <c r="FX1357" s="60"/>
      <c r="FY1357" s="60"/>
      <c r="FZ1357" s="60"/>
      <c r="GA1357" s="60"/>
      <c r="GB1357" s="60"/>
      <c r="GC1357" s="60"/>
      <c r="GD1357" s="60"/>
      <c r="GE1357" s="60"/>
      <c r="GF1357" s="60"/>
      <c r="GG1357" s="60"/>
      <c r="GH1357" s="60"/>
      <c r="GI1357" s="60"/>
      <c r="GJ1357" s="60"/>
      <c r="GK1357" s="60"/>
      <c r="GL1357" s="60"/>
      <c r="GM1357" s="60"/>
      <c r="GN1357" s="60"/>
      <c r="GO1357" s="37"/>
      <c r="HP1357" s="37"/>
      <c r="IW1357" s="37"/>
      <c r="IX1357" s="37"/>
      <c r="IY1357" s="37"/>
      <c r="JZ1357" s="37"/>
      <c r="LA1357" s="37"/>
      <c r="MC1357" s="37"/>
      <c r="ND1357" s="37"/>
      <c r="OG1357" s="37"/>
      <c r="PH1357" s="37"/>
      <c r="QI1357" s="37"/>
      <c r="RY1357" s="138"/>
    </row>
    <row r="1358" spans="3:493" s="38" customFormat="1">
      <c r="C1358" s="39"/>
      <c r="G1358" s="40"/>
      <c r="H1358" s="40"/>
      <c r="AI1358" s="37"/>
      <c r="BJ1358" s="37"/>
      <c r="DL1358" s="37"/>
      <c r="FN1358" s="37"/>
      <c r="FO1358" s="60"/>
      <c r="FP1358" s="60"/>
      <c r="FQ1358" s="60"/>
      <c r="FR1358" s="60"/>
      <c r="FS1358" s="60"/>
      <c r="FT1358" s="60"/>
      <c r="FU1358" s="60"/>
      <c r="FV1358" s="60"/>
      <c r="FW1358" s="60"/>
      <c r="FX1358" s="60"/>
      <c r="FY1358" s="60"/>
      <c r="FZ1358" s="60"/>
      <c r="GA1358" s="60"/>
      <c r="GB1358" s="60"/>
      <c r="GC1358" s="60"/>
      <c r="GD1358" s="60"/>
      <c r="GE1358" s="60"/>
      <c r="GF1358" s="60"/>
      <c r="GG1358" s="60"/>
      <c r="GH1358" s="60"/>
      <c r="GI1358" s="60"/>
      <c r="GJ1358" s="60"/>
      <c r="GK1358" s="60"/>
      <c r="GL1358" s="60"/>
      <c r="GM1358" s="60"/>
      <c r="GN1358" s="60"/>
      <c r="GO1358" s="37"/>
      <c r="HP1358" s="37"/>
      <c r="IW1358" s="37"/>
      <c r="IX1358" s="37"/>
      <c r="IY1358" s="37"/>
      <c r="JZ1358" s="37"/>
      <c r="LA1358" s="37"/>
      <c r="MC1358" s="37"/>
      <c r="ND1358" s="37"/>
      <c r="OG1358" s="37"/>
      <c r="PH1358" s="37"/>
      <c r="QI1358" s="37"/>
      <c r="RY1358" s="138"/>
    </row>
    <row r="1359" spans="3:493" s="38" customFormat="1">
      <c r="C1359" s="39"/>
      <c r="G1359" s="40"/>
      <c r="H1359" s="40"/>
      <c r="AI1359" s="37"/>
      <c r="BJ1359" s="37"/>
      <c r="DL1359" s="37"/>
      <c r="FN1359" s="37"/>
      <c r="FO1359" s="60"/>
      <c r="FP1359" s="60"/>
      <c r="FQ1359" s="60"/>
      <c r="FR1359" s="60"/>
      <c r="FS1359" s="60"/>
      <c r="FT1359" s="60"/>
      <c r="FU1359" s="60"/>
      <c r="FV1359" s="60"/>
      <c r="FW1359" s="60"/>
      <c r="FX1359" s="60"/>
      <c r="FY1359" s="60"/>
      <c r="FZ1359" s="60"/>
      <c r="GA1359" s="60"/>
      <c r="GB1359" s="60"/>
      <c r="GC1359" s="60"/>
      <c r="GD1359" s="60"/>
      <c r="GE1359" s="60"/>
      <c r="GF1359" s="60"/>
      <c r="GG1359" s="60"/>
      <c r="GH1359" s="60"/>
      <c r="GI1359" s="60"/>
      <c r="GJ1359" s="60"/>
      <c r="GK1359" s="60"/>
      <c r="GL1359" s="60"/>
      <c r="GM1359" s="60"/>
      <c r="GN1359" s="60"/>
      <c r="GO1359" s="37"/>
      <c r="HP1359" s="37"/>
      <c r="IW1359" s="37"/>
      <c r="IX1359" s="37"/>
      <c r="IY1359" s="37"/>
      <c r="JZ1359" s="37"/>
      <c r="LA1359" s="37"/>
      <c r="MC1359" s="37"/>
      <c r="ND1359" s="37"/>
      <c r="OG1359" s="37"/>
      <c r="PH1359" s="37"/>
      <c r="QI1359" s="37"/>
      <c r="RY1359" s="138"/>
    </row>
    <row r="1360" spans="3:493" s="38" customFormat="1">
      <c r="C1360" s="39"/>
      <c r="G1360" s="40"/>
      <c r="H1360" s="40"/>
      <c r="AI1360" s="37"/>
      <c r="BJ1360" s="37"/>
      <c r="DL1360" s="37"/>
      <c r="FN1360" s="37"/>
      <c r="FO1360" s="60"/>
      <c r="FP1360" s="60"/>
      <c r="FQ1360" s="60"/>
      <c r="FR1360" s="60"/>
      <c r="FS1360" s="60"/>
      <c r="FT1360" s="60"/>
      <c r="FU1360" s="60"/>
      <c r="FV1360" s="60"/>
      <c r="FW1360" s="60"/>
      <c r="FX1360" s="60"/>
      <c r="FY1360" s="60"/>
      <c r="FZ1360" s="60"/>
      <c r="GA1360" s="60"/>
      <c r="GB1360" s="60"/>
      <c r="GC1360" s="60"/>
      <c r="GD1360" s="60"/>
      <c r="GE1360" s="60"/>
      <c r="GF1360" s="60"/>
      <c r="GG1360" s="60"/>
      <c r="GH1360" s="60"/>
      <c r="GI1360" s="60"/>
      <c r="GJ1360" s="60"/>
      <c r="GK1360" s="60"/>
      <c r="GL1360" s="60"/>
      <c r="GM1360" s="60"/>
      <c r="GN1360" s="60"/>
      <c r="GO1360" s="37"/>
      <c r="HP1360" s="37"/>
      <c r="IW1360" s="37"/>
      <c r="IX1360" s="37"/>
      <c r="IY1360" s="37"/>
      <c r="JZ1360" s="37"/>
      <c r="LA1360" s="37"/>
      <c r="MC1360" s="37"/>
      <c r="ND1360" s="37"/>
      <c r="OG1360" s="37"/>
      <c r="PH1360" s="37"/>
      <c r="QI1360" s="37"/>
      <c r="RY1360" s="138"/>
    </row>
    <row r="1361" spans="3:493" s="38" customFormat="1">
      <c r="C1361" s="39"/>
      <c r="G1361" s="40"/>
      <c r="H1361" s="40"/>
      <c r="AI1361" s="37"/>
      <c r="BJ1361" s="37"/>
      <c r="DL1361" s="37"/>
      <c r="FN1361" s="37"/>
      <c r="FO1361" s="60"/>
      <c r="FP1361" s="60"/>
      <c r="FQ1361" s="60"/>
      <c r="FR1361" s="60"/>
      <c r="FS1361" s="60"/>
      <c r="FT1361" s="60"/>
      <c r="FU1361" s="60"/>
      <c r="FV1361" s="60"/>
      <c r="FW1361" s="60"/>
      <c r="FX1361" s="60"/>
      <c r="FY1361" s="60"/>
      <c r="FZ1361" s="60"/>
      <c r="GA1361" s="60"/>
      <c r="GB1361" s="60"/>
      <c r="GC1361" s="60"/>
      <c r="GD1361" s="60"/>
      <c r="GE1361" s="60"/>
      <c r="GF1361" s="60"/>
      <c r="GG1361" s="60"/>
      <c r="GH1361" s="60"/>
      <c r="GI1361" s="60"/>
      <c r="GJ1361" s="60"/>
      <c r="GK1361" s="60"/>
      <c r="GL1361" s="60"/>
      <c r="GM1361" s="60"/>
      <c r="GN1361" s="60"/>
      <c r="GO1361" s="37"/>
      <c r="HP1361" s="37"/>
      <c r="IW1361" s="37"/>
      <c r="IX1361" s="37"/>
      <c r="IY1361" s="37"/>
      <c r="JZ1361" s="37"/>
      <c r="LA1361" s="37"/>
      <c r="MC1361" s="37"/>
      <c r="ND1361" s="37"/>
      <c r="OG1361" s="37"/>
      <c r="PH1361" s="37"/>
      <c r="QI1361" s="37"/>
      <c r="RY1361" s="138"/>
    </row>
    <row r="1362" spans="3:493" s="38" customFormat="1">
      <c r="C1362" s="39"/>
      <c r="G1362" s="40"/>
      <c r="H1362" s="40"/>
      <c r="AI1362" s="37"/>
      <c r="BJ1362" s="37"/>
      <c r="DL1362" s="37"/>
      <c r="FN1362" s="37"/>
      <c r="FO1362" s="60"/>
      <c r="FP1362" s="60"/>
      <c r="FQ1362" s="60"/>
      <c r="FR1362" s="60"/>
      <c r="FS1362" s="60"/>
      <c r="FT1362" s="60"/>
      <c r="FU1362" s="60"/>
      <c r="FV1362" s="60"/>
      <c r="FW1362" s="60"/>
      <c r="FX1362" s="60"/>
      <c r="FY1362" s="60"/>
      <c r="FZ1362" s="60"/>
      <c r="GA1362" s="60"/>
      <c r="GB1362" s="60"/>
      <c r="GC1362" s="60"/>
      <c r="GD1362" s="60"/>
      <c r="GE1362" s="60"/>
      <c r="GF1362" s="60"/>
      <c r="GG1362" s="60"/>
      <c r="GH1362" s="60"/>
      <c r="GI1362" s="60"/>
      <c r="GJ1362" s="60"/>
      <c r="GK1362" s="60"/>
      <c r="GL1362" s="60"/>
      <c r="GM1362" s="60"/>
      <c r="GN1362" s="60"/>
      <c r="GO1362" s="37"/>
      <c r="HP1362" s="37"/>
      <c r="IW1362" s="37"/>
      <c r="IX1362" s="37"/>
      <c r="IY1362" s="37"/>
      <c r="JZ1362" s="37"/>
      <c r="LA1362" s="37"/>
      <c r="MC1362" s="37"/>
      <c r="ND1362" s="37"/>
      <c r="OG1362" s="37"/>
      <c r="PH1362" s="37"/>
      <c r="QI1362" s="37"/>
      <c r="RY1362" s="138"/>
    </row>
    <row r="1363" spans="3:493" s="38" customFormat="1">
      <c r="C1363" s="39"/>
      <c r="G1363" s="40"/>
      <c r="H1363" s="40"/>
      <c r="AI1363" s="37"/>
      <c r="BJ1363" s="37"/>
      <c r="DL1363" s="37"/>
      <c r="FN1363" s="37"/>
      <c r="FO1363" s="60"/>
      <c r="FP1363" s="60"/>
      <c r="FQ1363" s="60"/>
      <c r="FR1363" s="60"/>
      <c r="FS1363" s="60"/>
      <c r="FT1363" s="60"/>
      <c r="FU1363" s="60"/>
      <c r="FV1363" s="60"/>
      <c r="FW1363" s="60"/>
      <c r="FX1363" s="60"/>
      <c r="FY1363" s="60"/>
      <c r="FZ1363" s="60"/>
      <c r="GA1363" s="60"/>
      <c r="GB1363" s="60"/>
      <c r="GC1363" s="60"/>
      <c r="GD1363" s="60"/>
      <c r="GE1363" s="60"/>
      <c r="GF1363" s="60"/>
      <c r="GG1363" s="60"/>
      <c r="GH1363" s="60"/>
      <c r="GI1363" s="60"/>
      <c r="GJ1363" s="60"/>
      <c r="GK1363" s="60"/>
      <c r="GL1363" s="60"/>
      <c r="GM1363" s="60"/>
      <c r="GN1363" s="60"/>
      <c r="GO1363" s="37"/>
      <c r="HP1363" s="37"/>
      <c r="IW1363" s="37"/>
      <c r="IX1363" s="37"/>
      <c r="IY1363" s="37"/>
      <c r="JZ1363" s="37"/>
      <c r="LA1363" s="37"/>
      <c r="MC1363" s="37"/>
      <c r="ND1363" s="37"/>
      <c r="OG1363" s="37"/>
      <c r="PH1363" s="37"/>
      <c r="QI1363" s="37"/>
      <c r="RY1363" s="138"/>
    </row>
    <row r="1364" spans="3:493" s="38" customFormat="1">
      <c r="C1364" s="39"/>
      <c r="G1364" s="40"/>
      <c r="H1364" s="40"/>
      <c r="AI1364" s="37"/>
      <c r="BJ1364" s="37"/>
      <c r="DL1364" s="37"/>
      <c r="FN1364" s="37"/>
      <c r="FO1364" s="60"/>
      <c r="FP1364" s="60"/>
      <c r="FQ1364" s="60"/>
      <c r="FR1364" s="60"/>
      <c r="FS1364" s="60"/>
      <c r="FT1364" s="60"/>
      <c r="FU1364" s="60"/>
      <c r="FV1364" s="60"/>
      <c r="FW1364" s="60"/>
      <c r="FX1364" s="60"/>
      <c r="FY1364" s="60"/>
      <c r="FZ1364" s="60"/>
      <c r="GA1364" s="60"/>
      <c r="GB1364" s="60"/>
      <c r="GC1364" s="60"/>
      <c r="GD1364" s="60"/>
      <c r="GE1364" s="60"/>
      <c r="GF1364" s="60"/>
      <c r="GG1364" s="60"/>
      <c r="GH1364" s="60"/>
      <c r="GI1364" s="60"/>
      <c r="GJ1364" s="60"/>
      <c r="GK1364" s="60"/>
      <c r="GL1364" s="60"/>
      <c r="GM1364" s="60"/>
      <c r="GN1364" s="60"/>
      <c r="GO1364" s="37"/>
      <c r="HP1364" s="37"/>
      <c r="IW1364" s="37"/>
      <c r="IX1364" s="37"/>
      <c r="IY1364" s="37"/>
      <c r="JZ1364" s="37"/>
      <c r="LA1364" s="37"/>
      <c r="MC1364" s="37"/>
      <c r="ND1364" s="37"/>
      <c r="OG1364" s="37"/>
      <c r="PH1364" s="37"/>
      <c r="QI1364" s="37"/>
      <c r="RY1364" s="138"/>
    </row>
    <row r="1365" spans="3:493" s="38" customFormat="1">
      <c r="C1365" s="39"/>
      <c r="G1365" s="40"/>
      <c r="H1365" s="40"/>
      <c r="AI1365" s="37"/>
      <c r="BJ1365" s="37"/>
      <c r="DL1365" s="37"/>
      <c r="FN1365" s="37"/>
      <c r="FO1365" s="60"/>
      <c r="FP1365" s="60"/>
      <c r="FQ1365" s="60"/>
      <c r="FR1365" s="60"/>
      <c r="FS1365" s="60"/>
      <c r="FT1365" s="60"/>
      <c r="FU1365" s="60"/>
      <c r="FV1365" s="60"/>
      <c r="FW1365" s="60"/>
      <c r="FX1365" s="60"/>
      <c r="FY1365" s="60"/>
      <c r="FZ1365" s="60"/>
      <c r="GA1365" s="60"/>
      <c r="GB1365" s="60"/>
      <c r="GC1365" s="60"/>
      <c r="GD1365" s="60"/>
      <c r="GE1365" s="60"/>
      <c r="GF1365" s="60"/>
      <c r="GG1365" s="60"/>
      <c r="GH1365" s="60"/>
      <c r="GI1365" s="60"/>
      <c r="GJ1365" s="60"/>
      <c r="GK1365" s="60"/>
      <c r="GL1365" s="60"/>
      <c r="GM1365" s="60"/>
      <c r="GN1365" s="60"/>
      <c r="GO1365" s="37"/>
      <c r="HP1365" s="37"/>
      <c r="IW1365" s="37"/>
      <c r="IX1365" s="37"/>
      <c r="IY1365" s="37"/>
      <c r="JZ1365" s="37"/>
      <c r="LA1365" s="37"/>
      <c r="MC1365" s="37"/>
      <c r="ND1365" s="37"/>
      <c r="OG1365" s="37"/>
      <c r="PH1365" s="37"/>
      <c r="QI1365" s="37"/>
      <c r="RY1365" s="138"/>
    </row>
    <row r="1366" spans="3:493" s="38" customFormat="1">
      <c r="C1366" s="39"/>
      <c r="G1366" s="40"/>
      <c r="H1366" s="40"/>
      <c r="AI1366" s="37"/>
      <c r="BJ1366" s="37"/>
      <c r="DL1366" s="37"/>
      <c r="FN1366" s="37"/>
      <c r="FO1366" s="60"/>
      <c r="FP1366" s="60"/>
      <c r="FQ1366" s="60"/>
      <c r="FR1366" s="60"/>
      <c r="FS1366" s="60"/>
      <c r="FT1366" s="60"/>
      <c r="FU1366" s="60"/>
      <c r="FV1366" s="60"/>
      <c r="FW1366" s="60"/>
      <c r="FX1366" s="60"/>
      <c r="FY1366" s="60"/>
      <c r="FZ1366" s="60"/>
      <c r="GA1366" s="60"/>
      <c r="GB1366" s="60"/>
      <c r="GC1366" s="60"/>
      <c r="GD1366" s="60"/>
      <c r="GE1366" s="60"/>
      <c r="GF1366" s="60"/>
      <c r="GG1366" s="60"/>
      <c r="GH1366" s="60"/>
      <c r="GI1366" s="60"/>
      <c r="GJ1366" s="60"/>
      <c r="GK1366" s="60"/>
      <c r="GL1366" s="60"/>
      <c r="GM1366" s="60"/>
      <c r="GN1366" s="60"/>
      <c r="GO1366" s="37"/>
      <c r="HP1366" s="37"/>
      <c r="IW1366" s="37"/>
      <c r="IX1366" s="37"/>
      <c r="IY1366" s="37"/>
      <c r="JZ1366" s="37"/>
      <c r="LA1366" s="37"/>
      <c r="MC1366" s="37"/>
      <c r="ND1366" s="37"/>
      <c r="OG1366" s="37"/>
      <c r="PH1366" s="37"/>
      <c r="QI1366" s="37"/>
      <c r="RY1366" s="138"/>
    </row>
    <row r="1367" spans="3:493" s="38" customFormat="1">
      <c r="C1367" s="39"/>
      <c r="G1367" s="40"/>
      <c r="H1367" s="40"/>
      <c r="AI1367" s="37"/>
      <c r="BJ1367" s="37"/>
      <c r="DL1367" s="37"/>
      <c r="FN1367" s="37"/>
      <c r="FO1367" s="60"/>
      <c r="FP1367" s="60"/>
      <c r="FQ1367" s="60"/>
      <c r="FR1367" s="60"/>
      <c r="FS1367" s="60"/>
      <c r="FT1367" s="60"/>
      <c r="FU1367" s="60"/>
      <c r="FV1367" s="60"/>
      <c r="FW1367" s="60"/>
      <c r="FX1367" s="60"/>
      <c r="FY1367" s="60"/>
      <c r="FZ1367" s="60"/>
      <c r="GA1367" s="60"/>
      <c r="GB1367" s="60"/>
      <c r="GC1367" s="60"/>
      <c r="GD1367" s="60"/>
      <c r="GE1367" s="60"/>
      <c r="GF1367" s="60"/>
      <c r="GG1367" s="60"/>
      <c r="GH1367" s="60"/>
      <c r="GI1367" s="60"/>
      <c r="GJ1367" s="60"/>
      <c r="GK1367" s="60"/>
      <c r="GL1367" s="60"/>
      <c r="GM1367" s="60"/>
      <c r="GN1367" s="60"/>
      <c r="GO1367" s="37"/>
      <c r="HP1367" s="37"/>
      <c r="IW1367" s="37"/>
      <c r="IX1367" s="37"/>
      <c r="IY1367" s="37"/>
      <c r="JZ1367" s="37"/>
      <c r="LA1367" s="37"/>
      <c r="MC1367" s="37"/>
      <c r="ND1367" s="37"/>
      <c r="OG1367" s="37"/>
      <c r="PH1367" s="37"/>
      <c r="QI1367" s="37"/>
      <c r="RY1367" s="138"/>
    </row>
    <row r="1368" spans="3:493" s="38" customFormat="1">
      <c r="C1368" s="39"/>
      <c r="G1368" s="40"/>
      <c r="H1368" s="40"/>
      <c r="AI1368" s="37"/>
      <c r="BJ1368" s="37"/>
      <c r="DL1368" s="37"/>
      <c r="FN1368" s="37"/>
      <c r="FO1368" s="60"/>
      <c r="FP1368" s="60"/>
      <c r="FQ1368" s="60"/>
      <c r="FR1368" s="60"/>
      <c r="FS1368" s="60"/>
      <c r="FT1368" s="60"/>
      <c r="FU1368" s="60"/>
      <c r="FV1368" s="60"/>
      <c r="FW1368" s="60"/>
      <c r="FX1368" s="60"/>
      <c r="FY1368" s="60"/>
      <c r="FZ1368" s="60"/>
      <c r="GA1368" s="60"/>
      <c r="GB1368" s="60"/>
      <c r="GC1368" s="60"/>
      <c r="GD1368" s="60"/>
      <c r="GE1368" s="60"/>
      <c r="GF1368" s="60"/>
      <c r="GG1368" s="60"/>
      <c r="GH1368" s="60"/>
      <c r="GI1368" s="60"/>
      <c r="GJ1368" s="60"/>
      <c r="GK1368" s="60"/>
      <c r="GL1368" s="60"/>
      <c r="GM1368" s="60"/>
      <c r="GN1368" s="60"/>
      <c r="GO1368" s="37"/>
      <c r="HP1368" s="37"/>
      <c r="IW1368" s="37"/>
      <c r="IX1368" s="37"/>
      <c r="IY1368" s="37"/>
      <c r="JZ1368" s="37"/>
      <c r="LA1368" s="37"/>
      <c r="MC1368" s="37"/>
      <c r="ND1368" s="37"/>
      <c r="OG1368" s="37"/>
      <c r="PH1368" s="37"/>
      <c r="QI1368" s="37"/>
      <c r="RY1368" s="138"/>
    </row>
    <row r="1369" spans="3:493" s="38" customFormat="1">
      <c r="C1369" s="39"/>
      <c r="G1369" s="40"/>
      <c r="H1369" s="40"/>
      <c r="AI1369" s="37"/>
      <c r="BJ1369" s="37"/>
      <c r="DL1369" s="37"/>
      <c r="FN1369" s="37"/>
      <c r="FO1369" s="60"/>
      <c r="FP1369" s="60"/>
      <c r="FQ1369" s="60"/>
      <c r="FR1369" s="60"/>
      <c r="FS1369" s="60"/>
      <c r="FT1369" s="60"/>
      <c r="FU1369" s="60"/>
      <c r="FV1369" s="60"/>
      <c r="FW1369" s="60"/>
      <c r="FX1369" s="60"/>
      <c r="FY1369" s="60"/>
      <c r="FZ1369" s="60"/>
      <c r="GA1369" s="60"/>
      <c r="GB1369" s="60"/>
      <c r="GC1369" s="60"/>
      <c r="GD1369" s="60"/>
      <c r="GE1369" s="60"/>
      <c r="GF1369" s="60"/>
      <c r="GG1369" s="60"/>
      <c r="GH1369" s="60"/>
      <c r="GI1369" s="60"/>
      <c r="GJ1369" s="60"/>
      <c r="GK1369" s="60"/>
      <c r="GL1369" s="60"/>
      <c r="GM1369" s="60"/>
      <c r="GN1369" s="60"/>
      <c r="GO1369" s="37"/>
      <c r="HP1369" s="37"/>
      <c r="IW1369" s="37"/>
      <c r="IX1369" s="37"/>
      <c r="IY1369" s="37"/>
      <c r="JZ1369" s="37"/>
      <c r="LA1369" s="37"/>
      <c r="MC1369" s="37"/>
      <c r="ND1369" s="37"/>
      <c r="OG1369" s="37"/>
      <c r="PH1369" s="37"/>
      <c r="QI1369" s="37"/>
      <c r="RY1369" s="138"/>
    </row>
    <row r="1370" spans="3:493" s="38" customFormat="1">
      <c r="C1370" s="39"/>
      <c r="G1370" s="40"/>
      <c r="H1370" s="40"/>
      <c r="AI1370" s="37"/>
      <c r="BJ1370" s="37"/>
      <c r="DL1370" s="37"/>
      <c r="FN1370" s="37"/>
      <c r="FO1370" s="60"/>
      <c r="FP1370" s="60"/>
      <c r="FQ1370" s="60"/>
      <c r="FR1370" s="60"/>
      <c r="FS1370" s="60"/>
      <c r="FT1370" s="60"/>
      <c r="FU1370" s="60"/>
      <c r="FV1370" s="60"/>
      <c r="FW1370" s="60"/>
      <c r="FX1370" s="60"/>
      <c r="FY1370" s="60"/>
      <c r="FZ1370" s="60"/>
      <c r="GA1370" s="60"/>
      <c r="GB1370" s="60"/>
      <c r="GC1370" s="60"/>
      <c r="GD1370" s="60"/>
      <c r="GE1370" s="60"/>
      <c r="GF1370" s="60"/>
      <c r="GG1370" s="60"/>
      <c r="GH1370" s="60"/>
      <c r="GI1370" s="60"/>
      <c r="GJ1370" s="60"/>
      <c r="GK1370" s="60"/>
      <c r="GL1370" s="60"/>
      <c r="GM1370" s="60"/>
      <c r="GN1370" s="60"/>
      <c r="GO1370" s="37"/>
      <c r="HP1370" s="37"/>
      <c r="IW1370" s="37"/>
      <c r="IX1370" s="37"/>
      <c r="IY1370" s="37"/>
      <c r="JZ1370" s="37"/>
      <c r="LA1370" s="37"/>
      <c r="MC1370" s="37"/>
      <c r="ND1370" s="37"/>
      <c r="OG1370" s="37"/>
      <c r="PH1370" s="37"/>
      <c r="QI1370" s="37"/>
      <c r="RY1370" s="138"/>
    </row>
    <row r="1371" spans="3:493" s="38" customFormat="1">
      <c r="C1371" s="39"/>
      <c r="G1371" s="40"/>
      <c r="H1371" s="40"/>
      <c r="AI1371" s="37"/>
      <c r="BJ1371" s="37"/>
      <c r="DL1371" s="37"/>
      <c r="FN1371" s="37"/>
      <c r="FO1371" s="60"/>
      <c r="FP1371" s="60"/>
      <c r="FQ1371" s="60"/>
      <c r="FR1371" s="60"/>
      <c r="FS1371" s="60"/>
      <c r="FT1371" s="60"/>
      <c r="FU1371" s="60"/>
      <c r="FV1371" s="60"/>
      <c r="FW1371" s="60"/>
      <c r="FX1371" s="60"/>
      <c r="FY1371" s="60"/>
      <c r="FZ1371" s="60"/>
      <c r="GA1371" s="60"/>
      <c r="GB1371" s="60"/>
      <c r="GC1371" s="60"/>
      <c r="GD1371" s="60"/>
      <c r="GE1371" s="60"/>
      <c r="GF1371" s="60"/>
      <c r="GG1371" s="60"/>
      <c r="GH1371" s="60"/>
      <c r="GI1371" s="60"/>
      <c r="GJ1371" s="60"/>
      <c r="GK1371" s="60"/>
      <c r="GL1371" s="60"/>
      <c r="GM1371" s="60"/>
      <c r="GN1371" s="60"/>
      <c r="GO1371" s="37"/>
      <c r="HP1371" s="37"/>
      <c r="IW1371" s="37"/>
      <c r="IX1371" s="37"/>
      <c r="IY1371" s="37"/>
      <c r="JZ1371" s="37"/>
      <c r="LA1371" s="37"/>
      <c r="MC1371" s="37"/>
      <c r="ND1371" s="37"/>
      <c r="OG1371" s="37"/>
      <c r="PH1371" s="37"/>
      <c r="QI1371" s="37"/>
      <c r="RY1371" s="138"/>
    </row>
    <row r="1372" spans="3:493" s="38" customFormat="1">
      <c r="C1372" s="39"/>
      <c r="G1372" s="40"/>
      <c r="H1372" s="40"/>
      <c r="AI1372" s="37"/>
      <c r="BJ1372" s="37"/>
      <c r="DL1372" s="37"/>
      <c r="FN1372" s="37"/>
      <c r="FO1372" s="60"/>
      <c r="FP1372" s="60"/>
      <c r="FQ1372" s="60"/>
      <c r="FR1372" s="60"/>
      <c r="FS1372" s="60"/>
      <c r="FT1372" s="60"/>
      <c r="FU1372" s="60"/>
      <c r="FV1372" s="60"/>
      <c r="FW1372" s="60"/>
      <c r="FX1372" s="60"/>
      <c r="FY1372" s="60"/>
      <c r="FZ1372" s="60"/>
      <c r="GA1372" s="60"/>
      <c r="GB1372" s="60"/>
      <c r="GC1372" s="60"/>
      <c r="GD1372" s="60"/>
      <c r="GE1372" s="60"/>
      <c r="GF1372" s="60"/>
      <c r="GG1372" s="60"/>
      <c r="GH1372" s="60"/>
      <c r="GI1372" s="60"/>
      <c r="GJ1372" s="60"/>
      <c r="GK1372" s="60"/>
      <c r="GL1372" s="60"/>
      <c r="GM1372" s="60"/>
      <c r="GN1372" s="60"/>
      <c r="GO1372" s="37"/>
      <c r="HP1372" s="37"/>
      <c r="IW1372" s="37"/>
      <c r="IX1372" s="37"/>
      <c r="IY1372" s="37"/>
      <c r="JZ1372" s="37"/>
      <c r="LA1372" s="37"/>
      <c r="MC1372" s="37"/>
      <c r="ND1372" s="37"/>
      <c r="OG1372" s="37"/>
      <c r="PH1372" s="37"/>
      <c r="QI1372" s="37"/>
      <c r="RY1372" s="138"/>
    </row>
    <row r="1373" spans="3:493" s="38" customFormat="1">
      <c r="C1373" s="39"/>
      <c r="G1373" s="40"/>
      <c r="H1373" s="40"/>
      <c r="AI1373" s="37"/>
      <c r="BJ1373" s="37"/>
      <c r="DL1373" s="37"/>
      <c r="FN1373" s="37"/>
      <c r="FO1373" s="60"/>
      <c r="FP1373" s="60"/>
      <c r="FQ1373" s="60"/>
      <c r="FR1373" s="60"/>
      <c r="FS1373" s="60"/>
      <c r="FT1373" s="60"/>
      <c r="FU1373" s="60"/>
      <c r="FV1373" s="60"/>
      <c r="FW1373" s="60"/>
      <c r="FX1373" s="60"/>
      <c r="FY1373" s="60"/>
      <c r="FZ1373" s="60"/>
      <c r="GA1373" s="60"/>
      <c r="GB1373" s="60"/>
      <c r="GC1373" s="60"/>
      <c r="GD1373" s="60"/>
      <c r="GE1373" s="60"/>
      <c r="GF1373" s="60"/>
      <c r="GG1373" s="60"/>
      <c r="GH1373" s="60"/>
      <c r="GI1373" s="60"/>
      <c r="GJ1373" s="60"/>
      <c r="GK1373" s="60"/>
      <c r="GL1373" s="60"/>
      <c r="GM1373" s="60"/>
      <c r="GN1373" s="60"/>
      <c r="GO1373" s="37"/>
      <c r="HP1373" s="37"/>
      <c r="IW1373" s="37"/>
      <c r="IX1373" s="37"/>
      <c r="IY1373" s="37"/>
      <c r="JZ1373" s="37"/>
      <c r="LA1373" s="37"/>
      <c r="MC1373" s="37"/>
      <c r="ND1373" s="37"/>
      <c r="OG1373" s="37"/>
      <c r="PH1373" s="37"/>
      <c r="QI1373" s="37"/>
      <c r="RY1373" s="138"/>
    </row>
    <row r="1374" spans="3:493" s="38" customFormat="1">
      <c r="C1374" s="39"/>
      <c r="G1374" s="40"/>
      <c r="H1374" s="40"/>
      <c r="AI1374" s="37"/>
      <c r="BJ1374" s="37"/>
      <c r="DL1374" s="37"/>
      <c r="FN1374" s="37"/>
      <c r="FO1374" s="60"/>
      <c r="FP1374" s="60"/>
      <c r="FQ1374" s="60"/>
      <c r="FR1374" s="60"/>
      <c r="FS1374" s="60"/>
      <c r="FT1374" s="60"/>
      <c r="FU1374" s="60"/>
      <c r="FV1374" s="60"/>
      <c r="FW1374" s="60"/>
      <c r="FX1374" s="60"/>
      <c r="FY1374" s="60"/>
      <c r="FZ1374" s="60"/>
      <c r="GA1374" s="60"/>
      <c r="GB1374" s="60"/>
      <c r="GC1374" s="60"/>
      <c r="GD1374" s="60"/>
      <c r="GE1374" s="60"/>
      <c r="GF1374" s="60"/>
      <c r="GG1374" s="60"/>
      <c r="GH1374" s="60"/>
      <c r="GI1374" s="60"/>
      <c r="GJ1374" s="60"/>
      <c r="GK1374" s="60"/>
      <c r="GL1374" s="60"/>
      <c r="GM1374" s="60"/>
      <c r="GN1374" s="60"/>
      <c r="GO1374" s="37"/>
      <c r="HP1374" s="37"/>
      <c r="IW1374" s="37"/>
      <c r="IX1374" s="37"/>
      <c r="IY1374" s="37"/>
      <c r="JZ1374" s="37"/>
      <c r="LA1374" s="37"/>
      <c r="MC1374" s="37"/>
      <c r="ND1374" s="37"/>
      <c r="OG1374" s="37"/>
      <c r="PH1374" s="37"/>
      <c r="QI1374" s="37"/>
      <c r="RY1374" s="138"/>
    </row>
    <row r="1375" spans="3:493" s="38" customFormat="1">
      <c r="C1375" s="39"/>
      <c r="G1375" s="40"/>
      <c r="H1375" s="40"/>
      <c r="AI1375" s="37"/>
      <c r="BJ1375" s="37"/>
      <c r="DL1375" s="37"/>
      <c r="FN1375" s="37"/>
      <c r="FO1375" s="60"/>
      <c r="FP1375" s="60"/>
      <c r="FQ1375" s="60"/>
      <c r="FR1375" s="60"/>
      <c r="FS1375" s="60"/>
      <c r="FT1375" s="60"/>
      <c r="FU1375" s="60"/>
      <c r="FV1375" s="60"/>
      <c r="FW1375" s="60"/>
      <c r="FX1375" s="60"/>
      <c r="FY1375" s="60"/>
      <c r="FZ1375" s="60"/>
      <c r="GA1375" s="60"/>
      <c r="GB1375" s="60"/>
      <c r="GC1375" s="60"/>
      <c r="GD1375" s="60"/>
      <c r="GE1375" s="60"/>
      <c r="GF1375" s="60"/>
      <c r="GG1375" s="60"/>
      <c r="GH1375" s="60"/>
      <c r="GI1375" s="60"/>
      <c r="GJ1375" s="60"/>
      <c r="GK1375" s="60"/>
      <c r="GL1375" s="60"/>
      <c r="GM1375" s="60"/>
      <c r="GN1375" s="60"/>
      <c r="GO1375" s="37"/>
      <c r="HP1375" s="37"/>
      <c r="IW1375" s="37"/>
      <c r="IX1375" s="37"/>
      <c r="IY1375" s="37"/>
      <c r="JZ1375" s="37"/>
      <c r="LA1375" s="37"/>
      <c r="MC1375" s="37"/>
      <c r="ND1375" s="37"/>
      <c r="OG1375" s="37"/>
      <c r="PH1375" s="37"/>
      <c r="QI1375" s="37"/>
      <c r="RY1375" s="138"/>
    </row>
    <row r="1376" spans="3:493" s="38" customFormat="1">
      <c r="C1376" s="39"/>
      <c r="G1376" s="40"/>
      <c r="H1376" s="40"/>
      <c r="AI1376" s="37"/>
      <c r="BJ1376" s="37"/>
      <c r="DL1376" s="37"/>
      <c r="FN1376" s="37"/>
      <c r="FO1376" s="60"/>
      <c r="FP1376" s="60"/>
      <c r="FQ1376" s="60"/>
      <c r="FR1376" s="60"/>
      <c r="FS1376" s="60"/>
      <c r="FT1376" s="60"/>
      <c r="FU1376" s="60"/>
      <c r="FV1376" s="60"/>
      <c r="FW1376" s="60"/>
      <c r="FX1376" s="60"/>
      <c r="FY1376" s="60"/>
      <c r="FZ1376" s="60"/>
      <c r="GA1376" s="60"/>
      <c r="GB1376" s="60"/>
      <c r="GC1376" s="60"/>
      <c r="GD1376" s="60"/>
      <c r="GE1376" s="60"/>
      <c r="GF1376" s="60"/>
      <c r="GG1376" s="60"/>
      <c r="GH1376" s="60"/>
      <c r="GI1376" s="60"/>
      <c r="GJ1376" s="60"/>
      <c r="GK1376" s="60"/>
      <c r="GL1376" s="60"/>
      <c r="GM1376" s="60"/>
      <c r="GN1376" s="60"/>
      <c r="GO1376" s="37"/>
      <c r="HP1376" s="37"/>
      <c r="IW1376" s="37"/>
      <c r="IX1376" s="37"/>
      <c r="IY1376" s="37"/>
      <c r="JZ1376" s="37"/>
      <c r="LA1376" s="37"/>
      <c r="MC1376" s="37"/>
      <c r="ND1376" s="37"/>
      <c r="OG1376" s="37"/>
      <c r="PH1376" s="37"/>
      <c r="QI1376" s="37"/>
      <c r="RY1376" s="138"/>
    </row>
    <row r="1377" spans="3:493" s="38" customFormat="1">
      <c r="C1377" s="39"/>
      <c r="G1377" s="40"/>
      <c r="H1377" s="40"/>
      <c r="AI1377" s="37"/>
      <c r="BJ1377" s="37"/>
      <c r="DL1377" s="37"/>
      <c r="FN1377" s="37"/>
      <c r="FO1377" s="60"/>
      <c r="FP1377" s="60"/>
      <c r="FQ1377" s="60"/>
      <c r="FR1377" s="60"/>
      <c r="FS1377" s="60"/>
      <c r="FT1377" s="60"/>
      <c r="FU1377" s="60"/>
      <c r="FV1377" s="60"/>
      <c r="FW1377" s="60"/>
      <c r="FX1377" s="60"/>
      <c r="FY1377" s="60"/>
      <c r="FZ1377" s="60"/>
      <c r="GA1377" s="60"/>
      <c r="GB1377" s="60"/>
      <c r="GC1377" s="60"/>
      <c r="GD1377" s="60"/>
      <c r="GE1377" s="60"/>
      <c r="GF1377" s="60"/>
      <c r="GG1377" s="60"/>
      <c r="GH1377" s="60"/>
      <c r="GI1377" s="60"/>
      <c r="GJ1377" s="60"/>
      <c r="GK1377" s="60"/>
      <c r="GL1377" s="60"/>
      <c r="GM1377" s="60"/>
      <c r="GN1377" s="60"/>
      <c r="GO1377" s="37"/>
      <c r="HP1377" s="37"/>
      <c r="IW1377" s="37"/>
      <c r="IX1377" s="37"/>
      <c r="IY1377" s="37"/>
      <c r="JZ1377" s="37"/>
      <c r="LA1377" s="37"/>
      <c r="MC1377" s="37"/>
      <c r="ND1377" s="37"/>
      <c r="OG1377" s="37"/>
      <c r="PH1377" s="37"/>
      <c r="QI1377" s="37"/>
      <c r="RY1377" s="138"/>
    </row>
    <row r="1378" spans="3:493" s="38" customFormat="1">
      <c r="C1378" s="39"/>
      <c r="G1378" s="40"/>
      <c r="H1378" s="40"/>
      <c r="AI1378" s="37"/>
      <c r="BJ1378" s="37"/>
      <c r="DL1378" s="37"/>
      <c r="FN1378" s="37"/>
      <c r="FO1378" s="60"/>
      <c r="FP1378" s="60"/>
      <c r="FQ1378" s="60"/>
      <c r="FR1378" s="60"/>
      <c r="FS1378" s="60"/>
      <c r="FT1378" s="60"/>
      <c r="FU1378" s="60"/>
      <c r="FV1378" s="60"/>
      <c r="FW1378" s="60"/>
      <c r="FX1378" s="60"/>
      <c r="FY1378" s="60"/>
      <c r="FZ1378" s="60"/>
      <c r="GA1378" s="60"/>
      <c r="GB1378" s="60"/>
      <c r="GC1378" s="60"/>
      <c r="GD1378" s="60"/>
      <c r="GE1378" s="60"/>
      <c r="GF1378" s="60"/>
      <c r="GG1378" s="60"/>
      <c r="GH1378" s="60"/>
      <c r="GI1378" s="60"/>
      <c r="GJ1378" s="60"/>
      <c r="GK1378" s="60"/>
      <c r="GL1378" s="60"/>
      <c r="GM1378" s="60"/>
      <c r="GN1378" s="60"/>
      <c r="GO1378" s="37"/>
      <c r="HP1378" s="37"/>
      <c r="IW1378" s="37"/>
      <c r="IX1378" s="37"/>
      <c r="IY1378" s="37"/>
      <c r="JZ1378" s="37"/>
      <c r="LA1378" s="37"/>
      <c r="MC1378" s="37"/>
      <c r="ND1378" s="37"/>
      <c r="OG1378" s="37"/>
      <c r="PH1378" s="37"/>
      <c r="QI1378" s="37"/>
      <c r="RY1378" s="138"/>
    </row>
    <row r="1379" spans="3:493" s="38" customFormat="1">
      <c r="C1379" s="39"/>
      <c r="G1379" s="40"/>
      <c r="H1379" s="40"/>
      <c r="AI1379" s="37"/>
      <c r="BJ1379" s="37"/>
      <c r="DL1379" s="37"/>
      <c r="FN1379" s="37"/>
      <c r="FO1379" s="60"/>
      <c r="FP1379" s="60"/>
      <c r="FQ1379" s="60"/>
      <c r="FR1379" s="60"/>
      <c r="FS1379" s="60"/>
      <c r="FT1379" s="60"/>
      <c r="FU1379" s="60"/>
      <c r="FV1379" s="60"/>
      <c r="FW1379" s="60"/>
      <c r="FX1379" s="60"/>
      <c r="FY1379" s="60"/>
      <c r="FZ1379" s="60"/>
      <c r="GA1379" s="60"/>
      <c r="GB1379" s="60"/>
      <c r="GC1379" s="60"/>
      <c r="GD1379" s="60"/>
      <c r="GE1379" s="60"/>
      <c r="GF1379" s="60"/>
      <c r="GG1379" s="60"/>
      <c r="GH1379" s="60"/>
      <c r="GI1379" s="60"/>
      <c r="GJ1379" s="60"/>
      <c r="GK1379" s="60"/>
      <c r="GL1379" s="60"/>
      <c r="GM1379" s="60"/>
      <c r="GN1379" s="60"/>
      <c r="GO1379" s="37"/>
      <c r="HP1379" s="37"/>
      <c r="IW1379" s="37"/>
      <c r="IX1379" s="37"/>
      <c r="IY1379" s="37"/>
      <c r="JZ1379" s="37"/>
      <c r="LA1379" s="37"/>
      <c r="MC1379" s="37"/>
      <c r="ND1379" s="37"/>
      <c r="OG1379" s="37"/>
      <c r="PH1379" s="37"/>
      <c r="QI1379" s="37"/>
      <c r="RY1379" s="138"/>
    </row>
    <row r="1380" spans="3:493" s="38" customFormat="1">
      <c r="C1380" s="39"/>
      <c r="G1380" s="40"/>
      <c r="H1380" s="40"/>
      <c r="AI1380" s="37"/>
      <c r="BJ1380" s="37"/>
      <c r="DL1380" s="37"/>
      <c r="FN1380" s="37"/>
      <c r="FO1380" s="60"/>
      <c r="FP1380" s="60"/>
      <c r="FQ1380" s="60"/>
      <c r="FR1380" s="60"/>
      <c r="FS1380" s="60"/>
      <c r="FT1380" s="60"/>
      <c r="FU1380" s="60"/>
      <c r="FV1380" s="60"/>
      <c r="FW1380" s="60"/>
      <c r="FX1380" s="60"/>
      <c r="FY1380" s="60"/>
      <c r="FZ1380" s="60"/>
      <c r="GA1380" s="60"/>
      <c r="GB1380" s="60"/>
      <c r="GC1380" s="60"/>
      <c r="GD1380" s="60"/>
      <c r="GE1380" s="60"/>
      <c r="GF1380" s="60"/>
      <c r="GG1380" s="60"/>
      <c r="GH1380" s="60"/>
      <c r="GI1380" s="60"/>
      <c r="GJ1380" s="60"/>
      <c r="GK1380" s="60"/>
      <c r="GL1380" s="60"/>
      <c r="GM1380" s="60"/>
      <c r="GN1380" s="60"/>
      <c r="GO1380" s="37"/>
      <c r="HP1380" s="37"/>
      <c r="IW1380" s="37"/>
      <c r="IX1380" s="37"/>
      <c r="IY1380" s="37"/>
      <c r="JZ1380" s="37"/>
      <c r="LA1380" s="37"/>
      <c r="MC1380" s="37"/>
      <c r="ND1380" s="37"/>
      <c r="OG1380" s="37"/>
      <c r="PH1380" s="37"/>
      <c r="QI1380" s="37"/>
      <c r="RY1380" s="138"/>
    </row>
    <row r="1381" spans="3:493" s="38" customFormat="1">
      <c r="C1381" s="39"/>
      <c r="G1381" s="40"/>
      <c r="H1381" s="40"/>
      <c r="AI1381" s="37"/>
      <c r="BJ1381" s="37"/>
      <c r="DL1381" s="37"/>
      <c r="FN1381" s="37"/>
      <c r="FO1381" s="60"/>
      <c r="FP1381" s="60"/>
      <c r="FQ1381" s="60"/>
      <c r="FR1381" s="60"/>
      <c r="FS1381" s="60"/>
      <c r="FT1381" s="60"/>
      <c r="FU1381" s="60"/>
      <c r="FV1381" s="60"/>
      <c r="FW1381" s="60"/>
      <c r="FX1381" s="60"/>
      <c r="FY1381" s="60"/>
      <c r="FZ1381" s="60"/>
      <c r="GA1381" s="60"/>
      <c r="GB1381" s="60"/>
      <c r="GC1381" s="60"/>
      <c r="GD1381" s="60"/>
      <c r="GE1381" s="60"/>
      <c r="GF1381" s="60"/>
      <c r="GG1381" s="60"/>
      <c r="GH1381" s="60"/>
      <c r="GI1381" s="60"/>
      <c r="GJ1381" s="60"/>
      <c r="GK1381" s="60"/>
      <c r="GL1381" s="60"/>
      <c r="GM1381" s="60"/>
      <c r="GN1381" s="60"/>
      <c r="GO1381" s="37"/>
      <c r="HP1381" s="37"/>
      <c r="IW1381" s="37"/>
      <c r="IX1381" s="37"/>
      <c r="IY1381" s="37"/>
      <c r="JZ1381" s="37"/>
      <c r="LA1381" s="37"/>
      <c r="MC1381" s="37"/>
      <c r="ND1381" s="37"/>
      <c r="OG1381" s="37"/>
      <c r="PH1381" s="37"/>
      <c r="QI1381" s="37"/>
      <c r="RY1381" s="138"/>
    </row>
    <row r="1382" spans="3:493" s="38" customFormat="1">
      <c r="C1382" s="39"/>
      <c r="G1382" s="40"/>
      <c r="H1382" s="40"/>
      <c r="AI1382" s="37"/>
      <c r="BJ1382" s="37"/>
      <c r="DL1382" s="37"/>
      <c r="FN1382" s="37"/>
      <c r="FO1382" s="60"/>
      <c r="FP1382" s="60"/>
      <c r="FQ1382" s="60"/>
      <c r="FR1382" s="60"/>
      <c r="FS1382" s="60"/>
      <c r="FT1382" s="60"/>
      <c r="FU1382" s="60"/>
      <c r="FV1382" s="60"/>
      <c r="FW1382" s="60"/>
      <c r="FX1382" s="60"/>
      <c r="FY1382" s="60"/>
      <c r="FZ1382" s="60"/>
      <c r="GA1382" s="60"/>
      <c r="GB1382" s="60"/>
      <c r="GC1382" s="60"/>
      <c r="GD1382" s="60"/>
      <c r="GE1382" s="60"/>
      <c r="GF1382" s="60"/>
      <c r="GG1382" s="60"/>
      <c r="GH1382" s="60"/>
      <c r="GI1382" s="60"/>
      <c r="GJ1382" s="60"/>
      <c r="GK1382" s="60"/>
      <c r="GL1382" s="60"/>
      <c r="GM1382" s="60"/>
      <c r="GN1382" s="60"/>
      <c r="GO1382" s="37"/>
      <c r="HP1382" s="37"/>
      <c r="IW1382" s="37"/>
      <c r="IX1382" s="37"/>
      <c r="IY1382" s="37"/>
      <c r="JZ1382" s="37"/>
      <c r="LA1382" s="37"/>
      <c r="MC1382" s="37"/>
      <c r="ND1382" s="37"/>
      <c r="OG1382" s="37"/>
      <c r="PH1382" s="37"/>
      <c r="QI1382" s="37"/>
      <c r="RY1382" s="138"/>
    </row>
    <row r="1383" spans="3:493" s="38" customFormat="1">
      <c r="C1383" s="39"/>
      <c r="G1383" s="40"/>
      <c r="H1383" s="40"/>
      <c r="AI1383" s="37"/>
      <c r="BJ1383" s="37"/>
      <c r="DL1383" s="37"/>
      <c r="FN1383" s="37"/>
      <c r="FO1383" s="60"/>
      <c r="FP1383" s="60"/>
      <c r="FQ1383" s="60"/>
      <c r="FR1383" s="60"/>
      <c r="FS1383" s="60"/>
      <c r="FT1383" s="60"/>
      <c r="FU1383" s="60"/>
      <c r="FV1383" s="60"/>
      <c r="FW1383" s="60"/>
      <c r="FX1383" s="60"/>
      <c r="FY1383" s="60"/>
      <c r="FZ1383" s="60"/>
      <c r="GA1383" s="60"/>
      <c r="GB1383" s="60"/>
      <c r="GC1383" s="60"/>
      <c r="GD1383" s="60"/>
      <c r="GE1383" s="60"/>
      <c r="GF1383" s="60"/>
      <c r="GG1383" s="60"/>
      <c r="GH1383" s="60"/>
      <c r="GI1383" s="60"/>
      <c r="GJ1383" s="60"/>
      <c r="GK1383" s="60"/>
      <c r="GL1383" s="60"/>
      <c r="GM1383" s="60"/>
      <c r="GN1383" s="60"/>
      <c r="GO1383" s="37"/>
      <c r="HP1383" s="37"/>
      <c r="IW1383" s="37"/>
      <c r="IX1383" s="37"/>
      <c r="IY1383" s="37"/>
      <c r="JZ1383" s="37"/>
      <c r="LA1383" s="37"/>
      <c r="MC1383" s="37"/>
      <c r="ND1383" s="37"/>
      <c r="OG1383" s="37"/>
      <c r="PH1383" s="37"/>
      <c r="QI1383" s="37"/>
      <c r="RY1383" s="138"/>
    </row>
    <row r="1384" spans="3:493" s="38" customFormat="1">
      <c r="C1384" s="39"/>
      <c r="G1384" s="40"/>
      <c r="H1384" s="40"/>
      <c r="AI1384" s="37"/>
      <c r="BJ1384" s="37"/>
      <c r="DL1384" s="37"/>
      <c r="FN1384" s="37"/>
      <c r="FO1384" s="60"/>
      <c r="FP1384" s="60"/>
      <c r="FQ1384" s="60"/>
      <c r="FR1384" s="60"/>
      <c r="FS1384" s="60"/>
      <c r="FT1384" s="60"/>
      <c r="FU1384" s="60"/>
      <c r="FV1384" s="60"/>
      <c r="FW1384" s="60"/>
      <c r="FX1384" s="60"/>
      <c r="FY1384" s="60"/>
      <c r="FZ1384" s="60"/>
      <c r="GA1384" s="60"/>
      <c r="GB1384" s="60"/>
      <c r="GC1384" s="60"/>
      <c r="GD1384" s="60"/>
      <c r="GE1384" s="60"/>
      <c r="GF1384" s="60"/>
      <c r="GG1384" s="60"/>
      <c r="GH1384" s="60"/>
      <c r="GI1384" s="60"/>
      <c r="GJ1384" s="60"/>
      <c r="GK1384" s="60"/>
      <c r="GL1384" s="60"/>
      <c r="GM1384" s="60"/>
      <c r="GN1384" s="60"/>
      <c r="GO1384" s="37"/>
      <c r="HP1384" s="37"/>
      <c r="IW1384" s="37"/>
      <c r="IX1384" s="37"/>
      <c r="IY1384" s="37"/>
      <c r="JZ1384" s="37"/>
      <c r="LA1384" s="37"/>
      <c r="MC1384" s="37"/>
      <c r="ND1384" s="37"/>
      <c r="OG1384" s="37"/>
      <c r="PH1384" s="37"/>
      <c r="QI1384" s="37"/>
      <c r="RY1384" s="138"/>
    </row>
    <row r="1385" spans="3:493" s="38" customFormat="1">
      <c r="C1385" s="39"/>
      <c r="G1385" s="40"/>
      <c r="H1385" s="40"/>
      <c r="AI1385" s="37"/>
      <c r="BJ1385" s="37"/>
      <c r="DL1385" s="37"/>
      <c r="FN1385" s="37"/>
      <c r="FO1385" s="60"/>
      <c r="FP1385" s="60"/>
      <c r="FQ1385" s="60"/>
      <c r="FR1385" s="60"/>
      <c r="FS1385" s="60"/>
      <c r="FT1385" s="60"/>
      <c r="FU1385" s="60"/>
      <c r="FV1385" s="60"/>
      <c r="FW1385" s="60"/>
      <c r="FX1385" s="60"/>
      <c r="FY1385" s="60"/>
      <c r="FZ1385" s="60"/>
      <c r="GA1385" s="60"/>
      <c r="GB1385" s="60"/>
      <c r="GC1385" s="60"/>
      <c r="GD1385" s="60"/>
      <c r="GE1385" s="60"/>
      <c r="GF1385" s="60"/>
      <c r="GG1385" s="60"/>
      <c r="GH1385" s="60"/>
      <c r="GI1385" s="60"/>
      <c r="GJ1385" s="60"/>
      <c r="GK1385" s="60"/>
      <c r="GL1385" s="60"/>
      <c r="GM1385" s="60"/>
      <c r="GN1385" s="60"/>
      <c r="GO1385" s="37"/>
      <c r="HP1385" s="37"/>
      <c r="IW1385" s="37"/>
      <c r="IX1385" s="37"/>
      <c r="IY1385" s="37"/>
      <c r="JZ1385" s="37"/>
      <c r="LA1385" s="37"/>
      <c r="MC1385" s="37"/>
      <c r="ND1385" s="37"/>
      <c r="OG1385" s="37"/>
      <c r="PH1385" s="37"/>
      <c r="QI1385" s="37"/>
      <c r="RY1385" s="138"/>
    </row>
    <row r="1386" spans="3:493" s="38" customFormat="1">
      <c r="C1386" s="39"/>
      <c r="G1386" s="40"/>
      <c r="H1386" s="40"/>
      <c r="AI1386" s="37"/>
      <c r="BJ1386" s="37"/>
      <c r="DL1386" s="37"/>
      <c r="FN1386" s="37"/>
      <c r="FO1386" s="60"/>
      <c r="FP1386" s="60"/>
      <c r="FQ1386" s="60"/>
      <c r="FR1386" s="60"/>
      <c r="FS1386" s="60"/>
      <c r="FT1386" s="60"/>
      <c r="FU1386" s="60"/>
      <c r="FV1386" s="60"/>
      <c r="FW1386" s="60"/>
      <c r="FX1386" s="60"/>
      <c r="FY1386" s="60"/>
      <c r="FZ1386" s="60"/>
      <c r="GA1386" s="60"/>
      <c r="GB1386" s="60"/>
      <c r="GC1386" s="60"/>
      <c r="GD1386" s="60"/>
      <c r="GE1386" s="60"/>
      <c r="GF1386" s="60"/>
      <c r="GG1386" s="60"/>
      <c r="GH1386" s="60"/>
      <c r="GI1386" s="60"/>
      <c r="GJ1386" s="60"/>
      <c r="GK1386" s="60"/>
      <c r="GL1386" s="60"/>
      <c r="GM1386" s="60"/>
      <c r="GN1386" s="60"/>
      <c r="GO1386" s="37"/>
      <c r="HP1386" s="37"/>
      <c r="IW1386" s="37"/>
      <c r="IX1386" s="37"/>
      <c r="IY1386" s="37"/>
      <c r="JZ1386" s="37"/>
      <c r="LA1386" s="37"/>
      <c r="MC1386" s="37"/>
      <c r="ND1386" s="37"/>
      <c r="OG1386" s="37"/>
      <c r="PH1386" s="37"/>
      <c r="QI1386" s="37"/>
      <c r="RY1386" s="138"/>
    </row>
    <row r="1387" spans="3:493" s="38" customFormat="1">
      <c r="C1387" s="39"/>
      <c r="G1387" s="40"/>
      <c r="H1387" s="40"/>
      <c r="AI1387" s="37"/>
      <c r="BJ1387" s="37"/>
      <c r="DL1387" s="37"/>
      <c r="FN1387" s="37"/>
      <c r="FO1387" s="60"/>
      <c r="FP1387" s="60"/>
      <c r="FQ1387" s="60"/>
      <c r="FR1387" s="60"/>
      <c r="FS1387" s="60"/>
      <c r="FT1387" s="60"/>
      <c r="FU1387" s="60"/>
      <c r="FV1387" s="60"/>
      <c r="FW1387" s="60"/>
      <c r="FX1387" s="60"/>
      <c r="FY1387" s="60"/>
      <c r="FZ1387" s="60"/>
      <c r="GA1387" s="60"/>
      <c r="GB1387" s="60"/>
      <c r="GC1387" s="60"/>
      <c r="GD1387" s="60"/>
      <c r="GE1387" s="60"/>
      <c r="GF1387" s="60"/>
      <c r="GG1387" s="60"/>
      <c r="GH1387" s="60"/>
      <c r="GI1387" s="60"/>
      <c r="GJ1387" s="60"/>
      <c r="GK1387" s="60"/>
      <c r="GL1387" s="60"/>
      <c r="GM1387" s="60"/>
      <c r="GN1387" s="60"/>
      <c r="GO1387" s="37"/>
      <c r="HP1387" s="37"/>
      <c r="IW1387" s="37"/>
      <c r="IX1387" s="37"/>
      <c r="IY1387" s="37"/>
      <c r="JZ1387" s="37"/>
      <c r="LA1387" s="37"/>
      <c r="MC1387" s="37"/>
      <c r="ND1387" s="37"/>
      <c r="OG1387" s="37"/>
      <c r="PH1387" s="37"/>
      <c r="QI1387" s="37"/>
      <c r="RY1387" s="138"/>
    </row>
    <row r="1388" spans="3:493" s="38" customFormat="1">
      <c r="C1388" s="39"/>
      <c r="G1388" s="40"/>
      <c r="H1388" s="40"/>
      <c r="AI1388" s="37"/>
      <c r="BJ1388" s="37"/>
      <c r="DL1388" s="37"/>
      <c r="FN1388" s="37"/>
      <c r="FO1388" s="60"/>
      <c r="FP1388" s="60"/>
      <c r="FQ1388" s="60"/>
      <c r="FR1388" s="60"/>
      <c r="FS1388" s="60"/>
      <c r="FT1388" s="60"/>
      <c r="FU1388" s="60"/>
      <c r="FV1388" s="60"/>
      <c r="FW1388" s="60"/>
      <c r="FX1388" s="60"/>
      <c r="FY1388" s="60"/>
      <c r="FZ1388" s="60"/>
      <c r="GA1388" s="60"/>
      <c r="GB1388" s="60"/>
      <c r="GC1388" s="60"/>
      <c r="GD1388" s="60"/>
      <c r="GE1388" s="60"/>
      <c r="GF1388" s="60"/>
      <c r="GG1388" s="60"/>
      <c r="GH1388" s="60"/>
      <c r="GI1388" s="60"/>
      <c r="GJ1388" s="60"/>
      <c r="GK1388" s="60"/>
      <c r="GL1388" s="60"/>
      <c r="GM1388" s="60"/>
      <c r="GN1388" s="60"/>
      <c r="GO1388" s="37"/>
      <c r="HP1388" s="37"/>
      <c r="IW1388" s="37"/>
      <c r="IX1388" s="37"/>
      <c r="IY1388" s="37"/>
      <c r="JZ1388" s="37"/>
      <c r="LA1388" s="37"/>
      <c r="MC1388" s="37"/>
      <c r="ND1388" s="37"/>
      <c r="OG1388" s="37"/>
      <c r="PH1388" s="37"/>
      <c r="QI1388" s="37"/>
      <c r="RY1388" s="138"/>
    </row>
    <row r="1389" spans="3:493" s="38" customFormat="1">
      <c r="C1389" s="39"/>
      <c r="G1389" s="40"/>
      <c r="H1389" s="40"/>
      <c r="AI1389" s="37"/>
      <c r="BJ1389" s="37"/>
      <c r="DL1389" s="37"/>
      <c r="FN1389" s="37"/>
      <c r="FO1389" s="60"/>
      <c r="FP1389" s="60"/>
      <c r="FQ1389" s="60"/>
      <c r="FR1389" s="60"/>
      <c r="FS1389" s="60"/>
      <c r="FT1389" s="60"/>
      <c r="FU1389" s="60"/>
      <c r="FV1389" s="60"/>
      <c r="FW1389" s="60"/>
      <c r="FX1389" s="60"/>
      <c r="FY1389" s="60"/>
      <c r="FZ1389" s="60"/>
      <c r="GA1389" s="60"/>
      <c r="GB1389" s="60"/>
      <c r="GC1389" s="60"/>
      <c r="GD1389" s="60"/>
      <c r="GE1389" s="60"/>
      <c r="GF1389" s="60"/>
      <c r="GG1389" s="60"/>
      <c r="GH1389" s="60"/>
      <c r="GI1389" s="60"/>
      <c r="GJ1389" s="60"/>
      <c r="GK1389" s="60"/>
      <c r="GL1389" s="60"/>
      <c r="GM1389" s="60"/>
      <c r="GN1389" s="60"/>
      <c r="GO1389" s="37"/>
      <c r="HP1389" s="37"/>
      <c r="IW1389" s="37"/>
      <c r="IX1389" s="37"/>
      <c r="IY1389" s="37"/>
      <c r="JZ1389" s="37"/>
      <c r="LA1389" s="37"/>
      <c r="MC1389" s="37"/>
      <c r="ND1389" s="37"/>
      <c r="OG1389" s="37"/>
      <c r="PH1389" s="37"/>
      <c r="QI1389" s="37"/>
      <c r="RY1389" s="138"/>
    </row>
    <row r="1390" spans="3:493" s="38" customFormat="1">
      <c r="C1390" s="39"/>
      <c r="G1390" s="40"/>
      <c r="H1390" s="40"/>
      <c r="AI1390" s="37"/>
      <c r="BJ1390" s="37"/>
      <c r="DL1390" s="37"/>
      <c r="FN1390" s="37"/>
      <c r="FO1390" s="60"/>
      <c r="FP1390" s="60"/>
      <c r="FQ1390" s="60"/>
      <c r="FR1390" s="60"/>
      <c r="FS1390" s="60"/>
      <c r="FT1390" s="60"/>
      <c r="FU1390" s="60"/>
      <c r="FV1390" s="60"/>
      <c r="FW1390" s="60"/>
      <c r="FX1390" s="60"/>
      <c r="FY1390" s="60"/>
      <c r="FZ1390" s="60"/>
      <c r="GA1390" s="60"/>
      <c r="GB1390" s="60"/>
      <c r="GC1390" s="60"/>
      <c r="GD1390" s="60"/>
      <c r="GE1390" s="60"/>
      <c r="GF1390" s="60"/>
      <c r="GG1390" s="60"/>
      <c r="GH1390" s="60"/>
      <c r="GI1390" s="60"/>
      <c r="GJ1390" s="60"/>
      <c r="GK1390" s="60"/>
      <c r="GL1390" s="60"/>
      <c r="GM1390" s="60"/>
      <c r="GN1390" s="60"/>
      <c r="GO1390" s="37"/>
      <c r="HP1390" s="37"/>
      <c r="IW1390" s="37"/>
      <c r="IX1390" s="37"/>
      <c r="IY1390" s="37"/>
      <c r="JZ1390" s="37"/>
      <c r="LA1390" s="37"/>
      <c r="MC1390" s="37"/>
      <c r="ND1390" s="37"/>
      <c r="OG1390" s="37"/>
      <c r="PH1390" s="37"/>
      <c r="QI1390" s="37"/>
      <c r="RY1390" s="138"/>
    </row>
    <row r="1391" spans="3:493" s="38" customFormat="1">
      <c r="C1391" s="39"/>
      <c r="G1391" s="40"/>
      <c r="H1391" s="40"/>
      <c r="AI1391" s="37"/>
      <c r="BJ1391" s="37"/>
      <c r="DL1391" s="37"/>
      <c r="FN1391" s="37"/>
      <c r="FO1391" s="60"/>
      <c r="FP1391" s="60"/>
      <c r="FQ1391" s="60"/>
      <c r="FR1391" s="60"/>
      <c r="FS1391" s="60"/>
      <c r="FT1391" s="60"/>
      <c r="FU1391" s="60"/>
      <c r="FV1391" s="60"/>
      <c r="FW1391" s="60"/>
      <c r="FX1391" s="60"/>
      <c r="FY1391" s="60"/>
      <c r="FZ1391" s="60"/>
      <c r="GA1391" s="60"/>
      <c r="GB1391" s="60"/>
      <c r="GC1391" s="60"/>
      <c r="GD1391" s="60"/>
      <c r="GE1391" s="60"/>
      <c r="GF1391" s="60"/>
      <c r="GG1391" s="60"/>
      <c r="GH1391" s="60"/>
      <c r="GI1391" s="60"/>
      <c r="GJ1391" s="60"/>
      <c r="GK1391" s="60"/>
      <c r="GL1391" s="60"/>
      <c r="GM1391" s="60"/>
      <c r="GN1391" s="60"/>
      <c r="GO1391" s="37"/>
      <c r="HP1391" s="37"/>
      <c r="IW1391" s="37"/>
      <c r="IX1391" s="37"/>
      <c r="IY1391" s="37"/>
      <c r="JZ1391" s="37"/>
      <c r="LA1391" s="37"/>
      <c r="MC1391" s="37"/>
      <c r="ND1391" s="37"/>
      <c r="OG1391" s="37"/>
      <c r="PH1391" s="37"/>
      <c r="QI1391" s="37"/>
      <c r="RY1391" s="138"/>
    </row>
    <row r="1392" spans="3:493" s="38" customFormat="1">
      <c r="C1392" s="39"/>
      <c r="G1392" s="40"/>
      <c r="H1392" s="40"/>
      <c r="AI1392" s="37"/>
      <c r="BJ1392" s="37"/>
      <c r="DL1392" s="37"/>
      <c r="FN1392" s="37"/>
      <c r="FO1392" s="60"/>
      <c r="FP1392" s="60"/>
      <c r="FQ1392" s="60"/>
      <c r="FR1392" s="60"/>
      <c r="FS1392" s="60"/>
      <c r="FT1392" s="60"/>
      <c r="FU1392" s="60"/>
      <c r="FV1392" s="60"/>
      <c r="FW1392" s="60"/>
      <c r="FX1392" s="60"/>
      <c r="FY1392" s="60"/>
      <c r="FZ1392" s="60"/>
      <c r="GA1392" s="60"/>
      <c r="GB1392" s="60"/>
      <c r="GC1392" s="60"/>
      <c r="GD1392" s="60"/>
      <c r="GE1392" s="60"/>
      <c r="GF1392" s="60"/>
      <c r="GG1392" s="60"/>
      <c r="GH1392" s="60"/>
      <c r="GI1392" s="60"/>
      <c r="GJ1392" s="60"/>
      <c r="GK1392" s="60"/>
      <c r="GL1392" s="60"/>
      <c r="GM1392" s="60"/>
      <c r="GN1392" s="60"/>
      <c r="GO1392" s="37"/>
      <c r="HP1392" s="37"/>
      <c r="IW1392" s="37"/>
      <c r="IX1392" s="37"/>
      <c r="IY1392" s="37"/>
      <c r="JZ1392" s="37"/>
      <c r="LA1392" s="37"/>
      <c r="MC1392" s="37"/>
      <c r="ND1392" s="37"/>
      <c r="OG1392" s="37"/>
      <c r="PH1392" s="37"/>
      <c r="QI1392" s="37"/>
      <c r="RY1392" s="138"/>
    </row>
    <row r="1393" spans="3:493" s="38" customFormat="1">
      <c r="C1393" s="39"/>
      <c r="G1393" s="40"/>
      <c r="H1393" s="40"/>
      <c r="AI1393" s="37"/>
      <c r="BJ1393" s="37"/>
      <c r="DL1393" s="37"/>
      <c r="FN1393" s="37"/>
      <c r="FO1393" s="60"/>
      <c r="FP1393" s="60"/>
      <c r="FQ1393" s="60"/>
      <c r="FR1393" s="60"/>
      <c r="FS1393" s="60"/>
      <c r="FT1393" s="60"/>
      <c r="FU1393" s="60"/>
      <c r="FV1393" s="60"/>
      <c r="FW1393" s="60"/>
      <c r="FX1393" s="60"/>
      <c r="FY1393" s="60"/>
      <c r="FZ1393" s="60"/>
      <c r="GA1393" s="60"/>
      <c r="GB1393" s="60"/>
      <c r="GC1393" s="60"/>
      <c r="GD1393" s="60"/>
      <c r="GE1393" s="60"/>
      <c r="GF1393" s="60"/>
      <c r="GG1393" s="60"/>
      <c r="GH1393" s="60"/>
      <c r="GI1393" s="60"/>
      <c r="GJ1393" s="60"/>
      <c r="GK1393" s="60"/>
      <c r="GL1393" s="60"/>
      <c r="GM1393" s="60"/>
      <c r="GN1393" s="60"/>
      <c r="GO1393" s="37"/>
      <c r="HP1393" s="37"/>
      <c r="IW1393" s="37"/>
      <c r="IX1393" s="37"/>
      <c r="IY1393" s="37"/>
      <c r="JZ1393" s="37"/>
      <c r="LA1393" s="37"/>
      <c r="MC1393" s="37"/>
      <c r="ND1393" s="37"/>
      <c r="OG1393" s="37"/>
      <c r="PH1393" s="37"/>
      <c r="QI1393" s="37"/>
      <c r="RY1393" s="138"/>
    </row>
    <row r="1394" spans="3:493" s="38" customFormat="1">
      <c r="C1394" s="39"/>
      <c r="G1394" s="40"/>
      <c r="H1394" s="40"/>
      <c r="AI1394" s="37"/>
      <c r="BJ1394" s="37"/>
      <c r="DL1394" s="37"/>
      <c r="FN1394" s="37"/>
      <c r="FO1394" s="60"/>
      <c r="FP1394" s="60"/>
      <c r="FQ1394" s="60"/>
      <c r="FR1394" s="60"/>
      <c r="FS1394" s="60"/>
      <c r="FT1394" s="60"/>
      <c r="FU1394" s="60"/>
      <c r="FV1394" s="60"/>
      <c r="FW1394" s="60"/>
      <c r="FX1394" s="60"/>
      <c r="FY1394" s="60"/>
      <c r="FZ1394" s="60"/>
      <c r="GA1394" s="60"/>
      <c r="GB1394" s="60"/>
      <c r="GC1394" s="60"/>
      <c r="GD1394" s="60"/>
      <c r="GE1394" s="60"/>
      <c r="GF1394" s="60"/>
      <c r="GG1394" s="60"/>
      <c r="GH1394" s="60"/>
      <c r="GI1394" s="60"/>
      <c r="GJ1394" s="60"/>
      <c r="GK1394" s="60"/>
      <c r="GL1394" s="60"/>
      <c r="GM1394" s="60"/>
      <c r="GN1394" s="60"/>
      <c r="GO1394" s="37"/>
      <c r="HP1394" s="37"/>
      <c r="IW1394" s="37"/>
      <c r="IX1394" s="37"/>
      <c r="IY1394" s="37"/>
      <c r="JZ1394" s="37"/>
      <c r="LA1394" s="37"/>
      <c r="MC1394" s="37"/>
      <c r="ND1394" s="37"/>
      <c r="OG1394" s="37"/>
      <c r="PH1394" s="37"/>
      <c r="QI1394" s="37"/>
      <c r="RY1394" s="138"/>
    </row>
    <row r="1395" spans="3:493" s="38" customFormat="1">
      <c r="C1395" s="39"/>
      <c r="G1395" s="40"/>
      <c r="H1395" s="40"/>
      <c r="AI1395" s="37"/>
      <c r="BJ1395" s="37"/>
      <c r="DL1395" s="37"/>
      <c r="FN1395" s="37"/>
      <c r="FO1395" s="60"/>
      <c r="FP1395" s="60"/>
      <c r="FQ1395" s="60"/>
      <c r="FR1395" s="60"/>
      <c r="FS1395" s="60"/>
      <c r="FT1395" s="60"/>
      <c r="FU1395" s="60"/>
      <c r="FV1395" s="60"/>
      <c r="FW1395" s="60"/>
      <c r="FX1395" s="60"/>
      <c r="FY1395" s="60"/>
      <c r="FZ1395" s="60"/>
      <c r="GA1395" s="60"/>
      <c r="GB1395" s="60"/>
      <c r="GC1395" s="60"/>
      <c r="GD1395" s="60"/>
      <c r="GE1395" s="60"/>
      <c r="GF1395" s="60"/>
      <c r="GG1395" s="60"/>
      <c r="GH1395" s="60"/>
      <c r="GI1395" s="60"/>
      <c r="GJ1395" s="60"/>
      <c r="GK1395" s="60"/>
      <c r="GL1395" s="60"/>
      <c r="GM1395" s="60"/>
      <c r="GN1395" s="60"/>
      <c r="GO1395" s="37"/>
      <c r="HP1395" s="37"/>
      <c r="IW1395" s="37"/>
      <c r="IX1395" s="37"/>
      <c r="IY1395" s="37"/>
      <c r="JZ1395" s="37"/>
      <c r="LA1395" s="37"/>
      <c r="MC1395" s="37"/>
      <c r="ND1395" s="37"/>
      <c r="OG1395" s="37"/>
      <c r="PH1395" s="37"/>
      <c r="QI1395" s="37"/>
      <c r="RY1395" s="138"/>
    </row>
    <row r="1396" spans="3:493" s="38" customFormat="1">
      <c r="C1396" s="39"/>
      <c r="G1396" s="40"/>
      <c r="H1396" s="40"/>
      <c r="AI1396" s="37"/>
      <c r="BJ1396" s="37"/>
      <c r="DL1396" s="37"/>
      <c r="FN1396" s="37"/>
      <c r="FO1396" s="60"/>
      <c r="FP1396" s="60"/>
      <c r="FQ1396" s="60"/>
      <c r="FR1396" s="60"/>
      <c r="FS1396" s="60"/>
      <c r="FT1396" s="60"/>
      <c r="FU1396" s="60"/>
      <c r="FV1396" s="60"/>
      <c r="FW1396" s="60"/>
      <c r="FX1396" s="60"/>
      <c r="FY1396" s="60"/>
      <c r="FZ1396" s="60"/>
      <c r="GA1396" s="60"/>
      <c r="GB1396" s="60"/>
      <c r="GC1396" s="60"/>
      <c r="GD1396" s="60"/>
      <c r="GE1396" s="60"/>
      <c r="GF1396" s="60"/>
      <c r="GG1396" s="60"/>
      <c r="GH1396" s="60"/>
      <c r="GI1396" s="60"/>
      <c r="GJ1396" s="60"/>
      <c r="GK1396" s="60"/>
      <c r="GL1396" s="60"/>
      <c r="GM1396" s="60"/>
      <c r="GN1396" s="60"/>
      <c r="GO1396" s="37"/>
      <c r="HP1396" s="37"/>
      <c r="IW1396" s="37"/>
      <c r="IX1396" s="37"/>
      <c r="IY1396" s="37"/>
      <c r="JZ1396" s="37"/>
      <c r="LA1396" s="37"/>
      <c r="MC1396" s="37"/>
      <c r="ND1396" s="37"/>
      <c r="OG1396" s="37"/>
      <c r="PH1396" s="37"/>
      <c r="QI1396" s="37"/>
      <c r="RY1396" s="138"/>
    </row>
    <row r="1397" spans="3:493" s="38" customFormat="1">
      <c r="C1397" s="39"/>
      <c r="G1397" s="40"/>
      <c r="H1397" s="40"/>
      <c r="AI1397" s="37"/>
      <c r="BJ1397" s="37"/>
      <c r="DL1397" s="37"/>
      <c r="FN1397" s="37"/>
      <c r="FO1397" s="60"/>
      <c r="FP1397" s="60"/>
      <c r="FQ1397" s="60"/>
      <c r="FR1397" s="60"/>
      <c r="FS1397" s="60"/>
      <c r="FT1397" s="60"/>
      <c r="FU1397" s="60"/>
      <c r="FV1397" s="60"/>
      <c r="FW1397" s="60"/>
      <c r="FX1397" s="60"/>
      <c r="FY1397" s="60"/>
      <c r="FZ1397" s="60"/>
      <c r="GA1397" s="60"/>
      <c r="GB1397" s="60"/>
      <c r="GC1397" s="60"/>
      <c r="GD1397" s="60"/>
      <c r="GE1397" s="60"/>
      <c r="GF1397" s="60"/>
      <c r="GG1397" s="60"/>
      <c r="GH1397" s="60"/>
      <c r="GI1397" s="60"/>
      <c r="GJ1397" s="60"/>
      <c r="GK1397" s="60"/>
      <c r="GL1397" s="60"/>
      <c r="GM1397" s="60"/>
      <c r="GN1397" s="60"/>
      <c r="GO1397" s="37"/>
      <c r="HP1397" s="37"/>
      <c r="IW1397" s="37"/>
      <c r="IX1397" s="37"/>
      <c r="IY1397" s="37"/>
      <c r="JZ1397" s="37"/>
      <c r="LA1397" s="37"/>
      <c r="MC1397" s="37"/>
      <c r="ND1397" s="37"/>
      <c r="OG1397" s="37"/>
      <c r="PH1397" s="37"/>
      <c r="QI1397" s="37"/>
      <c r="RY1397" s="138"/>
    </row>
    <row r="1398" spans="3:493" s="38" customFormat="1">
      <c r="C1398" s="39"/>
      <c r="G1398" s="40"/>
      <c r="H1398" s="40"/>
      <c r="AI1398" s="37"/>
      <c r="BJ1398" s="37"/>
      <c r="DL1398" s="37"/>
      <c r="FN1398" s="37"/>
      <c r="FO1398" s="60"/>
      <c r="FP1398" s="60"/>
      <c r="FQ1398" s="60"/>
      <c r="FR1398" s="60"/>
      <c r="FS1398" s="60"/>
      <c r="FT1398" s="60"/>
      <c r="FU1398" s="60"/>
      <c r="FV1398" s="60"/>
      <c r="FW1398" s="60"/>
      <c r="FX1398" s="60"/>
      <c r="FY1398" s="60"/>
      <c r="FZ1398" s="60"/>
      <c r="GA1398" s="60"/>
      <c r="GB1398" s="60"/>
      <c r="GC1398" s="60"/>
      <c r="GD1398" s="60"/>
      <c r="GE1398" s="60"/>
      <c r="GF1398" s="60"/>
      <c r="GG1398" s="60"/>
      <c r="GH1398" s="60"/>
      <c r="GI1398" s="60"/>
      <c r="GJ1398" s="60"/>
      <c r="GK1398" s="60"/>
      <c r="GL1398" s="60"/>
      <c r="GM1398" s="60"/>
      <c r="GN1398" s="60"/>
      <c r="GO1398" s="37"/>
      <c r="HP1398" s="37"/>
      <c r="IW1398" s="37"/>
      <c r="IX1398" s="37"/>
      <c r="IY1398" s="37"/>
      <c r="JZ1398" s="37"/>
      <c r="LA1398" s="37"/>
      <c r="MC1398" s="37"/>
      <c r="ND1398" s="37"/>
      <c r="OG1398" s="37"/>
      <c r="PH1398" s="37"/>
      <c r="QI1398" s="37"/>
      <c r="RY1398" s="138"/>
    </row>
    <row r="1399" spans="3:493" s="38" customFormat="1">
      <c r="C1399" s="39"/>
      <c r="G1399" s="40"/>
      <c r="H1399" s="40"/>
      <c r="AI1399" s="37"/>
      <c r="BJ1399" s="37"/>
      <c r="DL1399" s="37"/>
      <c r="FN1399" s="37"/>
      <c r="FO1399" s="60"/>
      <c r="FP1399" s="60"/>
      <c r="FQ1399" s="60"/>
      <c r="FR1399" s="60"/>
      <c r="FS1399" s="60"/>
      <c r="FT1399" s="60"/>
      <c r="FU1399" s="60"/>
      <c r="FV1399" s="60"/>
      <c r="FW1399" s="60"/>
      <c r="FX1399" s="60"/>
      <c r="FY1399" s="60"/>
      <c r="FZ1399" s="60"/>
      <c r="GA1399" s="60"/>
      <c r="GB1399" s="60"/>
      <c r="GC1399" s="60"/>
      <c r="GD1399" s="60"/>
      <c r="GE1399" s="60"/>
      <c r="GF1399" s="60"/>
      <c r="GG1399" s="60"/>
      <c r="GH1399" s="60"/>
      <c r="GI1399" s="60"/>
      <c r="GJ1399" s="60"/>
      <c r="GK1399" s="60"/>
      <c r="GL1399" s="60"/>
      <c r="GM1399" s="60"/>
      <c r="GN1399" s="60"/>
      <c r="GO1399" s="37"/>
      <c r="HP1399" s="37"/>
      <c r="IW1399" s="37"/>
      <c r="IX1399" s="37"/>
      <c r="IY1399" s="37"/>
      <c r="JZ1399" s="37"/>
      <c r="LA1399" s="37"/>
      <c r="MC1399" s="37"/>
      <c r="ND1399" s="37"/>
      <c r="OG1399" s="37"/>
      <c r="PH1399" s="37"/>
      <c r="QI1399" s="37"/>
      <c r="RY1399" s="138"/>
    </row>
    <row r="1400" spans="3:493" s="38" customFormat="1">
      <c r="C1400" s="39"/>
      <c r="G1400" s="40"/>
      <c r="H1400" s="40"/>
      <c r="AI1400" s="37"/>
      <c r="BJ1400" s="37"/>
      <c r="DL1400" s="37"/>
      <c r="FN1400" s="37"/>
      <c r="FO1400" s="60"/>
      <c r="FP1400" s="60"/>
      <c r="FQ1400" s="60"/>
      <c r="FR1400" s="60"/>
      <c r="FS1400" s="60"/>
      <c r="FT1400" s="60"/>
      <c r="FU1400" s="60"/>
      <c r="FV1400" s="60"/>
      <c r="FW1400" s="60"/>
      <c r="FX1400" s="60"/>
      <c r="FY1400" s="60"/>
      <c r="FZ1400" s="60"/>
      <c r="GA1400" s="60"/>
      <c r="GB1400" s="60"/>
      <c r="GC1400" s="60"/>
      <c r="GD1400" s="60"/>
      <c r="GE1400" s="60"/>
      <c r="GF1400" s="60"/>
      <c r="GG1400" s="60"/>
      <c r="GH1400" s="60"/>
      <c r="GI1400" s="60"/>
      <c r="GJ1400" s="60"/>
      <c r="GK1400" s="60"/>
      <c r="GL1400" s="60"/>
      <c r="GM1400" s="60"/>
      <c r="GN1400" s="60"/>
      <c r="GO1400" s="37"/>
      <c r="HP1400" s="37"/>
      <c r="IW1400" s="37"/>
      <c r="IX1400" s="37"/>
      <c r="IY1400" s="37"/>
      <c r="JZ1400" s="37"/>
      <c r="LA1400" s="37"/>
      <c r="MC1400" s="37"/>
      <c r="ND1400" s="37"/>
      <c r="OG1400" s="37"/>
      <c r="PH1400" s="37"/>
      <c r="QI1400" s="37"/>
      <c r="RY1400" s="138"/>
    </row>
    <row r="1401" spans="3:493" s="38" customFormat="1">
      <c r="C1401" s="39"/>
      <c r="G1401" s="40"/>
      <c r="H1401" s="40"/>
      <c r="AI1401" s="37"/>
      <c r="BJ1401" s="37"/>
      <c r="DL1401" s="37"/>
      <c r="FN1401" s="37"/>
      <c r="FO1401" s="60"/>
      <c r="FP1401" s="60"/>
      <c r="FQ1401" s="60"/>
      <c r="FR1401" s="60"/>
      <c r="FS1401" s="60"/>
      <c r="FT1401" s="60"/>
      <c r="FU1401" s="60"/>
      <c r="FV1401" s="60"/>
      <c r="FW1401" s="60"/>
      <c r="FX1401" s="60"/>
      <c r="FY1401" s="60"/>
      <c r="FZ1401" s="60"/>
      <c r="GA1401" s="60"/>
      <c r="GB1401" s="60"/>
      <c r="GC1401" s="60"/>
      <c r="GD1401" s="60"/>
      <c r="GE1401" s="60"/>
      <c r="GF1401" s="60"/>
      <c r="GG1401" s="60"/>
      <c r="GH1401" s="60"/>
      <c r="GI1401" s="60"/>
      <c r="GJ1401" s="60"/>
      <c r="GK1401" s="60"/>
      <c r="GL1401" s="60"/>
      <c r="GM1401" s="60"/>
      <c r="GN1401" s="60"/>
      <c r="GO1401" s="37"/>
      <c r="HP1401" s="37"/>
      <c r="IW1401" s="37"/>
      <c r="IX1401" s="37"/>
      <c r="IY1401" s="37"/>
      <c r="JZ1401" s="37"/>
      <c r="LA1401" s="37"/>
      <c r="MC1401" s="37"/>
      <c r="ND1401" s="37"/>
      <c r="OG1401" s="37"/>
      <c r="PH1401" s="37"/>
      <c r="QI1401" s="37"/>
      <c r="RY1401" s="138"/>
    </row>
    <row r="1402" spans="3:493" s="38" customFormat="1">
      <c r="C1402" s="39"/>
      <c r="G1402" s="40"/>
      <c r="H1402" s="40"/>
      <c r="AI1402" s="37"/>
      <c r="BJ1402" s="37"/>
      <c r="DL1402" s="37"/>
      <c r="FN1402" s="37"/>
      <c r="FO1402" s="60"/>
      <c r="FP1402" s="60"/>
      <c r="FQ1402" s="60"/>
      <c r="FR1402" s="60"/>
      <c r="FS1402" s="60"/>
      <c r="FT1402" s="60"/>
      <c r="FU1402" s="60"/>
      <c r="FV1402" s="60"/>
      <c r="FW1402" s="60"/>
      <c r="FX1402" s="60"/>
      <c r="FY1402" s="60"/>
      <c r="FZ1402" s="60"/>
      <c r="GA1402" s="60"/>
      <c r="GB1402" s="60"/>
      <c r="GC1402" s="60"/>
      <c r="GD1402" s="60"/>
      <c r="GE1402" s="60"/>
      <c r="GF1402" s="60"/>
      <c r="GG1402" s="60"/>
      <c r="GH1402" s="60"/>
      <c r="GI1402" s="60"/>
      <c r="GJ1402" s="60"/>
      <c r="GK1402" s="60"/>
      <c r="GL1402" s="60"/>
      <c r="GM1402" s="60"/>
      <c r="GN1402" s="60"/>
      <c r="GO1402" s="37"/>
      <c r="HP1402" s="37"/>
      <c r="IW1402" s="37"/>
      <c r="IX1402" s="37"/>
      <c r="IY1402" s="37"/>
      <c r="JZ1402" s="37"/>
      <c r="LA1402" s="37"/>
      <c r="MC1402" s="37"/>
      <c r="ND1402" s="37"/>
      <c r="OG1402" s="37"/>
      <c r="PH1402" s="37"/>
      <c r="QI1402" s="37"/>
      <c r="RY1402" s="138"/>
    </row>
    <row r="1403" spans="3:493" s="38" customFormat="1">
      <c r="C1403" s="39"/>
      <c r="G1403" s="40"/>
      <c r="H1403" s="40"/>
      <c r="AI1403" s="37"/>
      <c r="BJ1403" s="37"/>
      <c r="DL1403" s="37"/>
      <c r="FN1403" s="37"/>
      <c r="FO1403" s="60"/>
      <c r="FP1403" s="60"/>
      <c r="FQ1403" s="60"/>
      <c r="FR1403" s="60"/>
      <c r="FS1403" s="60"/>
      <c r="FT1403" s="60"/>
      <c r="FU1403" s="60"/>
      <c r="FV1403" s="60"/>
      <c r="FW1403" s="60"/>
      <c r="FX1403" s="60"/>
      <c r="FY1403" s="60"/>
      <c r="FZ1403" s="60"/>
      <c r="GA1403" s="60"/>
      <c r="GB1403" s="60"/>
      <c r="GC1403" s="60"/>
      <c r="GD1403" s="60"/>
      <c r="GE1403" s="60"/>
      <c r="GF1403" s="60"/>
      <c r="GG1403" s="60"/>
      <c r="GH1403" s="60"/>
      <c r="GI1403" s="60"/>
      <c r="GJ1403" s="60"/>
      <c r="GK1403" s="60"/>
      <c r="GL1403" s="60"/>
      <c r="GM1403" s="60"/>
      <c r="GN1403" s="60"/>
      <c r="GO1403" s="37"/>
      <c r="HP1403" s="37"/>
      <c r="IW1403" s="37"/>
      <c r="IX1403" s="37"/>
      <c r="IY1403" s="37"/>
      <c r="JZ1403" s="37"/>
      <c r="LA1403" s="37"/>
      <c r="MC1403" s="37"/>
      <c r="ND1403" s="37"/>
      <c r="OG1403" s="37"/>
      <c r="PH1403" s="37"/>
      <c r="QI1403" s="37"/>
      <c r="RY1403" s="138"/>
    </row>
    <row r="1404" spans="3:493" s="38" customFormat="1">
      <c r="C1404" s="39"/>
      <c r="G1404" s="40"/>
      <c r="H1404" s="40"/>
      <c r="AI1404" s="37"/>
      <c r="BJ1404" s="37"/>
      <c r="DL1404" s="37"/>
      <c r="FN1404" s="37"/>
      <c r="FO1404" s="60"/>
      <c r="FP1404" s="60"/>
      <c r="FQ1404" s="60"/>
      <c r="FR1404" s="60"/>
      <c r="FS1404" s="60"/>
      <c r="FT1404" s="60"/>
      <c r="FU1404" s="60"/>
      <c r="FV1404" s="60"/>
      <c r="FW1404" s="60"/>
      <c r="FX1404" s="60"/>
      <c r="FY1404" s="60"/>
      <c r="FZ1404" s="60"/>
      <c r="GA1404" s="60"/>
      <c r="GB1404" s="60"/>
      <c r="GC1404" s="60"/>
      <c r="GD1404" s="60"/>
      <c r="GE1404" s="60"/>
      <c r="GF1404" s="60"/>
      <c r="GG1404" s="60"/>
      <c r="GH1404" s="60"/>
      <c r="GI1404" s="60"/>
      <c r="GJ1404" s="60"/>
      <c r="GK1404" s="60"/>
      <c r="GL1404" s="60"/>
      <c r="GM1404" s="60"/>
      <c r="GN1404" s="60"/>
      <c r="GO1404" s="37"/>
      <c r="HP1404" s="37"/>
      <c r="IW1404" s="37"/>
      <c r="IX1404" s="37"/>
      <c r="IY1404" s="37"/>
      <c r="JZ1404" s="37"/>
      <c r="LA1404" s="37"/>
      <c r="MC1404" s="37"/>
      <c r="ND1404" s="37"/>
      <c r="OG1404" s="37"/>
      <c r="PH1404" s="37"/>
      <c r="QI1404" s="37"/>
      <c r="RY1404" s="138"/>
    </row>
    <row r="1405" spans="3:493" s="38" customFormat="1">
      <c r="C1405" s="39"/>
      <c r="G1405" s="40"/>
      <c r="H1405" s="40"/>
      <c r="AI1405" s="37"/>
      <c r="BJ1405" s="37"/>
      <c r="DL1405" s="37"/>
      <c r="FN1405" s="37"/>
      <c r="FO1405" s="60"/>
      <c r="FP1405" s="60"/>
      <c r="FQ1405" s="60"/>
      <c r="FR1405" s="60"/>
      <c r="FS1405" s="60"/>
      <c r="FT1405" s="60"/>
      <c r="FU1405" s="60"/>
      <c r="FV1405" s="60"/>
      <c r="FW1405" s="60"/>
      <c r="FX1405" s="60"/>
      <c r="FY1405" s="60"/>
      <c r="FZ1405" s="60"/>
      <c r="GA1405" s="60"/>
      <c r="GB1405" s="60"/>
      <c r="GC1405" s="60"/>
      <c r="GD1405" s="60"/>
      <c r="GE1405" s="60"/>
      <c r="GF1405" s="60"/>
      <c r="GG1405" s="60"/>
      <c r="GH1405" s="60"/>
      <c r="GI1405" s="60"/>
      <c r="GJ1405" s="60"/>
      <c r="GK1405" s="60"/>
      <c r="GL1405" s="60"/>
      <c r="GM1405" s="60"/>
      <c r="GN1405" s="60"/>
      <c r="GO1405" s="37"/>
      <c r="HP1405" s="37"/>
      <c r="IW1405" s="37"/>
      <c r="IX1405" s="37"/>
      <c r="IY1405" s="37"/>
      <c r="JZ1405" s="37"/>
      <c r="LA1405" s="37"/>
      <c r="MC1405" s="37"/>
      <c r="ND1405" s="37"/>
      <c r="OG1405" s="37"/>
      <c r="PH1405" s="37"/>
      <c r="QI1405" s="37"/>
      <c r="RY1405" s="138"/>
    </row>
    <row r="1406" spans="3:493" s="38" customFormat="1">
      <c r="C1406" s="39"/>
      <c r="G1406" s="40"/>
      <c r="H1406" s="40"/>
      <c r="AI1406" s="37"/>
      <c r="BJ1406" s="37"/>
      <c r="DL1406" s="37"/>
      <c r="FN1406" s="37"/>
      <c r="FO1406" s="60"/>
      <c r="FP1406" s="60"/>
      <c r="FQ1406" s="60"/>
      <c r="FR1406" s="60"/>
      <c r="FS1406" s="60"/>
      <c r="FT1406" s="60"/>
      <c r="FU1406" s="60"/>
      <c r="FV1406" s="60"/>
      <c r="FW1406" s="60"/>
      <c r="FX1406" s="60"/>
      <c r="FY1406" s="60"/>
      <c r="FZ1406" s="60"/>
      <c r="GA1406" s="60"/>
      <c r="GB1406" s="60"/>
      <c r="GC1406" s="60"/>
      <c r="GD1406" s="60"/>
      <c r="GE1406" s="60"/>
      <c r="GF1406" s="60"/>
      <c r="GG1406" s="60"/>
      <c r="GH1406" s="60"/>
      <c r="GI1406" s="60"/>
      <c r="GJ1406" s="60"/>
      <c r="GK1406" s="60"/>
      <c r="GL1406" s="60"/>
      <c r="GM1406" s="60"/>
      <c r="GN1406" s="60"/>
      <c r="GO1406" s="37"/>
      <c r="HP1406" s="37"/>
      <c r="IW1406" s="37"/>
      <c r="IX1406" s="37"/>
      <c r="IY1406" s="37"/>
      <c r="JZ1406" s="37"/>
      <c r="LA1406" s="37"/>
      <c r="MC1406" s="37"/>
      <c r="ND1406" s="37"/>
      <c r="OG1406" s="37"/>
      <c r="PH1406" s="37"/>
      <c r="QI1406" s="37"/>
      <c r="RY1406" s="138"/>
    </row>
    <row r="1407" spans="3:493" s="38" customFormat="1">
      <c r="C1407" s="39"/>
      <c r="G1407" s="40"/>
      <c r="H1407" s="40"/>
      <c r="AI1407" s="37"/>
      <c r="BJ1407" s="37"/>
      <c r="DL1407" s="37"/>
      <c r="FN1407" s="37"/>
      <c r="FO1407" s="60"/>
      <c r="FP1407" s="60"/>
      <c r="FQ1407" s="60"/>
      <c r="FR1407" s="60"/>
      <c r="FS1407" s="60"/>
      <c r="FT1407" s="60"/>
      <c r="FU1407" s="60"/>
      <c r="FV1407" s="60"/>
      <c r="FW1407" s="60"/>
      <c r="FX1407" s="60"/>
      <c r="FY1407" s="60"/>
      <c r="FZ1407" s="60"/>
      <c r="GA1407" s="60"/>
      <c r="GB1407" s="60"/>
      <c r="GC1407" s="60"/>
      <c r="GD1407" s="60"/>
      <c r="GE1407" s="60"/>
      <c r="GF1407" s="60"/>
      <c r="GG1407" s="60"/>
      <c r="GH1407" s="60"/>
      <c r="GI1407" s="60"/>
      <c r="GJ1407" s="60"/>
      <c r="GK1407" s="60"/>
      <c r="GL1407" s="60"/>
      <c r="GM1407" s="60"/>
      <c r="GN1407" s="60"/>
      <c r="GO1407" s="37"/>
      <c r="HP1407" s="37"/>
      <c r="IW1407" s="37"/>
      <c r="IX1407" s="37"/>
      <c r="IY1407" s="37"/>
      <c r="JZ1407" s="37"/>
      <c r="LA1407" s="37"/>
      <c r="MC1407" s="37"/>
      <c r="ND1407" s="37"/>
      <c r="OG1407" s="37"/>
      <c r="PH1407" s="37"/>
      <c r="QI1407" s="37"/>
      <c r="RY1407" s="138"/>
    </row>
    <row r="1408" spans="3:493" s="38" customFormat="1">
      <c r="C1408" s="39"/>
      <c r="G1408" s="40"/>
      <c r="H1408" s="40"/>
      <c r="AI1408" s="37"/>
      <c r="BJ1408" s="37"/>
      <c r="DL1408" s="37"/>
      <c r="FN1408" s="37"/>
      <c r="FO1408" s="60"/>
      <c r="FP1408" s="60"/>
      <c r="FQ1408" s="60"/>
      <c r="FR1408" s="60"/>
      <c r="FS1408" s="60"/>
      <c r="FT1408" s="60"/>
      <c r="FU1408" s="60"/>
      <c r="FV1408" s="60"/>
      <c r="FW1408" s="60"/>
      <c r="FX1408" s="60"/>
      <c r="FY1408" s="60"/>
      <c r="FZ1408" s="60"/>
      <c r="GA1408" s="60"/>
      <c r="GB1408" s="60"/>
      <c r="GC1408" s="60"/>
      <c r="GD1408" s="60"/>
      <c r="GE1408" s="60"/>
      <c r="GF1408" s="60"/>
      <c r="GG1408" s="60"/>
      <c r="GH1408" s="60"/>
      <c r="GI1408" s="60"/>
      <c r="GJ1408" s="60"/>
      <c r="GK1408" s="60"/>
      <c r="GL1408" s="60"/>
      <c r="GM1408" s="60"/>
      <c r="GN1408" s="60"/>
      <c r="GO1408" s="37"/>
      <c r="HP1408" s="37"/>
      <c r="IW1408" s="37"/>
      <c r="IX1408" s="37"/>
      <c r="IY1408" s="37"/>
      <c r="JZ1408" s="37"/>
      <c r="LA1408" s="37"/>
      <c r="MC1408" s="37"/>
      <c r="ND1408" s="37"/>
      <c r="OG1408" s="37"/>
      <c r="PH1408" s="37"/>
      <c r="QI1408" s="37"/>
      <c r="RY1408" s="138"/>
    </row>
    <row r="1409" spans="3:493" s="38" customFormat="1">
      <c r="C1409" s="39"/>
      <c r="G1409" s="40"/>
      <c r="H1409" s="40"/>
      <c r="AI1409" s="37"/>
      <c r="BJ1409" s="37"/>
      <c r="DL1409" s="37"/>
      <c r="FN1409" s="37"/>
      <c r="FO1409" s="60"/>
      <c r="FP1409" s="60"/>
      <c r="FQ1409" s="60"/>
      <c r="FR1409" s="60"/>
      <c r="FS1409" s="60"/>
      <c r="FT1409" s="60"/>
      <c r="FU1409" s="60"/>
      <c r="FV1409" s="60"/>
      <c r="FW1409" s="60"/>
      <c r="FX1409" s="60"/>
      <c r="FY1409" s="60"/>
      <c r="FZ1409" s="60"/>
      <c r="GA1409" s="60"/>
      <c r="GB1409" s="60"/>
      <c r="GC1409" s="60"/>
      <c r="GD1409" s="60"/>
      <c r="GE1409" s="60"/>
      <c r="GF1409" s="60"/>
      <c r="GG1409" s="60"/>
      <c r="GH1409" s="60"/>
      <c r="GI1409" s="60"/>
      <c r="GJ1409" s="60"/>
      <c r="GK1409" s="60"/>
      <c r="GL1409" s="60"/>
      <c r="GM1409" s="60"/>
      <c r="GN1409" s="60"/>
      <c r="GO1409" s="37"/>
      <c r="HP1409" s="37"/>
      <c r="IW1409" s="37"/>
      <c r="IX1409" s="37"/>
      <c r="IY1409" s="37"/>
      <c r="JZ1409" s="37"/>
      <c r="LA1409" s="37"/>
      <c r="MC1409" s="37"/>
      <c r="ND1409" s="37"/>
      <c r="OG1409" s="37"/>
      <c r="PH1409" s="37"/>
      <c r="QI1409" s="37"/>
      <c r="RY1409" s="138"/>
    </row>
    <row r="1410" spans="3:493" s="38" customFormat="1">
      <c r="C1410" s="39"/>
      <c r="G1410" s="40"/>
      <c r="H1410" s="40"/>
      <c r="AI1410" s="37"/>
      <c r="BJ1410" s="37"/>
      <c r="DL1410" s="37"/>
      <c r="FN1410" s="37"/>
      <c r="FO1410" s="60"/>
      <c r="FP1410" s="60"/>
      <c r="FQ1410" s="60"/>
      <c r="FR1410" s="60"/>
      <c r="FS1410" s="60"/>
      <c r="FT1410" s="60"/>
      <c r="FU1410" s="60"/>
      <c r="FV1410" s="60"/>
      <c r="FW1410" s="60"/>
      <c r="FX1410" s="60"/>
      <c r="FY1410" s="60"/>
      <c r="FZ1410" s="60"/>
      <c r="GA1410" s="60"/>
      <c r="GB1410" s="60"/>
      <c r="GC1410" s="60"/>
      <c r="GD1410" s="60"/>
      <c r="GE1410" s="60"/>
      <c r="GF1410" s="60"/>
      <c r="GG1410" s="60"/>
      <c r="GH1410" s="60"/>
      <c r="GI1410" s="60"/>
      <c r="GJ1410" s="60"/>
      <c r="GK1410" s="60"/>
      <c r="GL1410" s="60"/>
      <c r="GM1410" s="60"/>
      <c r="GN1410" s="60"/>
      <c r="GO1410" s="37"/>
      <c r="HP1410" s="37"/>
      <c r="IW1410" s="37"/>
      <c r="IX1410" s="37"/>
      <c r="IY1410" s="37"/>
      <c r="JZ1410" s="37"/>
      <c r="LA1410" s="37"/>
      <c r="MC1410" s="37"/>
      <c r="ND1410" s="37"/>
      <c r="OG1410" s="37"/>
      <c r="PH1410" s="37"/>
      <c r="QI1410" s="37"/>
      <c r="RY1410" s="138"/>
    </row>
    <row r="1411" spans="3:493" s="38" customFormat="1">
      <c r="C1411" s="39"/>
      <c r="G1411" s="40"/>
      <c r="H1411" s="40"/>
      <c r="AI1411" s="37"/>
      <c r="BJ1411" s="37"/>
      <c r="DL1411" s="37"/>
      <c r="FN1411" s="37"/>
      <c r="FO1411" s="60"/>
      <c r="FP1411" s="60"/>
      <c r="FQ1411" s="60"/>
      <c r="FR1411" s="60"/>
      <c r="FS1411" s="60"/>
      <c r="FT1411" s="60"/>
      <c r="FU1411" s="60"/>
      <c r="FV1411" s="60"/>
      <c r="FW1411" s="60"/>
      <c r="FX1411" s="60"/>
      <c r="FY1411" s="60"/>
      <c r="FZ1411" s="60"/>
      <c r="GA1411" s="60"/>
      <c r="GB1411" s="60"/>
      <c r="GC1411" s="60"/>
      <c r="GD1411" s="60"/>
      <c r="GE1411" s="60"/>
      <c r="GF1411" s="60"/>
      <c r="GG1411" s="60"/>
      <c r="GH1411" s="60"/>
      <c r="GI1411" s="60"/>
      <c r="GJ1411" s="60"/>
      <c r="GK1411" s="60"/>
      <c r="GL1411" s="60"/>
      <c r="GM1411" s="60"/>
      <c r="GN1411" s="60"/>
      <c r="GO1411" s="37"/>
      <c r="HP1411" s="37"/>
      <c r="IW1411" s="37"/>
      <c r="IX1411" s="37"/>
      <c r="IY1411" s="37"/>
      <c r="JZ1411" s="37"/>
      <c r="LA1411" s="37"/>
      <c r="MC1411" s="37"/>
      <c r="ND1411" s="37"/>
      <c r="OG1411" s="37"/>
      <c r="PH1411" s="37"/>
      <c r="QI1411" s="37"/>
      <c r="RY1411" s="138"/>
    </row>
    <row r="1412" spans="3:493" s="38" customFormat="1">
      <c r="C1412" s="39"/>
      <c r="G1412" s="40"/>
      <c r="H1412" s="40"/>
      <c r="AI1412" s="37"/>
      <c r="BJ1412" s="37"/>
      <c r="DL1412" s="37"/>
      <c r="FN1412" s="37"/>
      <c r="FO1412" s="60"/>
      <c r="FP1412" s="60"/>
      <c r="FQ1412" s="60"/>
      <c r="FR1412" s="60"/>
      <c r="FS1412" s="60"/>
      <c r="FT1412" s="60"/>
      <c r="FU1412" s="60"/>
      <c r="FV1412" s="60"/>
      <c r="FW1412" s="60"/>
      <c r="FX1412" s="60"/>
      <c r="FY1412" s="60"/>
      <c r="FZ1412" s="60"/>
      <c r="GA1412" s="60"/>
      <c r="GB1412" s="60"/>
      <c r="GC1412" s="60"/>
      <c r="GD1412" s="60"/>
      <c r="GE1412" s="60"/>
      <c r="GF1412" s="60"/>
      <c r="GG1412" s="60"/>
      <c r="GH1412" s="60"/>
      <c r="GI1412" s="60"/>
      <c r="GJ1412" s="60"/>
      <c r="GK1412" s="60"/>
      <c r="GL1412" s="60"/>
      <c r="GM1412" s="60"/>
      <c r="GN1412" s="60"/>
      <c r="GO1412" s="37"/>
      <c r="HP1412" s="37"/>
      <c r="IW1412" s="37"/>
      <c r="IX1412" s="37"/>
      <c r="IY1412" s="37"/>
      <c r="JZ1412" s="37"/>
      <c r="LA1412" s="37"/>
      <c r="MC1412" s="37"/>
      <c r="ND1412" s="37"/>
      <c r="OG1412" s="37"/>
      <c r="PH1412" s="37"/>
      <c r="QI1412" s="37"/>
      <c r="RY1412" s="138"/>
    </row>
    <row r="1413" spans="3:493" s="38" customFormat="1">
      <c r="C1413" s="39"/>
      <c r="G1413" s="40"/>
      <c r="H1413" s="40"/>
      <c r="AI1413" s="37"/>
      <c r="BJ1413" s="37"/>
      <c r="DL1413" s="37"/>
      <c r="FN1413" s="37"/>
      <c r="FO1413" s="60"/>
      <c r="FP1413" s="60"/>
      <c r="FQ1413" s="60"/>
      <c r="FR1413" s="60"/>
      <c r="FS1413" s="60"/>
      <c r="FT1413" s="60"/>
      <c r="FU1413" s="60"/>
      <c r="FV1413" s="60"/>
      <c r="FW1413" s="60"/>
      <c r="FX1413" s="60"/>
      <c r="FY1413" s="60"/>
      <c r="FZ1413" s="60"/>
      <c r="GA1413" s="60"/>
      <c r="GB1413" s="60"/>
      <c r="GC1413" s="60"/>
      <c r="GD1413" s="60"/>
      <c r="GE1413" s="60"/>
      <c r="GF1413" s="60"/>
      <c r="GG1413" s="60"/>
      <c r="GH1413" s="60"/>
      <c r="GI1413" s="60"/>
      <c r="GJ1413" s="60"/>
      <c r="GK1413" s="60"/>
      <c r="GL1413" s="60"/>
      <c r="GM1413" s="60"/>
      <c r="GN1413" s="60"/>
      <c r="GO1413" s="37"/>
      <c r="HP1413" s="37"/>
      <c r="IW1413" s="37"/>
      <c r="IX1413" s="37"/>
      <c r="IY1413" s="37"/>
      <c r="JZ1413" s="37"/>
      <c r="LA1413" s="37"/>
      <c r="MC1413" s="37"/>
      <c r="ND1413" s="37"/>
      <c r="OG1413" s="37"/>
      <c r="PH1413" s="37"/>
      <c r="QI1413" s="37"/>
      <c r="RY1413" s="138"/>
    </row>
    <row r="1414" spans="3:493" s="38" customFormat="1">
      <c r="C1414" s="39"/>
      <c r="G1414" s="40"/>
      <c r="H1414" s="40"/>
      <c r="AI1414" s="37"/>
      <c r="BJ1414" s="37"/>
      <c r="DL1414" s="37"/>
      <c r="FN1414" s="37"/>
      <c r="FO1414" s="60"/>
      <c r="FP1414" s="60"/>
      <c r="FQ1414" s="60"/>
      <c r="FR1414" s="60"/>
      <c r="FS1414" s="60"/>
      <c r="FT1414" s="60"/>
      <c r="FU1414" s="60"/>
      <c r="FV1414" s="60"/>
      <c r="FW1414" s="60"/>
      <c r="FX1414" s="60"/>
      <c r="FY1414" s="60"/>
      <c r="FZ1414" s="60"/>
      <c r="GA1414" s="60"/>
      <c r="GB1414" s="60"/>
      <c r="GC1414" s="60"/>
      <c r="GD1414" s="60"/>
      <c r="GE1414" s="60"/>
      <c r="GF1414" s="60"/>
      <c r="GG1414" s="60"/>
      <c r="GH1414" s="60"/>
      <c r="GI1414" s="60"/>
      <c r="GJ1414" s="60"/>
      <c r="GK1414" s="60"/>
      <c r="GL1414" s="60"/>
      <c r="GM1414" s="60"/>
      <c r="GN1414" s="60"/>
      <c r="GO1414" s="37"/>
      <c r="HP1414" s="37"/>
      <c r="IW1414" s="37"/>
      <c r="IX1414" s="37"/>
      <c r="IY1414" s="37"/>
      <c r="JZ1414" s="37"/>
      <c r="LA1414" s="37"/>
      <c r="MC1414" s="37"/>
      <c r="ND1414" s="37"/>
      <c r="OG1414" s="37"/>
      <c r="PH1414" s="37"/>
      <c r="QI1414" s="37"/>
      <c r="RY1414" s="138"/>
    </row>
    <row r="1415" spans="3:493" s="38" customFormat="1">
      <c r="C1415" s="39"/>
      <c r="G1415" s="40"/>
      <c r="H1415" s="40"/>
      <c r="AI1415" s="37"/>
      <c r="BJ1415" s="37"/>
      <c r="DL1415" s="37"/>
      <c r="FN1415" s="37"/>
      <c r="FO1415" s="60"/>
      <c r="FP1415" s="60"/>
      <c r="FQ1415" s="60"/>
      <c r="FR1415" s="60"/>
      <c r="FS1415" s="60"/>
      <c r="FT1415" s="60"/>
      <c r="FU1415" s="60"/>
      <c r="FV1415" s="60"/>
      <c r="FW1415" s="60"/>
      <c r="FX1415" s="60"/>
      <c r="FY1415" s="60"/>
      <c r="FZ1415" s="60"/>
      <c r="GA1415" s="60"/>
      <c r="GB1415" s="60"/>
      <c r="GC1415" s="60"/>
      <c r="GD1415" s="60"/>
      <c r="GE1415" s="60"/>
      <c r="GF1415" s="60"/>
      <c r="GG1415" s="60"/>
      <c r="GH1415" s="60"/>
      <c r="GI1415" s="60"/>
      <c r="GJ1415" s="60"/>
      <c r="GK1415" s="60"/>
      <c r="GL1415" s="60"/>
      <c r="GM1415" s="60"/>
      <c r="GN1415" s="60"/>
      <c r="GO1415" s="37"/>
      <c r="HP1415" s="37"/>
      <c r="IW1415" s="37"/>
      <c r="IX1415" s="37"/>
      <c r="IY1415" s="37"/>
      <c r="JZ1415" s="37"/>
      <c r="LA1415" s="37"/>
      <c r="MC1415" s="37"/>
      <c r="ND1415" s="37"/>
      <c r="OG1415" s="37"/>
      <c r="PH1415" s="37"/>
      <c r="QI1415" s="37"/>
      <c r="RY1415" s="138"/>
    </row>
    <row r="1416" spans="3:493" s="38" customFormat="1">
      <c r="C1416" s="39"/>
      <c r="G1416" s="40"/>
      <c r="H1416" s="40"/>
      <c r="AI1416" s="37"/>
      <c r="BJ1416" s="37"/>
      <c r="DL1416" s="37"/>
      <c r="FN1416" s="37"/>
      <c r="FO1416" s="60"/>
      <c r="FP1416" s="60"/>
      <c r="FQ1416" s="60"/>
      <c r="FR1416" s="60"/>
      <c r="FS1416" s="60"/>
      <c r="FT1416" s="60"/>
      <c r="FU1416" s="60"/>
      <c r="FV1416" s="60"/>
      <c r="FW1416" s="60"/>
      <c r="FX1416" s="60"/>
      <c r="FY1416" s="60"/>
      <c r="FZ1416" s="60"/>
      <c r="GA1416" s="60"/>
      <c r="GB1416" s="60"/>
      <c r="GC1416" s="60"/>
      <c r="GD1416" s="60"/>
      <c r="GE1416" s="60"/>
      <c r="GF1416" s="60"/>
      <c r="GG1416" s="60"/>
      <c r="GH1416" s="60"/>
      <c r="GI1416" s="60"/>
      <c r="GJ1416" s="60"/>
      <c r="GK1416" s="60"/>
      <c r="GL1416" s="60"/>
      <c r="GM1416" s="60"/>
      <c r="GN1416" s="60"/>
      <c r="GO1416" s="37"/>
      <c r="HP1416" s="37"/>
      <c r="IW1416" s="37"/>
      <c r="IX1416" s="37"/>
      <c r="IY1416" s="37"/>
      <c r="JZ1416" s="37"/>
      <c r="LA1416" s="37"/>
      <c r="MC1416" s="37"/>
      <c r="ND1416" s="37"/>
      <c r="OG1416" s="37"/>
      <c r="PH1416" s="37"/>
      <c r="QI1416" s="37"/>
      <c r="RY1416" s="138"/>
    </row>
    <row r="1417" spans="3:493" s="38" customFormat="1">
      <c r="C1417" s="39"/>
      <c r="G1417" s="40"/>
      <c r="H1417" s="40"/>
      <c r="AI1417" s="37"/>
      <c r="BJ1417" s="37"/>
      <c r="DL1417" s="37"/>
      <c r="FN1417" s="37"/>
      <c r="FO1417" s="60"/>
      <c r="FP1417" s="60"/>
      <c r="FQ1417" s="60"/>
      <c r="FR1417" s="60"/>
      <c r="FS1417" s="60"/>
      <c r="FT1417" s="60"/>
      <c r="FU1417" s="60"/>
      <c r="FV1417" s="60"/>
      <c r="FW1417" s="60"/>
      <c r="FX1417" s="60"/>
      <c r="FY1417" s="60"/>
      <c r="FZ1417" s="60"/>
      <c r="GA1417" s="60"/>
      <c r="GB1417" s="60"/>
      <c r="GC1417" s="60"/>
      <c r="GD1417" s="60"/>
      <c r="GE1417" s="60"/>
      <c r="GF1417" s="60"/>
      <c r="GG1417" s="60"/>
      <c r="GH1417" s="60"/>
      <c r="GI1417" s="60"/>
      <c r="GJ1417" s="60"/>
      <c r="GK1417" s="60"/>
      <c r="GL1417" s="60"/>
      <c r="GM1417" s="60"/>
      <c r="GN1417" s="60"/>
      <c r="GO1417" s="37"/>
      <c r="HP1417" s="37"/>
      <c r="IW1417" s="37"/>
      <c r="IX1417" s="37"/>
      <c r="IY1417" s="37"/>
      <c r="JZ1417" s="37"/>
      <c r="LA1417" s="37"/>
      <c r="MC1417" s="37"/>
      <c r="ND1417" s="37"/>
      <c r="OG1417" s="37"/>
      <c r="PH1417" s="37"/>
      <c r="QI1417" s="37"/>
      <c r="RY1417" s="138"/>
    </row>
    <row r="1418" spans="3:493" s="38" customFormat="1">
      <c r="C1418" s="39"/>
      <c r="G1418" s="40"/>
      <c r="H1418" s="40"/>
      <c r="AI1418" s="37"/>
      <c r="BJ1418" s="37"/>
      <c r="DL1418" s="37"/>
      <c r="FN1418" s="37"/>
      <c r="FO1418" s="60"/>
      <c r="FP1418" s="60"/>
      <c r="FQ1418" s="60"/>
      <c r="FR1418" s="60"/>
      <c r="FS1418" s="60"/>
      <c r="FT1418" s="60"/>
      <c r="FU1418" s="60"/>
      <c r="FV1418" s="60"/>
      <c r="FW1418" s="60"/>
      <c r="FX1418" s="60"/>
      <c r="FY1418" s="60"/>
      <c r="FZ1418" s="60"/>
      <c r="GA1418" s="60"/>
      <c r="GB1418" s="60"/>
      <c r="GC1418" s="60"/>
      <c r="GD1418" s="60"/>
      <c r="GE1418" s="60"/>
      <c r="GF1418" s="60"/>
      <c r="GG1418" s="60"/>
      <c r="GH1418" s="60"/>
      <c r="GI1418" s="60"/>
      <c r="GJ1418" s="60"/>
      <c r="GK1418" s="60"/>
      <c r="GL1418" s="60"/>
      <c r="GM1418" s="60"/>
      <c r="GN1418" s="60"/>
      <c r="GO1418" s="37"/>
      <c r="HP1418" s="37"/>
      <c r="IW1418" s="37"/>
      <c r="IX1418" s="37"/>
      <c r="IY1418" s="37"/>
      <c r="JZ1418" s="37"/>
      <c r="LA1418" s="37"/>
      <c r="MC1418" s="37"/>
      <c r="ND1418" s="37"/>
      <c r="OG1418" s="37"/>
      <c r="PH1418" s="37"/>
      <c r="QI1418" s="37"/>
      <c r="RY1418" s="138"/>
    </row>
    <row r="1419" spans="3:493" s="38" customFormat="1">
      <c r="C1419" s="39"/>
      <c r="G1419" s="40"/>
      <c r="H1419" s="40"/>
      <c r="AI1419" s="37"/>
      <c r="BJ1419" s="37"/>
      <c r="DL1419" s="37"/>
      <c r="FN1419" s="37"/>
      <c r="FO1419" s="60"/>
      <c r="FP1419" s="60"/>
      <c r="FQ1419" s="60"/>
      <c r="FR1419" s="60"/>
      <c r="FS1419" s="60"/>
      <c r="FT1419" s="60"/>
      <c r="FU1419" s="60"/>
      <c r="FV1419" s="60"/>
      <c r="FW1419" s="60"/>
      <c r="FX1419" s="60"/>
      <c r="FY1419" s="60"/>
      <c r="FZ1419" s="60"/>
      <c r="GA1419" s="60"/>
      <c r="GB1419" s="60"/>
      <c r="GC1419" s="60"/>
      <c r="GD1419" s="60"/>
      <c r="GE1419" s="60"/>
      <c r="GF1419" s="60"/>
      <c r="GG1419" s="60"/>
      <c r="GH1419" s="60"/>
      <c r="GI1419" s="60"/>
      <c r="GJ1419" s="60"/>
      <c r="GK1419" s="60"/>
      <c r="GL1419" s="60"/>
      <c r="GM1419" s="60"/>
      <c r="GN1419" s="60"/>
      <c r="GO1419" s="37"/>
      <c r="HP1419" s="37"/>
      <c r="IW1419" s="37"/>
      <c r="IX1419" s="37"/>
      <c r="IY1419" s="37"/>
      <c r="JZ1419" s="37"/>
      <c r="LA1419" s="37"/>
      <c r="MC1419" s="37"/>
      <c r="ND1419" s="37"/>
      <c r="OG1419" s="37"/>
      <c r="PH1419" s="37"/>
      <c r="QI1419" s="37"/>
      <c r="RY1419" s="138"/>
    </row>
    <row r="1420" spans="3:493" s="38" customFormat="1">
      <c r="C1420" s="39"/>
      <c r="G1420" s="40"/>
      <c r="H1420" s="40"/>
      <c r="AI1420" s="37"/>
      <c r="BJ1420" s="37"/>
      <c r="DL1420" s="37"/>
      <c r="FN1420" s="37"/>
      <c r="FO1420" s="60"/>
      <c r="FP1420" s="60"/>
      <c r="FQ1420" s="60"/>
      <c r="FR1420" s="60"/>
      <c r="FS1420" s="60"/>
      <c r="FT1420" s="60"/>
      <c r="FU1420" s="60"/>
      <c r="FV1420" s="60"/>
      <c r="FW1420" s="60"/>
      <c r="FX1420" s="60"/>
      <c r="FY1420" s="60"/>
      <c r="FZ1420" s="60"/>
      <c r="GA1420" s="60"/>
      <c r="GB1420" s="60"/>
      <c r="GC1420" s="60"/>
      <c r="GD1420" s="60"/>
      <c r="GE1420" s="60"/>
      <c r="GF1420" s="60"/>
      <c r="GG1420" s="60"/>
      <c r="GH1420" s="60"/>
      <c r="GI1420" s="60"/>
      <c r="GJ1420" s="60"/>
      <c r="GK1420" s="60"/>
      <c r="GL1420" s="60"/>
      <c r="GM1420" s="60"/>
      <c r="GN1420" s="60"/>
      <c r="GO1420" s="37"/>
      <c r="HP1420" s="37"/>
      <c r="IW1420" s="37"/>
      <c r="IX1420" s="37"/>
      <c r="IY1420" s="37"/>
      <c r="JZ1420" s="37"/>
      <c r="LA1420" s="37"/>
      <c r="MC1420" s="37"/>
      <c r="ND1420" s="37"/>
      <c r="OG1420" s="37"/>
      <c r="PH1420" s="37"/>
      <c r="QI1420" s="37"/>
      <c r="RY1420" s="138"/>
    </row>
    <row r="1421" spans="3:493" s="38" customFormat="1">
      <c r="C1421" s="39"/>
      <c r="G1421" s="40"/>
      <c r="H1421" s="40"/>
      <c r="AI1421" s="37"/>
      <c r="BJ1421" s="37"/>
      <c r="DL1421" s="37"/>
      <c r="FN1421" s="37"/>
      <c r="FO1421" s="60"/>
      <c r="FP1421" s="60"/>
      <c r="FQ1421" s="60"/>
      <c r="FR1421" s="60"/>
      <c r="FS1421" s="60"/>
      <c r="FT1421" s="60"/>
      <c r="FU1421" s="60"/>
      <c r="FV1421" s="60"/>
      <c r="FW1421" s="60"/>
      <c r="FX1421" s="60"/>
      <c r="FY1421" s="60"/>
      <c r="FZ1421" s="60"/>
      <c r="GA1421" s="60"/>
      <c r="GB1421" s="60"/>
      <c r="GC1421" s="60"/>
      <c r="GD1421" s="60"/>
      <c r="GE1421" s="60"/>
      <c r="GF1421" s="60"/>
      <c r="GG1421" s="60"/>
      <c r="GH1421" s="60"/>
      <c r="GI1421" s="60"/>
      <c r="GJ1421" s="60"/>
      <c r="GK1421" s="60"/>
      <c r="GL1421" s="60"/>
      <c r="GM1421" s="60"/>
      <c r="GN1421" s="60"/>
      <c r="GO1421" s="37"/>
      <c r="HP1421" s="37"/>
      <c r="IW1421" s="37"/>
      <c r="IX1421" s="37"/>
      <c r="IY1421" s="37"/>
      <c r="JZ1421" s="37"/>
      <c r="LA1421" s="37"/>
      <c r="MC1421" s="37"/>
      <c r="ND1421" s="37"/>
      <c r="OG1421" s="37"/>
      <c r="PH1421" s="37"/>
      <c r="QI1421" s="37"/>
      <c r="RY1421" s="138"/>
    </row>
    <row r="1422" spans="3:493" s="38" customFormat="1">
      <c r="C1422" s="39"/>
      <c r="G1422" s="40"/>
      <c r="H1422" s="40"/>
      <c r="AI1422" s="37"/>
      <c r="BJ1422" s="37"/>
      <c r="DL1422" s="37"/>
      <c r="FN1422" s="37"/>
      <c r="FO1422" s="60"/>
      <c r="FP1422" s="60"/>
      <c r="FQ1422" s="60"/>
      <c r="FR1422" s="60"/>
      <c r="FS1422" s="60"/>
      <c r="FT1422" s="60"/>
      <c r="FU1422" s="60"/>
      <c r="FV1422" s="60"/>
      <c r="FW1422" s="60"/>
      <c r="FX1422" s="60"/>
      <c r="FY1422" s="60"/>
      <c r="FZ1422" s="60"/>
      <c r="GA1422" s="60"/>
      <c r="GB1422" s="60"/>
      <c r="GC1422" s="60"/>
      <c r="GD1422" s="60"/>
      <c r="GE1422" s="60"/>
      <c r="GF1422" s="60"/>
      <c r="GG1422" s="60"/>
      <c r="GH1422" s="60"/>
      <c r="GI1422" s="60"/>
      <c r="GJ1422" s="60"/>
      <c r="GK1422" s="60"/>
      <c r="GL1422" s="60"/>
      <c r="GM1422" s="60"/>
      <c r="GN1422" s="60"/>
      <c r="GO1422" s="37"/>
      <c r="HP1422" s="37"/>
      <c r="IW1422" s="37"/>
      <c r="IX1422" s="37"/>
      <c r="IY1422" s="37"/>
      <c r="JZ1422" s="37"/>
      <c r="LA1422" s="37"/>
      <c r="MC1422" s="37"/>
      <c r="ND1422" s="37"/>
      <c r="OG1422" s="37"/>
      <c r="PH1422" s="37"/>
      <c r="QI1422" s="37"/>
      <c r="RY1422" s="138"/>
    </row>
    <row r="1423" spans="3:493" s="38" customFormat="1">
      <c r="C1423" s="39"/>
      <c r="G1423" s="40"/>
      <c r="H1423" s="40"/>
      <c r="AI1423" s="37"/>
      <c r="BJ1423" s="37"/>
      <c r="DL1423" s="37"/>
      <c r="FN1423" s="37"/>
      <c r="FO1423" s="60"/>
      <c r="FP1423" s="60"/>
      <c r="FQ1423" s="60"/>
      <c r="FR1423" s="60"/>
      <c r="FS1423" s="60"/>
      <c r="FT1423" s="60"/>
      <c r="FU1423" s="60"/>
      <c r="FV1423" s="60"/>
      <c r="FW1423" s="60"/>
      <c r="FX1423" s="60"/>
      <c r="FY1423" s="60"/>
      <c r="FZ1423" s="60"/>
      <c r="GA1423" s="60"/>
      <c r="GB1423" s="60"/>
      <c r="GC1423" s="60"/>
      <c r="GD1423" s="60"/>
      <c r="GE1423" s="60"/>
      <c r="GF1423" s="60"/>
      <c r="GG1423" s="60"/>
      <c r="GH1423" s="60"/>
      <c r="GI1423" s="60"/>
      <c r="GJ1423" s="60"/>
      <c r="GK1423" s="60"/>
      <c r="GL1423" s="60"/>
      <c r="GM1423" s="60"/>
      <c r="GN1423" s="60"/>
      <c r="GO1423" s="37"/>
      <c r="HP1423" s="37"/>
      <c r="IW1423" s="37"/>
      <c r="IX1423" s="37"/>
      <c r="IY1423" s="37"/>
      <c r="JZ1423" s="37"/>
      <c r="LA1423" s="37"/>
      <c r="MC1423" s="37"/>
      <c r="ND1423" s="37"/>
      <c r="OG1423" s="37"/>
      <c r="PH1423" s="37"/>
      <c r="QI1423" s="37"/>
      <c r="RY1423" s="138"/>
    </row>
    <row r="1424" spans="3:493" s="38" customFormat="1">
      <c r="C1424" s="39"/>
      <c r="G1424" s="40"/>
      <c r="H1424" s="40"/>
      <c r="AI1424" s="37"/>
      <c r="BJ1424" s="37"/>
      <c r="DL1424" s="37"/>
      <c r="FN1424" s="37"/>
      <c r="FO1424" s="60"/>
      <c r="FP1424" s="60"/>
      <c r="FQ1424" s="60"/>
      <c r="FR1424" s="60"/>
      <c r="FS1424" s="60"/>
      <c r="FT1424" s="60"/>
      <c r="FU1424" s="60"/>
      <c r="FV1424" s="60"/>
      <c r="FW1424" s="60"/>
      <c r="FX1424" s="60"/>
      <c r="FY1424" s="60"/>
      <c r="FZ1424" s="60"/>
      <c r="GA1424" s="60"/>
      <c r="GB1424" s="60"/>
      <c r="GC1424" s="60"/>
      <c r="GD1424" s="60"/>
      <c r="GE1424" s="60"/>
      <c r="GF1424" s="60"/>
      <c r="GG1424" s="60"/>
      <c r="GH1424" s="60"/>
      <c r="GI1424" s="60"/>
      <c r="GJ1424" s="60"/>
      <c r="GK1424" s="60"/>
      <c r="GL1424" s="60"/>
      <c r="GM1424" s="60"/>
      <c r="GN1424" s="60"/>
      <c r="GO1424" s="37"/>
      <c r="HP1424" s="37"/>
      <c r="IW1424" s="37"/>
      <c r="IX1424" s="37"/>
      <c r="IY1424" s="37"/>
      <c r="JZ1424" s="37"/>
      <c r="LA1424" s="37"/>
      <c r="MC1424" s="37"/>
      <c r="ND1424" s="37"/>
      <c r="OG1424" s="37"/>
      <c r="PH1424" s="37"/>
      <c r="QI1424" s="37"/>
      <c r="RY1424" s="138"/>
    </row>
    <row r="1425" spans="3:493" s="38" customFormat="1">
      <c r="C1425" s="39"/>
      <c r="G1425" s="40"/>
      <c r="H1425" s="40"/>
      <c r="AI1425" s="37"/>
      <c r="BJ1425" s="37"/>
      <c r="DL1425" s="37"/>
      <c r="FN1425" s="37"/>
      <c r="FO1425" s="60"/>
      <c r="FP1425" s="60"/>
      <c r="FQ1425" s="60"/>
      <c r="FR1425" s="60"/>
      <c r="FS1425" s="60"/>
      <c r="FT1425" s="60"/>
      <c r="FU1425" s="60"/>
      <c r="FV1425" s="60"/>
      <c r="FW1425" s="60"/>
      <c r="FX1425" s="60"/>
      <c r="FY1425" s="60"/>
      <c r="FZ1425" s="60"/>
      <c r="GA1425" s="60"/>
      <c r="GB1425" s="60"/>
      <c r="GC1425" s="60"/>
      <c r="GD1425" s="60"/>
      <c r="GE1425" s="60"/>
      <c r="GF1425" s="60"/>
      <c r="GG1425" s="60"/>
      <c r="GH1425" s="60"/>
      <c r="GI1425" s="60"/>
      <c r="GJ1425" s="60"/>
      <c r="GK1425" s="60"/>
      <c r="GL1425" s="60"/>
      <c r="GM1425" s="60"/>
      <c r="GN1425" s="60"/>
      <c r="GO1425" s="37"/>
      <c r="HP1425" s="37"/>
      <c r="IW1425" s="37"/>
      <c r="IX1425" s="37"/>
      <c r="IY1425" s="37"/>
      <c r="JZ1425" s="37"/>
      <c r="LA1425" s="37"/>
      <c r="MC1425" s="37"/>
      <c r="ND1425" s="37"/>
      <c r="OG1425" s="37"/>
      <c r="PH1425" s="37"/>
      <c r="QI1425" s="37"/>
      <c r="RY1425" s="138"/>
    </row>
    <row r="1426" spans="3:493" s="38" customFormat="1">
      <c r="C1426" s="39"/>
      <c r="G1426" s="40"/>
      <c r="H1426" s="40"/>
      <c r="AI1426" s="37"/>
      <c r="BJ1426" s="37"/>
      <c r="DL1426" s="37"/>
      <c r="FN1426" s="37"/>
      <c r="FO1426" s="60"/>
      <c r="FP1426" s="60"/>
      <c r="FQ1426" s="60"/>
      <c r="FR1426" s="60"/>
      <c r="FS1426" s="60"/>
      <c r="FT1426" s="60"/>
      <c r="FU1426" s="60"/>
      <c r="FV1426" s="60"/>
      <c r="FW1426" s="60"/>
      <c r="FX1426" s="60"/>
      <c r="FY1426" s="60"/>
      <c r="FZ1426" s="60"/>
      <c r="GA1426" s="60"/>
      <c r="GB1426" s="60"/>
      <c r="GC1426" s="60"/>
      <c r="GD1426" s="60"/>
      <c r="GE1426" s="60"/>
      <c r="GF1426" s="60"/>
      <c r="GG1426" s="60"/>
      <c r="GH1426" s="60"/>
      <c r="GI1426" s="60"/>
      <c r="GJ1426" s="60"/>
      <c r="GK1426" s="60"/>
      <c r="GL1426" s="60"/>
      <c r="GM1426" s="60"/>
      <c r="GN1426" s="60"/>
      <c r="GO1426" s="37"/>
      <c r="HP1426" s="37"/>
      <c r="IW1426" s="37"/>
      <c r="IX1426" s="37"/>
      <c r="IY1426" s="37"/>
      <c r="JZ1426" s="37"/>
      <c r="LA1426" s="37"/>
      <c r="MC1426" s="37"/>
      <c r="ND1426" s="37"/>
      <c r="OG1426" s="37"/>
      <c r="PH1426" s="37"/>
      <c r="QI1426" s="37"/>
      <c r="RY1426" s="138"/>
    </row>
    <row r="1427" spans="3:493" s="38" customFormat="1">
      <c r="C1427" s="39"/>
      <c r="G1427" s="40"/>
      <c r="H1427" s="40"/>
      <c r="AI1427" s="37"/>
      <c r="BJ1427" s="37"/>
      <c r="DL1427" s="37"/>
      <c r="FN1427" s="37"/>
      <c r="FO1427" s="60"/>
      <c r="FP1427" s="60"/>
      <c r="FQ1427" s="60"/>
      <c r="FR1427" s="60"/>
      <c r="FS1427" s="60"/>
      <c r="FT1427" s="60"/>
      <c r="FU1427" s="60"/>
      <c r="FV1427" s="60"/>
      <c r="FW1427" s="60"/>
      <c r="FX1427" s="60"/>
      <c r="FY1427" s="60"/>
      <c r="FZ1427" s="60"/>
      <c r="GA1427" s="60"/>
      <c r="GB1427" s="60"/>
      <c r="GC1427" s="60"/>
      <c r="GD1427" s="60"/>
      <c r="GE1427" s="60"/>
      <c r="GF1427" s="60"/>
      <c r="GG1427" s="60"/>
      <c r="GH1427" s="60"/>
      <c r="GI1427" s="60"/>
      <c r="GJ1427" s="60"/>
      <c r="GK1427" s="60"/>
      <c r="GL1427" s="60"/>
      <c r="GM1427" s="60"/>
      <c r="GN1427" s="60"/>
      <c r="GO1427" s="37"/>
      <c r="HP1427" s="37"/>
      <c r="IW1427" s="37"/>
      <c r="IX1427" s="37"/>
      <c r="IY1427" s="37"/>
      <c r="JZ1427" s="37"/>
      <c r="LA1427" s="37"/>
      <c r="MC1427" s="37"/>
      <c r="ND1427" s="37"/>
      <c r="OG1427" s="37"/>
      <c r="PH1427" s="37"/>
      <c r="QI1427" s="37"/>
      <c r="RY1427" s="138"/>
    </row>
    <row r="1428" spans="3:493" s="38" customFormat="1">
      <c r="C1428" s="39"/>
      <c r="G1428" s="40"/>
      <c r="H1428" s="40"/>
      <c r="AI1428" s="37"/>
      <c r="BJ1428" s="37"/>
      <c r="DL1428" s="37"/>
      <c r="FN1428" s="37"/>
      <c r="FO1428" s="60"/>
      <c r="FP1428" s="60"/>
      <c r="FQ1428" s="60"/>
      <c r="FR1428" s="60"/>
      <c r="FS1428" s="60"/>
      <c r="FT1428" s="60"/>
      <c r="FU1428" s="60"/>
      <c r="FV1428" s="60"/>
      <c r="FW1428" s="60"/>
      <c r="FX1428" s="60"/>
      <c r="FY1428" s="60"/>
      <c r="FZ1428" s="60"/>
      <c r="GA1428" s="60"/>
      <c r="GB1428" s="60"/>
      <c r="GC1428" s="60"/>
      <c r="GD1428" s="60"/>
      <c r="GE1428" s="60"/>
      <c r="GF1428" s="60"/>
      <c r="GG1428" s="60"/>
      <c r="GH1428" s="60"/>
      <c r="GI1428" s="60"/>
      <c r="GJ1428" s="60"/>
      <c r="GK1428" s="60"/>
      <c r="GL1428" s="60"/>
      <c r="GM1428" s="60"/>
      <c r="GN1428" s="60"/>
      <c r="GO1428" s="37"/>
      <c r="HP1428" s="37"/>
      <c r="IW1428" s="37"/>
      <c r="IX1428" s="37"/>
      <c r="IY1428" s="37"/>
      <c r="JZ1428" s="37"/>
      <c r="LA1428" s="37"/>
      <c r="MC1428" s="37"/>
      <c r="ND1428" s="37"/>
      <c r="OG1428" s="37"/>
      <c r="PH1428" s="37"/>
      <c r="QI1428" s="37"/>
      <c r="RY1428" s="138"/>
    </row>
    <row r="1429" spans="3:493" s="38" customFormat="1">
      <c r="C1429" s="39"/>
      <c r="G1429" s="40"/>
      <c r="H1429" s="40"/>
      <c r="AI1429" s="37"/>
      <c r="BJ1429" s="37"/>
      <c r="DL1429" s="37"/>
      <c r="FN1429" s="37"/>
      <c r="FO1429" s="60"/>
      <c r="FP1429" s="60"/>
      <c r="FQ1429" s="60"/>
      <c r="FR1429" s="60"/>
      <c r="FS1429" s="60"/>
      <c r="FT1429" s="60"/>
      <c r="FU1429" s="60"/>
      <c r="FV1429" s="60"/>
      <c r="FW1429" s="60"/>
      <c r="FX1429" s="60"/>
      <c r="FY1429" s="60"/>
      <c r="FZ1429" s="60"/>
      <c r="GA1429" s="60"/>
      <c r="GB1429" s="60"/>
      <c r="GC1429" s="60"/>
      <c r="GD1429" s="60"/>
      <c r="GE1429" s="60"/>
      <c r="GF1429" s="60"/>
      <c r="GG1429" s="60"/>
      <c r="GH1429" s="60"/>
      <c r="GI1429" s="60"/>
      <c r="GJ1429" s="60"/>
      <c r="GK1429" s="60"/>
      <c r="GL1429" s="60"/>
      <c r="GM1429" s="60"/>
      <c r="GN1429" s="60"/>
      <c r="GO1429" s="37"/>
      <c r="HP1429" s="37"/>
      <c r="IW1429" s="37"/>
      <c r="IX1429" s="37"/>
      <c r="IY1429" s="37"/>
      <c r="JZ1429" s="37"/>
      <c r="LA1429" s="37"/>
      <c r="MC1429" s="37"/>
      <c r="ND1429" s="37"/>
      <c r="OG1429" s="37"/>
      <c r="PH1429" s="37"/>
      <c r="QI1429" s="37"/>
      <c r="RY1429" s="138"/>
    </row>
    <row r="1430" spans="3:493" s="38" customFormat="1">
      <c r="C1430" s="39"/>
      <c r="G1430" s="40"/>
      <c r="H1430" s="40"/>
      <c r="AI1430" s="37"/>
      <c r="BJ1430" s="37"/>
      <c r="DL1430" s="37"/>
      <c r="FN1430" s="37"/>
      <c r="FO1430" s="60"/>
      <c r="FP1430" s="60"/>
      <c r="FQ1430" s="60"/>
      <c r="FR1430" s="60"/>
      <c r="FS1430" s="60"/>
      <c r="FT1430" s="60"/>
      <c r="FU1430" s="60"/>
      <c r="FV1430" s="60"/>
      <c r="FW1430" s="60"/>
      <c r="FX1430" s="60"/>
      <c r="FY1430" s="60"/>
      <c r="FZ1430" s="60"/>
      <c r="GA1430" s="60"/>
      <c r="GB1430" s="60"/>
      <c r="GC1430" s="60"/>
      <c r="GD1430" s="60"/>
      <c r="GE1430" s="60"/>
      <c r="GF1430" s="60"/>
      <c r="GG1430" s="60"/>
      <c r="GH1430" s="60"/>
      <c r="GI1430" s="60"/>
      <c r="GJ1430" s="60"/>
      <c r="GK1430" s="60"/>
      <c r="GL1430" s="60"/>
      <c r="GM1430" s="60"/>
      <c r="GN1430" s="60"/>
      <c r="GO1430" s="37"/>
      <c r="HP1430" s="37"/>
      <c r="IW1430" s="37"/>
      <c r="IX1430" s="37"/>
      <c r="IY1430" s="37"/>
      <c r="JZ1430" s="37"/>
      <c r="LA1430" s="37"/>
      <c r="MC1430" s="37"/>
      <c r="ND1430" s="37"/>
      <c r="OG1430" s="37"/>
      <c r="PH1430" s="37"/>
      <c r="QI1430" s="37"/>
      <c r="RY1430" s="138"/>
    </row>
    <row r="1431" spans="3:493" s="38" customFormat="1">
      <c r="C1431" s="39"/>
      <c r="G1431" s="40"/>
      <c r="H1431" s="40"/>
      <c r="AI1431" s="37"/>
      <c r="BJ1431" s="37"/>
      <c r="DL1431" s="37"/>
      <c r="FN1431" s="37"/>
      <c r="FO1431" s="60"/>
      <c r="FP1431" s="60"/>
      <c r="FQ1431" s="60"/>
      <c r="FR1431" s="60"/>
      <c r="FS1431" s="60"/>
      <c r="FT1431" s="60"/>
      <c r="FU1431" s="60"/>
      <c r="FV1431" s="60"/>
      <c r="FW1431" s="60"/>
      <c r="FX1431" s="60"/>
      <c r="FY1431" s="60"/>
      <c r="FZ1431" s="60"/>
      <c r="GA1431" s="60"/>
      <c r="GB1431" s="60"/>
      <c r="GC1431" s="60"/>
      <c r="GD1431" s="60"/>
      <c r="GE1431" s="60"/>
      <c r="GF1431" s="60"/>
      <c r="GG1431" s="60"/>
      <c r="GH1431" s="60"/>
      <c r="GI1431" s="60"/>
      <c r="GJ1431" s="60"/>
      <c r="GK1431" s="60"/>
      <c r="GL1431" s="60"/>
      <c r="GM1431" s="60"/>
      <c r="GN1431" s="60"/>
      <c r="GO1431" s="37"/>
      <c r="HP1431" s="37"/>
      <c r="IW1431" s="37"/>
      <c r="IX1431" s="37"/>
      <c r="IY1431" s="37"/>
      <c r="JZ1431" s="37"/>
      <c r="LA1431" s="37"/>
      <c r="MC1431" s="37"/>
      <c r="ND1431" s="37"/>
      <c r="OG1431" s="37"/>
      <c r="PH1431" s="37"/>
      <c r="QI1431" s="37"/>
      <c r="RY1431" s="138"/>
    </row>
    <row r="1432" spans="3:493" s="38" customFormat="1">
      <c r="C1432" s="39"/>
      <c r="G1432" s="40"/>
      <c r="H1432" s="40"/>
      <c r="AI1432" s="37"/>
      <c r="BJ1432" s="37"/>
      <c r="DL1432" s="37"/>
      <c r="FN1432" s="37"/>
      <c r="FO1432" s="60"/>
      <c r="FP1432" s="60"/>
      <c r="FQ1432" s="60"/>
      <c r="FR1432" s="60"/>
      <c r="FS1432" s="60"/>
      <c r="FT1432" s="60"/>
      <c r="FU1432" s="60"/>
      <c r="FV1432" s="60"/>
      <c r="FW1432" s="60"/>
      <c r="FX1432" s="60"/>
      <c r="FY1432" s="60"/>
      <c r="FZ1432" s="60"/>
      <c r="GA1432" s="60"/>
      <c r="GB1432" s="60"/>
      <c r="GC1432" s="60"/>
      <c r="GD1432" s="60"/>
      <c r="GE1432" s="60"/>
      <c r="GF1432" s="60"/>
      <c r="GG1432" s="60"/>
      <c r="GH1432" s="60"/>
      <c r="GI1432" s="60"/>
      <c r="GJ1432" s="60"/>
      <c r="GK1432" s="60"/>
      <c r="GL1432" s="60"/>
      <c r="GM1432" s="60"/>
      <c r="GN1432" s="60"/>
      <c r="GO1432" s="37"/>
      <c r="HP1432" s="37"/>
      <c r="IW1432" s="37"/>
      <c r="IX1432" s="37"/>
      <c r="IY1432" s="37"/>
      <c r="JZ1432" s="37"/>
      <c r="LA1432" s="37"/>
      <c r="MC1432" s="37"/>
      <c r="ND1432" s="37"/>
      <c r="OG1432" s="37"/>
      <c r="PH1432" s="37"/>
      <c r="QI1432" s="37"/>
      <c r="RY1432" s="138"/>
    </row>
    <row r="1433" spans="3:493" s="38" customFormat="1">
      <c r="C1433" s="39"/>
      <c r="G1433" s="40"/>
      <c r="H1433" s="40"/>
      <c r="AI1433" s="37"/>
      <c r="BJ1433" s="37"/>
      <c r="DL1433" s="37"/>
      <c r="FN1433" s="37"/>
      <c r="FO1433" s="60"/>
      <c r="FP1433" s="60"/>
      <c r="FQ1433" s="60"/>
      <c r="FR1433" s="60"/>
      <c r="FS1433" s="60"/>
      <c r="FT1433" s="60"/>
      <c r="FU1433" s="60"/>
      <c r="FV1433" s="60"/>
      <c r="FW1433" s="60"/>
      <c r="FX1433" s="60"/>
      <c r="FY1433" s="60"/>
      <c r="FZ1433" s="60"/>
      <c r="GA1433" s="60"/>
      <c r="GB1433" s="60"/>
      <c r="GC1433" s="60"/>
      <c r="GD1433" s="60"/>
      <c r="GE1433" s="60"/>
      <c r="GF1433" s="60"/>
      <c r="GG1433" s="60"/>
      <c r="GH1433" s="60"/>
      <c r="GI1433" s="60"/>
      <c r="GJ1433" s="60"/>
      <c r="GK1433" s="60"/>
      <c r="GL1433" s="60"/>
      <c r="GM1433" s="60"/>
      <c r="GN1433" s="60"/>
      <c r="GO1433" s="37"/>
      <c r="HP1433" s="37"/>
      <c r="IW1433" s="37"/>
      <c r="IX1433" s="37"/>
      <c r="IY1433" s="37"/>
      <c r="JZ1433" s="37"/>
      <c r="LA1433" s="37"/>
      <c r="MC1433" s="37"/>
      <c r="ND1433" s="37"/>
      <c r="OG1433" s="37"/>
      <c r="PH1433" s="37"/>
      <c r="QI1433" s="37"/>
      <c r="RY1433" s="138"/>
    </row>
    <row r="1434" spans="3:493" s="38" customFormat="1">
      <c r="C1434" s="39"/>
      <c r="G1434" s="40"/>
      <c r="H1434" s="40"/>
      <c r="AI1434" s="37"/>
      <c r="BJ1434" s="37"/>
      <c r="DL1434" s="37"/>
      <c r="FN1434" s="37"/>
      <c r="FO1434" s="60"/>
      <c r="FP1434" s="60"/>
      <c r="FQ1434" s="60"/>
      <c r="FR1434" s="60"/>
      <c r="FS1434" s="60"/>
      <c r="FT1434" s="60"/>
      <c r="FU1434" s="60"/>
      <c r="FV1434" s="60"/>
      <c r="FW1434" s="60"/>
      <c r="FX1434" s="60"/>
      <c r="FY1434" s="60"/>
      <c r="FZ1434" s="60"/>
      <c r="GA1434" s="60"/>
      <c r="GB1434" s="60"/>
      <c r="GC1434" s="60"/>
      <c r="GD1434" s="60"/>
      <c r="GE1434" s="60"/>
      <c r="GF1434" s="60"/>
      <c r="GG1434" s="60"/>
      <c r="GH1434" s="60"/>
      <c r="GI1434" s="60"/>
      <c r="GJ1434" s="60"/>
      <c r="GK1434" s="60"/>
      <c r="GL1434" s="60"/>
      <c r="GM1434" s="60"/>
      <c r="GN1434" s="60"/>
      <c r="GO1434" s="37"/>
      <c r="HP1434" s="37"/>
      <c r="IW1434" s="37"/>
      <c r="IX1434" s="37"/>
      <c r="IY1434" s="37"/>
      <c r="JZ1434" s="37"/>
      <c r="LA1434" s="37"/>
      <c r="MC1434" s="37"/>
      <c r="ND1434" s="37"/>
      <c r="OG1434" s="37"/>
      <c r="PH1434" s="37"/>
      <c r="QI1434" s="37"/>
      <c r="RY1434" s="138"/>
    </row>
    <row r="1435" spans="3:493" s="38" customFormat="1">
      <c r="C1435" s="39"/>
      <c r="G1435" s="40"/>
      <c r="H1435" s="40"/>
      <c r="AI1435" s="37"/>
      <c r="BJ1435" s="37"/>
      <c r="DL1435" s="37"/>
      <c r="FN1435" s="37"/>
      <c r="FO1435" s="60"/>
      <c r="FP1435" s="60"/>
      <c r="FQ1435" s="60"/>
      <c r="FR1435" s="60"/>
      <c r="FS1435" s="60"/>
      <c r="FT1435" s="60"/>
      <c r="FU1435" s="60"/>
      <c r="FV1435" s="60"/>
      <c r="FW1435" s="60"/>
      <c r="FX1435" s="60"/>
      <c r="FY1435" s="60"/>
      <c r="FZ1435" s="60"/>
      <c r="GA1435" s="60"/>
      <c r="GB1435" s="60"/>
      <c r="GC1435" s="60"/>
      <c r="GD1435" s="60"/>
      <c r="GE1435" s="60"/>
      <c r="GF1435" s="60"/>
      <c r="GG1435" s="60"/>
      <c r="GH1435" s="60"/>
      <c r="GI1435" s="60"/>
      <c r="GJ1435" s="60"/>
      <c r="GK1435" s="60"/>
      <c r="GL1435" s="60"/>
      <c r="GM1435" s="60"/>
      <c r="GN1435" s="60"/>
      <c r="GO1435" s="37"/>
      <c r="HP1435" s="37"/>
      <c r="IW1435" s="37"/>
      <c r="IX1435" s="37"/>
      <c r="IY1435" s="37"/>
      <c r="JZ1435" s="37"/>
      <c r="LA1435" s="37"/>
      <c r="MC1435" s="37"/>
      <c r="ND1435" s="37"/>
      <c r="OG1435" s="37"/>
      <c r="PH1435" s="37"/>
      <c r="QI1435" s="37"/>
      <c r="RY1435" s="138"/>
    </row>
    <row r="1436" spans="3:493" s="38" customFormat="1">
      <c r="C1436" s="39"/>
      <c r="G1436" s="40"/>
      <c r="H1436" s="40"/>
      <c r="AI1436" s="37"/>
      <c r="BJ1436" s="37"/>
      <c r="DL1436" s="37"/>
      <c r="FN1436" s="37"/>
      <c r="FO1436" s="60"/>
      <c r="FP1436" s="60"/>
      <c r="FQ1436" s="60"/>
      <c r="FR1436" s="60"/>
      <c r="FS1436" s="60"/>
      <c r="FT1436" s="60"/>
      <c r="FU1436" s="60"/>
      <c r="FV1436" s="60"/>
      <c r="FW1436" s="60"/>
      <c r="FX1436" s="60"/>
      <c r="FY1436" s="60"/>
      <c r="FZ1436" s="60"/>
      <c r="GA1436" s="60"/>
      <c r="GB1436" s="60"/>
      <c r="GC1436" s="60"/>
      <c r="GD1436" s="60"/>
      <c r="GE1436" s="60"/>
      <c r="GF1436" s="60"/>
      <c r="GG1436" s="60"/>
      <c r="GH1436" s="60"/>
      <c r="GI1436" s="60"/>
      <c r="GJ1436" s="60"/>
      <c r="GK1436" s="60"/>
      <c r="GL1436" s="60"/>
      <c r="GM1436" s="60"/>
      <c r="GN1436" s="60"/>
      <c r="GO1436" s="37"/>
      <c r="HP1436" s="37"/>
      <c r="IW1436" s="37"/>
      <c r="IX1436" s="37"/>
      <c r="IY1436" s="37"/>
      <c r="JZ1436" s="37"/>
      <c r="LA1436" s="37"/>
      <c r="MC1436" s="37"/>
      <c r="ND1436" s="37"/>
      <c r="OG1436" s="37"/>
      <c r="PH1436" s="37"/>
      <c r="QI1436" s="37"/>
      <c r="RY1436" s="138"/>
    </row>
    <row r="1437" spans="3:493" s="38" customFormat="1">
      <c r="C1437" s="39"/>
      <c r="G1437" s="40"/>
      <c r="H1437" s="40"/>
      <c r="AI1437" s="37"/>
      <c r="BJ1437" s="37"/>
      <c r="DL1437" s="37"/>
      <c r="FN1437" s="37"/>
      <c r="FO1437" s="60"/>
      <c r="FP1437" s="60"/>
      <c r="FQ1437" s="60"/>
      <c r="FR1437" s="60"/>
      <c r="FS1437" s="60"/>
      <c r="FT1437" s="60"/>
      <c r="FU1437" s="60"/>
      <c r="FV1437" s="60"/>
      <c r="FW1437" s="60"/>
      <c r="FX1437" s="60"/>
      <c r="FY1437" s="60"/>
      <c r="FZ1437" s="60"/>
      <c r="GA1437" s="60"/>
      <c r="GB1437" s="60"/>
      <c r="GC1437" s="60"/>
      <c r="GD1437" s="60"/>
      <c r="GE1437" s="60"/>
      <c r="GF1437" s="60"/>
      <c r="GG1437" s="60"/>
      <c r="GH1437" s="60"/>
      <c r="GI1437" s="60"/>
      <c r="GJ1437" s="60"/>
      <c r="GK1437" s="60"/>
      <c r="GL1437" s="60"/>
      <c r="GM1437" s="60"/>
      <c r="GN1437" s="60"/>
      <c r="GO1437" s="37"/>
      <c r="HP1437" s="37"/>
      <c r="IW1437" s="37"/>
      <c r="IX1437" s="37"/>
      <c r="IY1437" s="37"/>
      <c r="JZ1437" s="37"/>
      <c r="LA1437" s="37"/>
      <c r="MC1437" s="37"/>
      <c r="ND1437" s="37"/>
      <c r="OG1437" s="37"/>
      <c r="PH1437" s="37"/>
      <c r="QI1437" s="37"/>
      <c r="RY1437" s="138"/>
    </row>
    <row r="1438" spans="3:493" s="38" customFormat="1">
      <c r="C1438" s="39"/>
      <c r="G1438" s="40"/>
      <c r="H1438" s="40"/>
      <c r="AI1438" s="37"/>
      <c r="BJ1438" s="37"/>
      <c r="DL1438" s="37"/>
      <c r="FN1438" s="37"/>
      <c r="FO1438" s="60"/>
      <c r="FP1438" s="60"/>
      <c r="FQ1438" s="60"/>
      <c r="FR1438" s="60"/>
      <c r="FS1438" s="60"/>
      <c r="FT1438" s="60"/>
      <c r="FU1438" s="60"/>
      <c r="FV1438" s="60"/>
      <c r="FW1438" s="60"/>
      <c r="FX1438" s="60"/>
      <c r="FY1438" s="60"/>
      <c r="FZ1438" s="60"/>
      <c r="GA1438" s="60"/>
      <c r="GB1438" s="60"/>
      <c r="GC1438" s="60"/>
      <c r="GD1438" s="60"/>
      <c r="GE1438" s="60"/>
      <c r="GF1438" s="60"/>
      <c r="GG1438" s="60"/>
      <c r="GH1438" s="60"/>
      <c r="GI1438" s="60"/>
      <c r="GJ1438" s="60"/>
      <c r="GK1438" s="60"/>
      <c r="GL1438" s="60"/>
      <c r="GM1438" s="60"/>
      <c r="GN1438" s="60"/>
      <c r="GO1438" s="37"/>
      <c r="HP1438" s="37"/>
      <c r="IW1438" s="37"/>
      <c r="IX1438" s="37"/>
      <c r="IY1438" s="37"/>
      <c r="JZ1438" s="37"/>
      <c r="LA1438" s="37"/>
      <c r="MC1438" s="37"/>
      <c r="ND1438" s="37"/>
      <c r="OG1438" s="37"/>
      <c r="PH1438" s="37"/>
      <c r="QI1438" s="37"/>
      <c r="RY1438" s="138"/>
    </row>
    <row r="1439" spans="3:493" s="38" customFormat="1">
      <c r="C1439" s="39"/>
      <c r="G1439" s="40"/>
      <c r="H1439" s="40"/>
      <c r="AI1439" s="37"/>
      <c r="BJ1439" s="37"/>
      <c r="DL1439" s="37"/>
      <c r="FN1439" s="37"/>
      <c r="FO1439" s="60"/>
      <c r="FP1439" s="60"/>
      <c r="FQ1439" s="60"/>
      <c r="FR1439" s="60"/>
      <c r="FS1439" s="60"/>
      <c r="FT1439" s="60"/>
      <c r="FU1439" s="60"/>
      <c r="FV1439" s="60"/>
      <c r="FW1439" s="60"/>
      <c r="FX1439" s="60"/>
      <c r="FY1439" s="60"/>
      <c r="FZ1439" s="60"/>
      <c r="GA1439" s="60"/>
      <c r="GB1439" s="60"/>
      <c r="GC1439" s="60"/>
      <c r="GD1439" s="60"/>
      <c r="GE1439" s="60"/>
      <c r="GF1439" s="60"/>
      <c r="GG1439" s="60"/>
      <c r="GH1439" s="60"/>
      <c r="GI1439" s="60"/>
      <c r="GJ1439" s="60"/>
      <c r="GK1439" s="60"/>
      <c r="GL1439" s="60"/>
      <c r="GM1439" s="60"/>
      <c r="GN1439" s="60"/>
      <c r="GO1439" s="37"/>
      <c r="HP1439" s="37"/>
      <c r="IW1439" s="37"/>
      <c r="IX1439" s="37"/>
      <c r="IY1439" s="37"/>
      <c r="JZ1439" s="37"/>
      <c r="LA1439" s="37"/>
      <c r="MC1439" s="37"/>
      <c r="ND1439" s="37"/>
      <c r="OG1439" s="37"/>
      <c r="PH1439" s="37"/>
      <c r="QI1439" s="37"/>
      <c r="RY1439" s="138"/>
    </row>
    <row r="1440" spans="3:493" s="38" customFormat="1">
      <c r="C1440" s="39"/>
      <c r="G1440" s="40"/>
      <c r="H1440" s="40"/>
      <c r="AI1440" s="37"/>
      <c r="BJ1440" s="37"/>
      <c r="DL1440" s="37"/>
      <c r="FN1440" s="37"/>
      <c r="FO1440" s="60"/>
      <c r="FP1440" s="60"/>
      <c r="FQ1440" s="60"/>
      <c r="FR1440" s="60"/>
      <c r="FS1440" s="60"/>
      <c r="FT1440" s="60"/>
      <c r="FU1440" s="60"/>
      <c r="FV1440" s="60"/>
      <c r="FW1440" s="60"/>
      <c r="FX1440" s="60"/>
      <c r="FY1440" s="60"/>
      <c r="FZ1440" s="60"/>
      <c r="GA1440" s="60"/>
      <c r="GB1440" s="60"/>
      <c r="GC1440" s="60"/>
      <c r="GD1440" s="60"/>
      <c r="GE1440" s="60"/>
      <c r="GF1440" s="60"/>
      <c r="GG1440" s="60"/>
      <c r="GH1440" s="60"/>
      <c r="GI1440" s="60"/>
      <c r="GJ1440" s="60"/>
      <c r="GK1440" s="60"/>
      <c r="GL1440" s="60"/>
      <c r="GM1440" s="60"/>
      <c r="GN1440" s="60"/>
      <c r="GO1440" s="37"/>
      <c r="HP1440" s="37"/>
      <c r="IW1440" s="37"/>
      <c r="IX1440" s="37"/>
      <c r="IY1440" s="37"/>
      <c r="JZ1440" s="37"/>
      <c r="LA1440" s="37"/>
      <c r="MC1440" s="37"/>
      <c r="ND1440" s="37"/>
      <c r="OG1440" s="37"/>
      <c r="PH1440" s="37"/>
      <c r="QI1440" s="37"/>
      <c r="RY1440" s="138"/>
    </row>
    <row r="1441" spans="3:493" s="38" customFormat="1">
      <c r="C1441" s="39"/>
      <c r="G1441" s="40"/>
      <c r="H1441" s="40"/>
      <c r="AI1441" s="37"/>
      <c r="BJ1441" s="37"/>
      <c r="DL1441" s="37"/>
      <c r="FN1441" s="37"/>
      <c r="FO1441" s="60"/>
      <c r="FP1441" s="60"/>
      <c r="FQ1441" s="60"/>
      <c r="FR1441" s="60"/>
      <c r="FS1441" s="60"/>
      <c r="FT1441" s="60"/>
      <c r="FU1441" s="60"/>
      <c r="FV1441" s="60"/>
      <c r="FW1441" s="60"/>
      <c r="FX1441" s="60"/>
      <c r="FY1441" s="60"/>
      <c r="FZ1441" s="60"/>
      <c r="GA1441" s="60"/>
      <c r="GB1441" s="60"/>
      <c r="GC1441" s="60"/>
      <c r="GD1441" s="60"/>
      <c r="GE1441" s="60"/>
      <c r="GF1441" s="60"/>
      <c r="GG1441" s="60"/>
      <c r="GH1441" s="60"/>
      <c r="GI1441" s="60"/>
      <c r="GJ1441" s="60"/>
      <c r="GK1441" s="60"/>
      <c r="GL1441" s="60"/>
      <c r="GM1441" s="60"/>
      <c r="GN1441" s="60"/>
      <c r="GO1441" s="37"/>
      <c r="HP1441" s="37"/>
      <c r="IW1441" s="37"/>
      <c r="IX1441" s="37"/>
      <c r="IY1441" s="37"/>
      <c r="JZ1441" s="37"/>
      <c r="LA1441" s="37"/>
      <c r="MC1441" s="37"/>
      <c r="ND1441" s="37"/>
      <c r="OG1441" s="37"/>
      <c r="PH1441" s="37"/>
      <c r="QI1441" s="37"/>
      <c r="RY1441" s="138"/>
    </row>
    <row r="1442" spans="3:493" s="38" customFormat="1">
      <c r="C1442" s="39"/>
      <c r="G1442" s="40"/>
      <c r="H1442" s="40"/>
      <c r="AI1442" s="37"/>
      <c r="BJ1442" s="37"/>
      <c r="DL1442" s="37"/>
      <c r="FN1442" s="37"/>
      <c r="FO1442" s="60"/>
      <c r="FP1442" s="60"/>
      <c r="FQ1442" s="60"/>
      <c r="FR1442" s="60"/>
      <c r="FS1442" s="60"/>
      <c r="FT1442" s="60"/>
      <c r="FU1442" s="60"/>
      <c r="FV1442" s="60"/>
      <c r="FW1442" s="60"/>
      <c r="FX1442" s="60"/>
      <c r="FY1442" s="60"/>
      <c r="FZ1442" s="60"/>
      <c r="GA1442" s="60"/>
      <c r="GB1442" s="60"/>
      <c r="GC1442" s="60"/>
      <c r="GD1442" s="60"/>
      <c r="GE1442" s="60"/>
      <c r="GF1442" s="60"/>
      <c r="GG1442" s="60"/>
      <c r="GH1442" s="60"/>
      <c r="GI1442" s="60"/>
      <c r="GJ1442" s="60"/>
      <c r="GK1442" s="60"/>
      <c r="GL1442" s="60"/>
      <c r="GM1442" s="60"/>
      <c r="GN1442" s="60"/>
      <c r="GO1442" s="37"/>
      <c r="HP1442" s="37"/>
      <c r="IW1442" s="37"/>
      <c r="IX1442" s="37"/>
      <c r="IY1442" s="37"/>
      <c r="JZ1442" s="37"/>
      <c r="LA1442" s="37"/>
      <c r="MC1442" s="37"/>
      <c r="ND1442" s="37"/>
      <c r="OG1442" s="37"/>
      <c r="PH1442" s="37"/>
      <c r="QI1442" s="37"/>
      <c r="RY1442" s="138"/>
    </row>
    <row r="1443" spans="3:493" s="38" customFormat="1">
      <c r="C1443" s="39"/>
      <c r="G1443" s="40"/>
      <c r="H1443" s="40"/>
      <c r="AI1443" s="37"/>
      <c r="BJ1443" s="37"/>
      <c r="DL1443" s="37"/>
      <c r="FN1443" s="37"/>
      <c r="FO1443" s="60"/>
      <c r="FP1443" s="60"/>
      <c r="FQ1443" s="60"/>
      <c r="FR1443" s="60"/>
      <c r="FS1443" s="60"/>
      <c r="FT1443" s="60"/>
      <c r="FU1443" s="60"/>
      <c r="FV1443" s="60"/>
      <c r="FW1443" s="60"/>
      <c r="FX1443" s="60"/>
      <c r="FY1443" s="60"/>
      <c r="FZ1443" s="60"/>
      <c r="GA1443" s="60"/>
      <c r="GB1443" s="60"/>
      <c r="GC1443" s="60"/>
      <c r="GD1443" s="60"/>
      <c r="GE1443" s="60"/>
      <c r="GF1443" s="60"/>
      <c r="GG1443" s="60"/>
      <c r="GH1443" s="60"/>
      <c r="GI1443" s="60"/>
      <c r="GJ1443" s="60"/>
      <c r="GK1443" s="60"/>
      <c r="GL1443" s="60"/>
      <c r="GM1443" s="60"/>
      <c r="GN1443" s="60"/>
      <c r="GO1443" s="37"/>
      <c r="HP1443" s="37"/>
      <c r="IW1443" s="37"/>
      <c r="IX1443" s="37"/>
      <c r="IY1443" s="37"/>
      <c r="JZ1443" s="37"/>
      <c r="LA1443" s="37"/>
      <c r="MC1443" s="37"/>
      <c r="ND1443" s="37"/>
      <c r="OG1443" s="37"/>
      <c r="PH1443" s="37"/>
      <c r="QI1443" s="37"/>
      <c r="RY1443" s="138"/>
    </row>
    <row r="1444" spans="3:493" s="38" customFormat="1">
      <c r="C1444" s="39"/>
      <c r="G1444" s="40"/>
      <c r="H1444" s="40"/>
      <c r="AI1444" s="37"/>
      <c r="BJ1444" s="37"/>
      <c r="DL1444" s="37"/>
      <c r="FN1444" s="37"/>
      <c r="FO1444" s="60"/>
      <c r="FP1444" s="60"/>
      <c r="FQ1444" s="60"/>
      <c r="FR1444" s="60"/>
      <c r="FS1444" s="60"/>
      <c r="FT1444" s="60"/>
      <c r="FU1444" s="60"/>
      <c r="FV1444" s="60"/>
      <c r="FW1444" s="60"/>
      <c r="FX1444" s="60"/>
      <c r="FY1444" s="60"/>
      <c r="FZ1444" s="60"/>
      <c r="GA1444" s="60"/>
      <c r="GB1444" s="60"/>
      <c r="GC1444" s="60"/>
      <c r="GD1444" s="60"/>
      <c r="GE1444" s="60"/>
      <c r="GF1444" s="60"/>
      <c r="GG1444" s="60"/>
      <c r="GH1444" s="60"/>
      <c r="GI1444" s="60"/>
      <c r="GJ1444" s="60"/>
      <c r="GK1444" s="60"/>
      <c r="GL1444" s="60"/>
      <c r="GM1444" s="60"/>
      <c r="GN1444" s="60"/>
      <c r="GO1444" s="37"/>
      <c r="HP1444" s="37"/>
      <c r="IW1444" s="37"/>
      <c r="IX1444" s="37"/>
      <c r="IY1444" s="37"/>
      <c r="JZ1444" s="37"/>
      <c r="LA1444" s="37"/>
      <c r="MC1444" s="37"/>
      <c r="ND1444" s="37"/>
      <c r="OG1444" s="37"/>
      <c r="PH1444" s="37"/>
      <c r="QI1444" s="37"/>
      <c r="RY1444" s="138"/>
    </row>
    <row r="1445" spans="3:493" s="38" customFormat="1">
      <c r="C1445" s="39"/>
      <c r="G1445" s="40"/>
      <c r="H1445" s="40"/>
      <c r="AI1445" s="37"/>
      <c r="BJ1445" s="37"/>
      <c r="DL1445" s="37"/>
      <c r="FN1445" s="37"/>
      <c r="FO1445" s="60"/>
      <c r="FP1445" s="60"/>
      <c r="FQ1445" s="60"/>
      <c r="FR1445" s="60"/>
      <c r="FS1445" s="60"/>
      <c r="FT1445" s="60"/>
      <c r="FU1445" s="60"/>
      <c r="FV1445" s="60"/>
      <c r="FW1445" s="60"/>
      <c r="FX1445" s="60"/>
      <c r="FY1445" s="60"/>
      <c r="FZ1445" s="60"/>
      <c r="GA1445" s="60"/>
      <c r="GB1445" s="60"/>
      <c r="GC1445" s="60"/>
      <c r="GD1445" s="60"/>
      <c r="GE1445" s="60"/>
      <c r="GF1445" s="60"/>
      <c r="GG1445" s="60"/>
      <c r="GH1445" s="60"/>
      <c r="GI1445" s="60"/>
      <c r="GJ1445" s="60"/>
      <c r="GK1445" s="60"/>
      <c r="GL1445" s="60"/>
      <c r="GM1445" s="60"/>
      <c r="GN1445" s="60"/>
      <c r="GO1445" s="37"/>
      <c r="HP1445" s="37"/>
      <c r="IW1445" s="37"/>
      <c r="IX1445" s="37"/>
      <c r="IY1445" s="37"/>
      <c r="JZ1445" s="37"/>
      <c r="LA1445" s="37"/>
      <c r="MC1445" s="37"/>
      <c r="ND1445" s="37"/>
      <c r="OG1445" s="37"/>
      <c r="PH1445" s="37"/>
      <c r="QI1445" s="37"/>
      <c r="RY1445" s="138"/>
    </row>
    <row r="1446" spans="3:493" s="38" customFormat="1">
      <c r="C1446" s="39"/>
      <c r="G1446" s="40"/>
      <c r="H1446" s="40"/>
      <c r="AI1446" s="37"/>
      <c r="BJ1446" s="37"/>
      <c r="DL1446" s="37"/>
      <c r="FN1446" s="37"/>
      <c r="FO1446" s="60"/>
      <c r="FP1446" s="60"/>
      <c r="FQ1446" s="60"/>
      <c r="FR1446" s="60"/>
      <c r="FS1446" s="60"/>
      <c r="FT1446" s="60"/>
      <c r="FU1446" s="60"/>
      <c r="FV1446" s="60"/>
      <c r="FW1446" s="60"/>
      <c r="FX1446" s="60"/>
      <c r="FY1446" s="60"/>
      <c r="FZ1446" s="60"/>
      <c r="GA1446" s="60"/>
      <c r="GB1446" s="60"/>
      <c r="GC1446" s="60"/>
      <c r="GD1446" s="60"/>
      <c r="GE1446" s="60"/>
      <c r="GF1446" s="60"/>
      <c r="GG1446" s="60"/>
      <c r="GH1446" s="60"/>
      <c r="GI1446" s="60"/>
      <c r="GJ1446" s="60"/>
      <c r="GK1446" s="60"/>
      <c r="GL1446" s="60"/>
      <c r="GM1446" s="60"/>
      <c r="GN1446" s="60"/>
      <c r="GO1446" s="37"/>
      <c r="HP1446" s="37"/>
      <c r="IW1446" s="37"/>
      <c r="IX1446" s="37"/>
      <c r="IY1446" s="37"/>
      <c r="JZ1446" s="37"/>
      <c r="LA1446" s="37"/>
      <c r="MC1446" s="37"/>
      <c r="ND1446" s="37"/>
      <c r="OG1446" s="37"/>
      <c r="PH1446" s="37"/>
      <c r="QI1446" s="37"/>
      <c r="RY1446" s="138"/>
    </row>
    <row r="1447" spans="3:493" s="38" customFormat="1">
      <c r="C1447" s="39"/>
      <c r="G1447" s="40"/>
      <c r="H1447" s="40"/>
      <c r="AI1447" s="37"/>
      <c r="BJ1447" s="37"/>
      <c r="DL1447" s="37"/>
      <c r="FN1447" s="37"/>
      <c r="FO1447" s="60"/>
      <c r="FP1447" s="60"/>
      <c r="FQ1447" s="60"/>
      <c r="FR1447" s="60"/>
      <c r="FS1447" s="60"/>
      <c r="FT1447" s="60"/>
      <c r="FU1447" s="60"/>
      <c r="FV1447" s="60"/>
      <c r="FW1447" s="60"/>
      <c r="FX1447" s="60"/>
      <c r="FY1447" s="60"/>
      <c r="FZ1447" s="60"/>
      <c r="GA1447" s="60"/>
      <c r="GB1447" s="60"/>
      <c r="GC1447" s="60"/>
      <c r="GD1447" s="60"/>
      <c r="GE1447" s="60"/>
      <c r="GF1447" s="60"/>
      <c r="GG1447" s="60"/>
      <c r="GH1447" s="60"/>
      <c r="GI1447" s="60"/>
      <c r="GJ1447" s="60"/>
      <c r="GK1447" s="60"/>
      <c r="GL1447" s="60"/>
      <c r="GM1447" s="60"/>
      <c r="GN1447" s="60"/>
      <c r="GO1447" s="37"/>
      <c r="HP1447" s="37"/>
      <c r="IW1447" s="37"/>
      <c r="IX1447" s="37"/>
      <c r="IY1447" s="37"/>
      <c r="JZ1447" s="37"/>
      <c r="LA1447" s="37"/>
      <c r="MC1447" s="37"/>
      <c r="ND1447" s="37"/>
      <c r="OG1447" s="37"/>
      <c r="PH1447" s="37"/>
      <c r="QI1447" s="37"/>
      <c r="RY1447" s="138"/>
    </row>
    <row r="1448" spans="3:493" s="38" customFormat="1">
      <c r="C1448" s="39"/>
      <c r="G1448" s="40"/>
      <c r="H1448" s="40"/>
      <c r="AI1448" s="37"/>
      <c r="BJ1448" s="37"/>
      <c r="DL1448" s="37"/>
      <c r="FN1448" s="37"/>
      <c r="FO1448" s="60"/>
      <c r="FP1448" s="60"/>
      <c r="FQ1448" s="60"/>
      <c r="FR1448" s="60"/>
      <c r="FS1448" s="60"/>
      <c r="FT1448" s="60"/>
      <c r="FU1448" s="60"/>
      <c r="FV1448" s="60"/>
      <c r="FW1448" s="60"/>
      <c r="FX1448" s="60"/>
      <c r="FY1448" s="60"/>
      <c r="FZ1448" s="60"/>
      <c r="GA1448" s="60"/>
      <c r="GB1448" s="60"/>
      <c r="GC1448" s="60"/>
      <c r="GD1448" s="60"/>
      <c r="GE1448" s="60"/>
      <c r="GF1448" s="60"/>
      <c r="GG1448" s="60"/>
      <c r="GH1448" s="60"/>
      <c r="GI1448" s="60"/>
      <c r="GJ1448" s="60"/>
      <c r="GK1448" s="60"/>
      <c r="GL1448" s="60"/>
      <c r="GM1448" s="60"/>
      <c r="GN1448" s="60"/>
      <c r="GO1448" s="37"/>
      <c r="HP1448" s="37"/>
      <c r="IW1448" s="37"/>
      <c r="IX1448" s="37"/>
      <c r="IY1448" s="37"/>
      <c r="JZ1448" s="37"/>
      <c r="LA1448" s="37"/>
      <c r="MC1448" s="37"/>
      <c r="ND1448" s="37"/>
      <c r="OG1448" s="37"/>
      <c r="PH1448" s="37"/>
      <c r="QI1448" s="37"/>
      <c r="RY1448" s="138"/>
    </row>
    <row r="1449" spans="3:493" s="38" customFormat="1">
      <c r="C1449" s="39"/>
      <c r="G1449" s="40"/>
      <c r="H1449" s="40"/>
      <c r="AI1449" s="37"/>
      <c r="BJ1449" s="37"/>
      <c r="DL1449" s="37"/>
      <c r="FN1449" s="37"/>
      <c r="FO1449" s="60"/>
      <c r="FP1449" s="60"/>
      <c r="FQ1449" s="60"/>
      <c r="FR1449" s="60"/>
      <c r="FS1449" s="60"/>
      <c r="FT1449" s="60"/>
      <c r="FU1449" s="60"/>
      <c r="FV1449" s="60"/>
      <c r="FW1449" s="60"/>
      <c r="FX1449" s="60"/>
      <c r="FY1449" s="60"/>
      <c r="FZ1449" s="60"/>
      <c r="GA1449" s="60"/>
      <c r="GB1449" s="60"/>
      <c r="GC1449" s="60"/>
      <c r="GD1449" s="60"/>
      <c r="GE1449" s="60"/>
      <c r="GF1449" s="60"/>
      <c r="GG1449" s="60"/>
      <c r="GH1449" s="60"/>
      <c r="GI1449" s="60"/>
      <c r="GJ1449" s="60"/>
      <c r="GK1449" s="60"/>
      <c r="GL1449" s="60"/>
      <c r="GM1449" s="60"/>
      <c r="GN1449" s="60"/>
      <c r="GO1449" s="37"/>
      <c r="HP1449" s="37"/>
      <c r="IW1449" s="37"/>
      <c r="IX1449" s="37"/>
      <c r="IY1449" s="37"/>
      <c r="JZ1449" s="37"/>
      <c r="LA1449" s="37"/>
      <c r="MC1449" s="37"/>
      <c r="ND1449" s="37"/>
      <c r="OG1449" s="37"/>
      <c r="PH1449" s="37"/>
      <c r="QI1449" s="37"/>
      <c r="RY1449" s="138"/>
    </row>
    <row r="1450" spans="3:493" s="38" customFormat="1">
      <c r="C1450" s="39"/>
      <c r="G1450" s="40"/>
      <c r="H1450" s="40"/>
      <c r="AI1450" s="37"/>
      <c r="BJ1450" s="37"/>
      <c r="DL1450" s="37"/>
      <c r="FN1450" s="37"/>
      <c r="FO1450" s="60"/>
      <c r="FP1450" s="60"/>
      <c r="FQ1450" s="60"/>
      <c r="FR1450" s="60"/>
      <c r="FS1450" s="60"/>
      <c r="FT1450" s="60"/>
      <c r="FU1450" s="60"/>
      <c r="FV1450" s="60"/>
      <c r="FW1450" s="60"/>
      <c r="FX1450" s="60"/>
      <c r="FY1450" s="60"/>
      <c r="FZ1450" s="60"/>
      <c r="GA1450" s="60"/>
      <c r="GB1450" s="60"/>
      <c r="GC1450" s="60"/>
      <c r="GD1450" s="60"/>
      <c r="GE1450" s="60"/>
      <c r="GF1450" s="60"/>
      <c r="GG1450" s="60"/>
      <c r="GH1450" s="60"/>
      <c r="GI1450" s="60"/>
      <c r="GJ1450" s="60"/>
      <c r="GK1450" s="60"/>
      <c r="GL1450" s="60"/>
      <c r="GM1450" s="60"/>
      <c r="GN1450" s="60"/>
      <c r="GO1450" s="37"/>
      <c r="HP1450" s="37"/>
      <c r="IW1450" s="37"/>
      <c r="IX1450" s="37"/>
      <c r="IY1450" s="37"/>
      <c r="JZ1450" s="37"/>
      <c r="LA1450" s="37"/>
      <c r="MC1450" s="37"/>
      <c r="ND1450" s="37"/>
      <c r="OG1450" s="37"/>
      <c r="PH1450" s="37"/>
      <c r="QI1450" s="37"/>
      <c r="RY1450" s="138"/>
    </row>
    <row r="1451" spans="3:493" s="38" customFormat="1">
      <c r="C1451" s="39"/>
      <c r="G1451" s="40"/>
      <c r="H1451" s="40"/>
      <c r="AI1451" s="37"/>
      <c r="BJ1451" s="37"/>
      <c r="DL1451" s="37"/>
      <c r="FN1451" s="37"/>
      <c r="FO1451" s="60"/>
      <c r="FP1451" s="60"/>
      <c r="FQ1451" s="60"/>
      <c r="FR1451" s="60"/>
      <c r="FS1451" s="60"/>
      <c r="FT1451" s="60"/>
      <c r="FU1451" s="60"/>
      <c r="FV1451" s="60"/>
      <c r="FW1451" s="60"/>
      <c r="FX1451" s="60"/>
      <c r="FY1451" s="60"/>
      <c r="FZ1451" s="60"/>
      <c r="GA1451" s="60"/>
      <c r="GB1451" s="60"/>
      <c r="GC1451" s="60"/>
      <c r="GD1451" s="60"/>
      <c r="GE1451" s="60"/>
      <c r="GF1451" s="60"/>
      <c r="GG1451" s="60"/>
      <c r="GH1451" s="60"/>
      <c r="GI1451" s="60"/>
      <c r="GJ1451" s="60"/>
      <c r="GK1451" s="60"/>
      <c r="GL1451" s="60"/>
      <c r="GM1451" s="60"/>
      <c r="GN1451" s="60"/>
      <c r="GO1451" s="37"/>
      <c r="HP1451" s="37"/>
      <c r="IW1451" s="37"/>
      <c r="IX1451" s="37"/>
      <c r="IY1451" s="37"/>
      <c r="JZ1451" s="37"/>
      <c r="LA1451" s="37"/>
      <c r="MC1451" s="37"/>
      <c r="ND1451" s="37"/>
      <c r="OG1451" s="37"/>
      <c r="PH1451" s="37"/>
      <c r="QI1451" s="37"/>
      <c r="RY1451" s="138"/>
    </row>
    <row r="1452" spans="3:493" s="38" customFormat="1">
      <c r="C1452" s="39"/>
      <c r="G1452" s="40"/>
      <c r="H1452" s="40"/>
      <c r="AI1452" s="37"/>
      <c r="BJ1452" s="37"/>
      <c r="DL1452" s="37"/>
      <c r="FN1452" s="37"/>
      <c r="FO1452" s="60"/>
      <c r="FP1452" s="60"/>
      <c r="FQ1452" s="60"/>
      <c r="FR1452" s="60"/>
      <c r="FS1452" s="60"/>
      <c r="FT1452" s="60"/>
      <c r="FU1452" s="60"/>
      <c r="FV1452" s="60"/>
      <c r="FW1452" s="60"/>
      <c r="FX1452" s="60"/>
      <c r="FY1452" s="60"/>
      <c r="FZ1452" s="60"/>
      <c r="GA1452" s="60"/>
      <c r="GB1452" s="60"/>
      <c r="GC1452" s="60"/>
      <c r="GD1452" s="60"/>
      <c r="GE1452" s="60"/>
      <c r="GF1452" s="60"/>
      <c r="GG1452" s="60"/>
      <c r="GH1452" s="60"/>
      <c r="GI1452" s="60"/>
      <c r="GJ1452" s="60"/>
      <c r="GK1452" s="60"/>
      <c r="GL1452" s="60"/>
      <c r="GM1452" s="60"/>
      <c r="GN1452" s="60"/>
      <c r="GO1452" s="37"/>
      <c r="HP1452" s="37"/>
      <c r="IW1452" s="37"/>
      <c r="IX1452" s="37"/>
      <c r="IY1452" s="37"/>
      <c r="JZ1452" s="37"/>
      <c r="LA1452" s="37"/>
      <c r="MC1452" s="37"/>
      <c r="ND1452" s="37"/>
      <c r="OG1452" s="37"/>
      <c r="PH1452" s="37"/>
      <c r="QI1452" s="37"/>
      <c r="RY1452" s="138"/>
    </row>
    <row r="1453" spans="3:493" s="38" customFormat="1">
      <c r="C1453" s="39"/>
      <c r="G1453" s="40"/>
      <c r="H1453" s="40"/>
      <c r="AI1453" s="37"/>
      <c r="BJ1453" s="37"/>
      <c r="DL1453" s="37"/>
      <c r="FN1453" s="37"/>
      <c r="FO1453" s="60"/>
      <c r="FP1453" s="60"/>
      <c r="FQ1453" s="60"/>
      <c r="FR1453" s="60"/>
      <c r="FS1453" s="60"/>
      <c r="FT1453" s="60"/>
      <c r="FU1453" s="60"/>
      <c r="FV1453" s="60"/>
      <c r="FW1453" s="60"/>
      <c r="FX1453" s="60"/>
      <c r="FY1453" s="60"/>
      <c r="FZ1453" s="60"/>
      <c r="GA1453" s="60"/>
      <c r="GB1453" s="60"/>
      <c r="GC1453" s="60"/>
      <c r="GD1453" s="60"/>
      <c r="GE1453" s="60"/>
      <c r="GF1453" s="60"/>
      <c r="GG1453" s="60"/>
      <c r="GH1453" s="60"/>
      <c r="GI1453" s="60"/>
      <c r="GJ1453" s="60"/>
      <c r="GK1453" s="60"/>
      <c r="GL1453" s="60"/>
      <c r="GM1453" s="60"/>
      <c r="GN1453" s="60"/>
      <c r="GO1453" s="37"/>
      <c r="HP1453" s="37"/>
      <c r="IW1453" s="37"/>
      <c r="IX1453" s="37"/>
      <c r="IY1453" s="37"/>
      <c r="JZ1453" s="37"/>
      <c r="LA1453" s="37"/>
      <c r="MC1453" s="37"/>
      <c r="ND1453" s="37"/>
      <c r="OG1453" s="37"/>
      <c r="PH1453" s="37"/>
      <c r="QI1453" s="37"/>
      <c r="RY1453" s="138"/>
    </row>
    <row r="1454" spans="3:493" s="38" customFormat="1">
      <c r="C1454" s="39"/>
      <c r="G1454" s="40"/>
      <c r="H1454" s="40"/>
      <c r="AI1454" s="37"/>
      <c r="BJ1454" s="37"/>
      <c r="DL1454" s="37"/>
      <c r="FN1454" s="37"/>
      <c r="FO1454" s="60"/>
      <c r="FP1454" s="60"/>
      <c r="FQ1454" s="60"/>
      <c r="FR1454" s="60"/>
      <c r="FS1454" s="60"/>
      <c r="FT1454" s="60"/>
      <c r="FU1454" s="60"/>
      <c r="FV1454" s="60"/>
      <c r="FW1454" s="60"/>
      <c r="FX1454" s="60"/>
      <c r="FY1454" s="60"/>
      <c r="FZ1454" s="60"/>
      <c r="GA1454" s="60"/>
      <c r="GB1454" s="60"/>
      <c r="GC1454" s="60"/>
      <c r="GD1454" s="60"/>
      <c r="GE1454" s="60"/>
      <c r="GF1454" s="60"/>
      <c r="GG1454" s="60"/>
      <c r="GH1454" s="60"/>
      <c r="GI1454" s="60"/>
      <c r="GJ1454" s="60"/>
      <c r="GK1454" s="60"/>
      <c r="GL1454" s="60"/>
      <c r="GM1454" s="60"/>
      <c r="GN1454" s="60"/>
      <c r="GO1454" s="37"/>
      <c r="HP1454" s="37"/>
      <c r="IW1454" s="37"/>
      <c r="IX1454" s="37"/>
      <c r="IY1454" s="37"/>
      <c r="JZ1454" s="37"/>
      <c r="LA1454" s="37"/>
      <c r="MC1454" s="37"/>
      <c r="ND1454" s="37"/>
      <c r="OG1454" s="37"/>
      <c r="PH1454" s="37"/>
      <c r="QI1454" s="37"/>
      <c r="RY1454" s="138"/>
    </row>
    <row r="1455" spans="3:493" s="38" customFormat="1">
      <c r="C1455" s="39"/>
      <c r="G1455" s="40"/>
      <c r="H1455" s="40"/>
      <c r="AI1455" s="37"/>
      <c r="BJ1455" s="37"/>
      <c r="DL1455" s="37"/>
      <c r="FN1455" s="37"/>
      <c r="FO1455" s="60"/>
      <c r="FP1455" s="60"/>
      <c r="FQ1455" s="60"/>
      <c r="FR1455" s="60"/>
      <c r="FS1455" s="60"/>
      <c r="FT1455" s="60"/>
      <c r="FU1455" s="60"/>
      <c r="FV1455" s="60"/>
      <c r="FW1455" s="60"/>
      <c r="FX1455" s="60"/>
      <c r="FY1455" s="60"/>
      <c r="FZ1455" s="60"/>
      <c r="GA1455" s="60"/>
      <c r="GB1455" s="60"/>
      <c r="GC1455" s="60"/>
      <c r="GD1455" s="60"/>
      <c r="GE1455" s="60"/>
      <c r="GF1455" s="60"/>
      <c r="GG1455" s="60"/>
      <c r="GH1455" s="60"/>
      <c r="GI1455" s="60"/>
      <c r="GJ1455" s="60"/>
      <c r="GK1455" s="60"/>
      <c r="GL1455" s="60"/>
      <c r="GM1455" s="60"/>
      <c r="GN1455" s="60"/>
      <c r="GO1455" s="37"/>
      <c r="HP1455" s="37"/>
      <c r="IW1455" s="37"/>
      <c r="IX1455" s="37"/>
      <c r="IY1455" s="37"/>
      <c r="JZ1455" s="37"/>
      <c r="LA1455" s="37"/>
      <c r="MC1455" s="37"/>
      <c r="ND1455" s="37"/>
      <c r="OG1455" s="37"/>
      <c r="PH1455" s="37"/>
      <c r="QI1455" s="37"/>
      <c r="RY1455" s="138"/>
    </row>
    <row r="1456" spans="3:493" s="38" customFormat="1">
      <c r="C1456" s="39"/>
      <c r="G1456" s="40"/>
      <c r="H1456" s="40"/>
      <c r="AI1456" s="37"/>
      <c r="BJ1456" s="37"/>
      <c r="DL1456" s="37"/>
      <c r="FN1456" s="37"/>
      <c r="FO1456" s="60"/>
      <c r="FP1456" s="60"/>
      <c r="FQ1456" s="60"/>
      <c r="FR1456" s="60"/>
      <c r="FS1456" s="60"/>
      <c r="FT1456" s="60"/>
      <c r="FU1456" s="60"/>
      <c r="FV1456" s="60"/>
      <c r="FW1456" s="60"/>
      <c r="FX1456" s="60"/>
      <c r="FY1456" s="60"/>
      <c r="FZ1456" s="60"/>
      <c r="GA1456" s="60"/>
      <c r="GB1456" s="60"/>
      <c r="GC1456" s="60"/>
      <c r="GD1456" s="60"/>
      <c r="GE1456" s="60"/>
      <c r="GF1456" s="60"/>
      <c r="GG1456" s="60"/>
      <c r="GH1456" s="60"/>
      <c r="GI1456" s="60"/>
      <c r="GJ1456" s="60"/>
      <c r="GK1456" s="60"/>
      <c r="GL1456" s="60"/>
      <c r="GM1456" s="60"/>
      <c r="GN1456" s="60"/>
      <c r="GO1456" s="37"/>
      <c r="HP1456" s="37"/>
      <c r="IW1456" s="37"/>
      <c r="IX1456" s="37"/>
      <c r="IY1456" s="37"/>
      <c r="JZ1456" s="37"/>
      <c r="LA1456" s="37"/>
      <c r="MC1456" s="37"/>
      <c r="ND1456" s="37"/>
      <c r="OG1456" s="37"/>
      <c r="PH1456" s="37"/>
      <c r="QI1456" s="37"/>
      <c r="RY1456" s="138"/>
    </row>
    <row r="1457" spans="3:493" s="38" customFormat="1">
      <c r="C1457" s="39"/>
      <c r="G1457" s="40"/>
      <c r="H1457" s="40"/>
      <c r="AI1457" s="37"/>
      <c r="BJ1457" s="37"/>
      <c r="DL1457" s="37"/>
      <c r="FN1457" s="37"/>
      <c r="FO1457" s="60"/>
      <c r="FP1457" s="60"/>
      <c r="FQ1457" s="60"/>
      <c r="FR1457" s="60"/>
      <c r="FS1457" s="60"/>
      <c r="FT1457" s="60"/>
      <c r="FU1457" s="60"/>
      <c r="FV1457" s="60"/>
      <c r="FW1457" s="60"/>
      <c r="FX1457" s="60"/>
      <c r="FY1457" s="60"/>
      <c r="FZ1457" s="60"/>
      <c r="GA1457" s="60"/>
      <c r="GB1457" s="60"/>
      <c r="GC1457" s="60"/>
      <c r="GD1457" s="60"/>
      <c r="GE1457" s="60"/>
      <c r="GF1457" s="60"/>
      <c r="GG1457" s="60"/>
      <c r="GH1457" s="60"/>
      <c r="GI1457" s="60"/>
      <c r="GJ1457" s="60"/>
      <c r="GK1457" s="60"/>
      <c r="GL1457" s="60"/>
      <c r="GM1457" s="60"/>
      <c r="GN1457" s="60"/>
      <c r="GO1457" s="37"/>
      <c r="HP1457" s="37"/>
      <c r="IW1457" s="37"/>
      <c r="IX1457" s="37"/>
      <c r="IY1457" s="37"/>
      <c r="JZ1457" s="37"/>
      <c r="LA1457" s="37"/>
      <c r="MC1457" s="37"/>
      <c r="ND1457" s="37"/>
      <c r="OG1457" s="37"/>
      <c r="PH1457" s="37"/>
      <c r="QI1457" s="37"/>
      <c r="RY1457" s="138"/>
    </row>
    <row r="1458" spans="3:493" s="38" customFormat="1">
      <c r="C1458" s="39"/>
      <c r="G1458" s="40"/>
      <c r="H1458" s="40"/>
      <c r="AI1458" s="37"/>
      <c r="BJ1458" s="37"/>
      <c r="DL1458" s="37"/>
      <c r="FN1458" s="37"/>
      <c r="FO1458" s="60"/>
      <c r="FP1458" s="60"/>
      <c r="FQ1458" s="60"/>
      <c r="FR1458" s="60"/>
      <c r="FS1458" s="60"/>
      <c r="FT1458" s="60"/>
      <c r="FU1458" s="60"/>
      <c r="FV1458" s="60"/>
      <c r="FW1458" s="60"/>
      <c r="FX1458" s="60"/>
      <c r="FY1458" s="60"/>
      <c r="FZ1458" s="60"/>
      <c r="GA1458" s="60"/>
      <c r="GB1458" s="60"/>
      <c r="GC1458" s="60"/>
      <c r="GD1458" s="60"/>
      <c r="GE1458" s="60"/>
      <c r="GF1458" s="60"/>
      <c r="GG1458" s="60"/>
      <c r="GH1458" s="60"/>
      <c r="GI1458" s="60"/>
      <c r="GJ1458" s="60"/>
      <c r="GK1458" s="60"/>
      <c r="GL1458" s="60"/>
      <c r="GM1458" s="60"/>
      <c r="GN1458" s="60"/>
      <c r="GO1458" s="37"/>
      <c r="HP1458" s="37"/>
      <c r="IW1458" s="37"/>
      <c r="IX1458" s="37"/>
      <c r="IY1458" s="37"/>
      <c r="JZ1458" s="37"/>
      <c r="LA1458" s="37"/>
      <c r="MC1458" s="37"/>
      <c r="ND1458" s="37"/>
      <c r="OG1458" s="37"/>
      <c r="PH1458" s="37"/>
      <c r="QI1458" s="37"/>
      <c r="RY1458" s="138"/>
    </row>
    <row r="1459" spans="3:493" s="38" customFormat="1">
      <c r="C1459" s="39"/>
      <c r="G1459" s="40"/>
      <c r="H1459" s="40"/>
      <c r="AI1459" s="37"/>
      <c r="BJ1459" s="37"/>
      <c r="DL1459" s="37"/>
      <c r="FN1459" s="37"/>
      <c r="FO1459" s="60"/>
      <c r="FP1459" s="60"/>
      <c r="FQ1459" s="60"/>
      <c r="FR1459" s="60"/>
      <c r="FS1459" s="60"/>
      <c r="FT1459" s="60"/>
      <c r="FU1459" s="60"/>
      <c r="FV1459" s="60"/>
      <c r="FW1459" s="60"/>
      <c r="FX1459" s="60"/>
      <c r="FY1459" s="60"/>
      <c r="FZ1459" s="60"/>
      <c r="GA1459" s="60"/>
      <c r="GB1459" s="60"/>
      <c r="GC1459" s="60"/>
      <c r="GD1459" s="60"/>
      <c r="GE1459" s="60"/>
      <c r="GF1459" s="60"/>
      <c r="GG1459" s="60"/>
      <c r="GH1459" s="60"/>
      <c r="GI1459" s="60"/>
      <c r="GJ1459" s="60"/>
      <c r="GK1459" s="60"/>
      <c r="GL1459" s="60"/>
      <c r="GM1459" s="60"/>
      <c r="GN1459" s="60"/>
      <c r="GO1459" s="37"/>
      <c r="HP1459" s="37"/>
      <c r="IW1459" s="37"/>
      <c r="IX1459" s="37"/>
      <c r="IY1459" s="37"/>
      <c r="JZ1459" s="37"/>
      <c r="LA1459" s="37"/>
      <c r="MC1459" s="37"/>
      <c r="ND1459" s="37"/>
      <c r="OG1459" s="37"/>
      <c r="PH1459" s="37"/>
      <c r="QI1459" s="37"/>
      <c r="RY1459" s="138"/>
    </row>
    <row r="1460" spans="3:493" s="38" customFormat="1">
      <c r="C1460" s="39"/>
      <c r="G1460" s="40"/>
      <c r="H1460" s="40"/>
      <c r="AI1460" s="37"/>
      <c r="BJ1460" s="37"/>
      <c r="DL1460" s="37"/>
      <c r="FN1460" s="37"/>
      <c r="FO1460" s="60"/>
      <c r="FP1460" s="60"/>
      <c r="FQ1460" s="60"/>
      <c r="FR1460" s="60"/>
      <c r="FS1460" s="60"/>
      <c r="FT1460" s="60"/>
      <c r="FU1460" s="60"/>
      <c r="FV1460" s="60"/>
      <c r="FW1460" s="60"/>
      <c r="FX1460" s="60"/>
      <c r="FY1460" s="60"/>
      <c r="FZ1460" s="60"/>
      <c r="GA1460" s="60"/>
      <c r="GB1460" s="60"/>
      <c r="GC1460" s="60"/>
      <c r="GD1460" s="60"/>
      <c r="GE1460" s="60"/>
      <c r="GF1460" s="60"/>
      <c r="GG1460" s="60"/>
      <c r="GH1460" s="60"/>
      <c r="GI1460" s="60"/>
      <c r="GJ1460" s="60"/>
      <c r="GK1460" s="60"/>
      <c r="GL1460" s="60"/>
      <c r="GM1460" s="60"/>
      <c r="GN1460" s="60"/>
      <c r="GO1460" s="37"/>
      <c r="HP1460" s="37"/>
      <c r="IW1460" s="37"/>
      <c r="IX1460" s="37"/>
      <c r="IY1460" s="37"/>
      <c r="JZ1460" s="37"/>
      <c r="LA1460" s="37"/>
      <c r="MC1460" s="37"/>
      <c r="ND1460" s="37"/>
      <c r="OG1460" s="37"/>
      <c r="PH1460" s="37"/>
      <c r="QI1460" s="37"/>
      <c r="RY1460" s="138"/>
    </row>
    <row r="1461" spans="3:493" s="38" customFormat="1">
      <c r="C1461" s="39"/>
      <c r="G1461" s="40"/>
      <c r="H1461" s="40"/>
      <c r="AI1461" s="37"/>
      <c r="BJ1461" s="37"/>
      <c r="DL1461" s="37"/>
      <c r="FN1461" s="37"/>
      <c r="FO1461" s="60"/>
      <c r="FP1461" s="60"/>
      <c r="FQ1461" s="60"/>
      <c r="FR1461" s="60"/>
      <c r="FS1461" s="60"/>
      <c r="FT1461" s="60"/>
      <c r="FU1461" s="60"/>
      <c r="FV1461" s="60"/>
      <c r="FW1461" s="60"/>
      <c r="FX1461" s="60"/>
      <c r="FY1461" s="60"/>
      <c r="FZ1461" s="60"/>
      <c r="GA1461" s="60"/>
      <c r="GB1461" s="60"/>
      <c r="GC1461" s="60"/>
      <c r="GD1461" s="60"/>
      <c r="GE1461" s="60"/>
      <c r="GF1461" s="60"/>
      <c r="GG1461" s="60"/>
      <c r="GH1461" s="60"/>
      <c r="GI1461" s="60"/>
      <c r="GJ1461" s="60"/>
      <c r="GK1461" s="60"/>
      <c r="GL1461" s="60"/>
      <c r="GM1461" s="60"/>
      <c r="GN1461" s="60"/>
      <c r="GO1461" s="37"/>
      <c r="HP1461" s="37"/>
      <c r="IW1461" s="37"/>
      <c r="IX1461" s="37"/>
      <c r="IY1461" s="37"/>
      <c r="JZ1461" s="37"/>
      <c r="LA1461" s="37"/>
      <c r="MC1461" s="37"/>
      <c r="ND1461" s="37"/>
      <c r="OG1461" s="37"/>
      <c r="PH1461" s="37"/>
      <c r="QI1461" s="37"/>
      <c r="RY1461" s="138"/>
    </row>
    <row r="1462" spans="3:493" s="38" customFormat="1">
      <c r="C1462" s="39"/>
      <c r="G1462" s="40"/>
      <c r="H1462" s="40"/>
      <c r="AI1462" s="37"/>
      <c r="BJ1462" s="37"/>
      <c r="DL1462" s="37"/>
      <c r="FN1462" s="37"/>
      <c r="FO1462" s="60"/>
      <c r="FP1462" s="60"/>
      <c r="FQ1462" s="60"/>
      <c r="FR1462" s="60"/>
      <c r="FS1462" s="60"/>
      <c r="FT1462" s="60"/>
      <c r="FU1462" s="60"/>
      <c r="FV1462" s="60"/>
      <c r="FW1462" s="60"/>
      <c r="FX1462" s="60"/>
      <c r="FY1462" s="60"/>
      <c r="FZ1462" s="60"/>
      <c r="GA1462" s="60"/>
      <c r="GB1462" s="60"/>
      <c r="GC1462" s="60"/>
      <c r="GD1462" s="60"/>
      <c r="GE1462" s="60"/>
      <c r="GF1462" s="60"/>
      <c r="GG1462" s="60"/>
      <c r="GH1462" s="60"/>
      <c r="GI1462" s="60"/>
      <c r="GJ1462" s="60"/>
      <c r="GK1462" s="60"/>
      <c r="GL1462" s="60"/>
      <c r="GM1462" s="60"/>
      <c r="GN1462" s="60"/>
      <c r="GO1462" s="37"/>
      <c r="HP1462" s="37"/>
      <c r="IW1462" s="37"/>
      <c r="IX1462" s="37"/>
      <c r="IY1462" s="37"/>
      <c r="JZ1462" s="37"/>
      <c r="LA1462" s="37"/>
      <c r="MC1462" s="37"/>
      <c r="ND1462" s="37"/>
      <c r="OG1462" s="37"/>
      <c r="PH1462" s="37"/>
      <c r="QI1462" s="37"/>
      <c r="RY1462" s="138"/>
    </row>
    <row r="1463" spans="3:493" s="38" customFormat="1">
      <c r="C1463" s="39"/>
      <c r="G1463" s="40"/>
      <c r="H1463" s="40"/>
      <c r="AI1463" s="37"/>
      <c r="BJ1463" s="37"/>
      <c r="DL1463" s="37"/>
      <c r="FN1463" s="37"/>
      <c r="FO1463" s="60"/>
      <c r="FP1463" s="60"/>
      <c r="FQ1463" s="60"/>
      <c r="FR1463" s="60"/>
      <c r="FS1463" s="60"/>
      <c r="FT1463" s="60"/>
      <c r="FU1463" s="60"/>
      <c r="FV1463" s="60"/>
      <c r="FW1463" s="60"/>
      <c r="FX1463" s="60"/>
      <c r="FY1463" s="60"/>
      <c r="FZ1463" s="60"/>
      <c r="GA1463" s="60"/>
      <c r="GB1463" s="60"/>
      <c r="GC1463" s="60"/>
      <c r="GD1463" s="60"/>
      <c r="GE1463" s="60"/>
      <c r="GF1463" s="60"/>
      <c r="GG1463" s="60"/>
      <c r="GH1463" s="60"/>
      <c r="GI1463" s="60"/>
      <c r="GJ1463" s="60"/>
      <c r="GK1463" s="60"/>
      <c r="GL1463" s="60"/>
      <c r="GM1463" s="60"/>
      <c r="GN1463" s="60"/>
      <c r="GO1463" s="37"/>
      <c r="HP1463" s="37"/>
      <c r="IW1463" s="37"/>
      <c r="IX1463" s="37"/>
      <c r="IY1463" s="37"/>
      <c r="JZ1463" s="37"/>
      <c r="LA1463" s="37"/>
      <c r="MC1463" s="37"/>
      <c r="ND1463" s="37"/>
      <c r="OG1463" s="37"/>
      <c r="PH1463" s="37"/>
      <c r="QI1463" s="37"/>
      <c r="RY1463" s="138"/>
    </row>
    <row r="1464" spans="3:493" s="38" customFormat="1">
      <c r="C1464" s="39"/>
      <c r="G1464" s="40"/>
      <c r="H1464" s="40"/>
      <c r="AI1464" s="37"/>
      <c r="BJ1464" s="37"/>
      <c r="DL1464" s="37"/>
      <c r="FN1464" s="37"/>
      <c r="FO1464" s="60"/>
      <c r="FP1464" s="60"/>
      <c r="FQ1464" s="60"/>
      <c r="FR1464" s="60"/>
      <c r="FS1464" s="60"/>
      <c r="FT1464" s="60"/>
      <c r="FU1464" s="60"/>
      <c r="FV1464" s="60"/>
      <c r="FW1464" s="60"/>
      <c r="FX1464" s="60"/>
      <c r="FY1464" s="60"/>
      <c r="FZ1464" s="60"/>
      <c r="GA1464" s="60"/>
      <c r="GB1464" s="60"/>
      <c r="GC1464" s="60"/>
      <c r="GD1464" s="60"/>
      <c r="GE1464" s="60"/>
      <c r="GF1464" s="60"/>
      <c r="GG1464" s="60"/>
      <c r="GH1464" s="60"/>
      <c r="GI1464" s="60"/>
      <c r="GJ1464" s="60"/>
      <c r="GK1464" s="60"/>
      <c r="GL1464" s="60"/>
      <c r="GM1464" s="60"/>
      <c r="GN1464" s="60"/>
      <c r="GO1464" s="37"/>
      <c r="HP1464" s="37"/>
      <c r="IW1464" s="37"/>
      <c r="IX1464" s="37"/>
      <c r="IY1464" s="37"/>
      <c r="JZ1464" s="37"/>
      <c r="LA1464" s="37"/>
      <c r="MC1464" s="37"/>
      <c r="ND1464" s="37"/>
      <c r="OG1464" s="37"/>
      <c r="PH1464" s="37"/>
      <c r="QI1464" s="37"/>
      <c r="RY1464" s="138"/>
    </row>
    <row r="1465" spans="3:493" s="38" customFormat="1">
      <c r="C1465" s="39"/>
      <c r="G1465" s="40"/>
      <c r="H1465" s="40"/>
      <c r="AI1465" s="37"/>
      <c r="BJ1465" s="37"/>
      <c r="DL1465" s="37"/>
      <c r="FN1465" s="37"/>
      <c r="FO1465" s="60"/>
      <c r="FP1465" s="60"/>
      <c r="FQ1465" s="60"/>
      <c r="FR1465" s="60"/>
      <c r="FS1465" s="60"/>
      <c r="FT1465" s="60"/>
      <c r="FU1465" s="60"/>
      <c r="FV1465" s="60"/>
      <c r="FW1465" s="60"/>
      <c r="FX1465" s="60"/>
      <c r="FY1465" s="60"/>
      <c r="FZ1465" s="60"/>
      <c r="GA1465" s="60"/>
      <c r="GB1465" s="60"/>
      <c r="GC1465" s="60"/>
      <c r="GD1465" s="60"/>
      <c r="GE1465" s="60"/>
      <c r="GF1465" s="60"/>
      <c r="GG1465" s="60"/>
      <c r="GH1465" s="60"/>
      <c r="GI1465" s="60"/>
      <c r="GJ1465" s="60"/>
      <c r="GK1465" s="60"/>
      <c r="GL1465" s="60"/>
      <c r="GM1465" s="60"/>
      <c r="GN1465" s="60"/>
      <c r="GO1465" s="37"/>
      <c r="HP1465" s="37"/>
      <c r="IW1465" s="37"/>
      <c r="IX1465" s="37"/>
      <c r="IY1465" s="37"/>
      <c r="JZ1465" s="37"/>
      <c r="LA1465" s="37"/>
      <c r="MC1465" s="37"/>
      <c r="ND1465" s="37"/>
      <c r="OG1465" s="37"/>
      <c r="PH1465" s="37"/>
      <c r="QI1465" s="37"/>
      <c r="RY1465" s="138"/>
    </row>
    <row r="1466" spans="3:493" s="38" customFormat="1">
      <c r="C1466" s="39"/>
      <c r="G1466" s="40"/>
      <c r="H1466" s="40"/>
      <c r="AI1466" s="37"/>
      <c r="BJ1466" s="37"/>
      <c r="DL1466" s="37"/>
      <c r="FN1466" s="37"/>
      <c r="FO1466" s="60"/>
      <c r="FP1466" s="60"/>
      <c r="FQ1466" s="60"/>
      <c r="FR1466" s="60"/>
      <c r="FS1466" s="60"/>
      <c r="FT1466" s="60"/>
      <c r="FU1466" s="60"/>
      <c r="FV1466" s="60"/>
      <c r="FW1466" s="60"/>
      <c r="FX1466" s="60"/>
      <c r="FY1466" s="60"/>
      <c r="FZ1466" s="60"/>
      <c r="GA1466" s="60"/>
      <c r="GB1466" s="60"/>
      <c r="GC1466" s="60"/>
      <c r="GD1466" s="60"/>
      <c r="GE1466" s="60"/>
      <c r="GF1466" s="60"/>
      <c r="GG1466" s="60"/>
      <c r="GH1466" s="60"/>
      <c r="GI1466" s="60"/>
      <c r="GJ1466" s="60"/>
      <c r="GK1466" s="60"/>
      <c r="GL1466" s="60"/>
      <c r="GM1466" s="60"/>
      <c r="GN1466" s="60"/>
      <c r="GO1466" s="37"/>
      <c r="HP1466" s="37"/>
      <c r="IW1466" s="37"/>
      <c r="IX1466" s="37"/>
      <c r="IY1466" s="37"/>
      <c r="JZ1466" s="37"/>
      <c r="LA1466" s="37"/>
      <c r="MC1466" s="37"/>
      <c r="ND1466" s="37"/>
      <c r="OG1466" s="37"/>
      <c r="PH1466" s="37"/>
      <c r="QI1466" s="37"/>
      <c r="RY1466" s="138"/>
    </row>
    <row r="1467" spans="3:493" s="38" customFormat="1">
      <c r="C1467" s="39"/>
      <c r="G1467" s="40"/>
      <c r="H1467" s="40"/>
      <c r="AI1467" s="37"/>
      <c r="BJ1467" s="37"/>
      <c r="DL1467" s="37"/>
      <c r="FN1467" s="37"/>
      <c r="FO1467" s="60"/>
      <c r="FP1467" s="60"/>
      <c r="FQ1467" s="60"/>
      <c r="FR1467" s="60"/>
      <c r="FS1467" s="60"/>
      <c r="FT1467" s="60"/>
      <c r="FU1467" s="60"/>
      <c r="FV1467" s="60"/>
      <c r="FW1467" s="60"/>
      <c r="FX1467" s="60"/>
      <c r="FY1467" s="60"/>
      <c r="FZ1467" s="60"/>
      <c r="GA1467" s="60"/>
      <c r="GB1467" s="60"/>
      <c r="GC1467" s="60"/>
      <c r="GD1467" s="60"/>
      <c r="GE1467" s="60"/>
      <c r="GF1467" s="60"/>
      <c r="GG1467" s="60"/>
      <c r="GH1467" s="60"/>
      <c r="GI1467" s="60"/>
      <c r="GJ1467" s="60"/>
      <c r="GK1467" s="60"/>
      <c r="GL1467" s="60"/>
      <c r="GM1467" s="60"/>
      <c r="GN1467" s="60"/>
      <c r="GO1467" s="37"/>
      <c r="HP1467" s="37"/>
      <c r="IW1467" s="37"/>
      <c r="IX1467" s="37"/>
      <c r="IY1467" s="37"/>
      <c r="JZ1467" s="37"/>
      <c r="LA1467" s="37"/>
      <c r="MC1467" s="37"/>
      <c r="ND1467" s="37"/>
      <c r="OG1467" s="37"/>
      <c r="PH1467" s="37"/>
      <c r="QI1467" s="37"/>
      <c r="RY1467" s="138"/>
    </row>
    <row r="1468" spans="3:493" s="38" customFormat="1">
      <c r="C1468" s="39"/>
      <c r="G1468" s="40"/>
      <c r="H1468" s="40"/>
      <c r="AI1468" s="37"/>
      <c r="BJ1468" s="37"/>
      <c r="DL1468" s="37"/>
      <c r="FN1468" s="37"/>
      <c r="FO1468" s="60"/>
      <c r="FP1468" s="60"/>
      <c r="FQ1468" s="60"/>
      <c r="FR1468" s="60"/>
      <c r="FS1468" s="60"/>
      <c r="FT1468" s="60"/>
      <c r="FU1468" s="60"/>
      <c r="FV1468" s="60"/>
      <c r="FW1468" s="60"/>
      <c r="FX1468" s="60"/>
      <c r="FY1468" s="60"/>
      <c r="FZ1468" s="60"/>
      <c r="GA1468" s="60"/>
      <c r="GB1468" s="60"/>
      <c r="GC1468" s="60"/>
      <c r="GD1468" s="60"/>
      <c r="GE1468" s="60"/>
      <c r="GF1468" s="60"/>
      <c r="GG1468" s="60"/>
      <c r="GH1468" s="60"/>
      <c r="GI1468" s="60"/>
      <c r="GJ1468" s="60"/>
      <c r="GK1468" s="60"/>
      <c r="GL1468" s="60"/>
      <c r="GM1468" s="60"/>
      <c r="GN1468" s="60"/>
      <c r="GO1468" s="37"/>
      <c r="HP1468" s="37"/>
      <c r="IW1468" s="37"/>
      <c r="IX1468" s="37"/>
      <c r="IY1468" s="37"/>
      <c r="JZ1468" s="37"/>
      <c r="LA1468" s="37"/>
      <c r="MC1468" s="37"/>
      <c r="ND1468" s="37"/>
      <c r="OG1468" s="37"/>
      <c r="PH1468" s="37"/>
      <c r="QI1468" s="37"/>
      <c r="RY1468" s="138"/>
    </row>
    <row r="1469" spans="3:493" s="38" customFormat="1">
      <c r="C1469" s="39"/>
      <c r="G1469" s="40"/>
      <c r="H1469" s="40"/>
      <c r="AI1469" s="37"/>
      <c r="BJ1469" s="37"/>
      <c r="DL1469" s="37"/>
      <c r="FN1469" s="37"/>
      <c r="FO1469" s="60"/>
      <c r="FP1469" s="60"/>
      <c r="FQ1469" s="60"/>
      <c r="FR1469" s="60"/>
      <c r="FS1469" s="60"/>
      <c r="FT1469" s="60"/>
      <c r="FU1469" s="60"/>
      <c r="FV1469" s="60"/>
      <c r="FW1469" s="60"/>
      <c r="FX1469" s="60"/>
      <c r="FY1469" s="60"/>
      <c r="FZ1469" s="60"/>
      <c r="GA1469" s="60"/>
      <c r="GB1469" s="60"/>
      <c r="GC1469" s="60"/>
      <c r="GD1469" s="60"/>
      <c r="GE1469" s="60"/>
      <c r="GF1469" s="60"/>
      <c r="GG1469" s="60"/>
      <c r="GH1469" s="60"/>
      <c r="GI1469" s="60"/>
      <c r="GJ1469" s="60"/>
      <c r="GK1469" s="60"/>
      <c r="GL1469" s="60"/>
      <c r="GM1469" s="60"/>
      <c r="GN1469" s="60"/>
      <c r="GO1469" s="37"/>
      <c r="HP1469" s="37"/>
      <c r="IW1469" s="37"/>
      <c r="IX1469" s="37"/>
      <c r="IY1469" s="37"/>
      <c r="JZ1469" s="37"/>
      <c r="LA1469" s="37"/>
      <c r="MC1469" s="37"/>
      <c r="ND1469" s="37"/>
      <c r="OG1469" s="37"/>
      <c r="PH1469" s="37"/>
      <c r="QI1469" s="37"/>
      <c r="RY1469" s="138"/>
    </row>
    <row r="1470" spans="3:493" s="38" customFormat="1">
      <c r="C1470" s="39"/>
      <c r="G1470" s="40"/>
      <c r="H1470" s="40"/>
      <c r="AI1470" s="37"/>
      <c r="BJ1470" s="37"/>
      <c r="DL1470" s="37"/>
      <c r="FN1470" s="37"/>
      <c r="FO1470" s="60"/>
      <c r="FP1470" s="60"/>
      <c r="FQ1470" s="60"/>
      <c r="FR1470" s="60"/>
      <c r="FS1470" s="60"/>
      <c r="FT1470" s="60"/>
      <c r="FU1470" s="60"/>
      <c r="FV1470" s="60"/>
      <c r="FW1470" s="60"/>
      <c r="FX1470" s="60"/>
      <c r="FY1470" s="60"/>
      <c r="FZ1470" s="60"/>
      <c r="GA1470" s="60"/>
      <c r="GB1470" s="60"/>
      <c r="GC1470" s="60"/>
      <c r="GD1470" s="60"/>
      <c r="GE1470" s="60"/>
      <c r="GF1470" s="60"/>
      <c r="GG1470" s="60"/>
      <c r="GH1470" s="60"/>
      <c r="GI1470" s="60"/>
      <c r="GJ1470" s="60"/>
      <c r="GK1470" s="60"/>
      <c r="GL1470" s="60"/>
      <c r="GM1470" s="60"/>
      <c r="GN1470" s="60"/>
      <c r="GO1470" s="37"/>
      <c r="HP1470" s="37"/>
      <c r="IW1470" s="37"/>
      <c r="IX1470" s="37"/>
      <c r="IY1470" s="37"/>
      <c r="JZ1470" s="37"/>
      <c r="LA1470" s="37"/>
      <c r="MC1470" s="37"/>
      <c r="ND1470" s="37"/>
      <c r="OG1470" s="37"/>
      <c r="PH1470" s="37"/>
      <c r="QI1470" s="37"/>
      <c r="RY1470" s="138"/>
    </row>
    <row r="1471" spans="3:493" s="38" customFormat="1">
      <c r="C1471" s="39"/>
      <c r="G1471" s="40"/>
      <c r="H1471" s="40"/>
      <c r="AI1471" s="37"/>
      <c r="BJ1471" s="37"/>
      <c r="DL1471" s="37"/>
      <c r="FN1471" s="37"/>
      <c r="FO1471" s="60"/>
      <c r="FP1471" s="60"/>
      <c r="FQ1471" s="60"/>
      <c r="FR1471" s="60"/>
      <c r="FS1471" s="60"/>
      <c r="FT1471" s="60"/>
      <c r="FU1471" s="60"/>
      <c r="FV1471" s="60"/>
      <c r="FW1471" s="60"/>
      <c r="FX1471" s="60"/>
      <c r="FY1471" s="60"/>
      <c r="FZ1471" s="60"/>
      <c r="GA1471" s="60"/>
      <c r="GB1471" s="60"/>
      <c r="GC1471" s="60"/>
      <c r="GD1471" s="60"/>
      <c r="GE1471" s="60"/>
      <c r="GF1471" s="60"/>
      <c r="GG1471" s="60"/>
      <c r="GH1471" s="60"/>
      <c r="GI1471" s="60"/>
      <c r="GJ1471" s="60"/>
      <c r="GK1471" s="60"/>
      <c r="GL1471" s="60"/>
      <c r="GM1471" s="60"/>
      <c r="GN1471" s="60"/>
      <c r="GO1471" s="37"/>
      <c r="HP1471" s="37"/>
      <c r="IW1471" s="37"/>
      <c r="IX1471" s="37"/>
      <c r="IY1471" s="37"/>
      <c r="JZ1471" s="37"/>
      <c r="LA1471" s="37"/>
      <c r="MC1471" s="37"/>
      <c r="ND1471" s="37"/>
      <c r="OG1471" s="37"/>
      <c r="PH1471" s="37"/>
      <c r="QI1471" s="37"/>
      <c r="RY1471" s="138"/>
    </row>
    <row r="1472" spans="3:493" s="38" customFormat="1">
      <c r="C1472" s="39"/>
      <c r="G1472" s="40"/>
      <c r="H1472" s="40"/>
      <c r="AI1472" s="37"/>
      <c r="BJ1472" s="37"/>
      <c r="DL1472" s="37"/>
      <c r="FN1472" s="37"/>
      <c r="FO1472" s="60"/>
      <c r="FP1472" s="60"/>
      <c r="FQ1472" s="60"/>
      <c r="FR1472" s="60"/>
      <c r="FS1472" s="60"/>
      <c r="FT1472" s="60"/>
      <c r="FU1472" s="60"/>
      <c r="FV1472" s="60"/>
      <c r="FW1472" s="60"/>
      <c r="FX1472" s="60"/>
      <c r="FY1472" s="60"/>
      <c r="FZ1472" s="60"/>
      <c r="GA1472" s="60"/>
      <c r="GB1472" s="60"/>
      <c r="GC1472" s="60"/>
      <c r="GD1472" s="60"/>
      <c r="GE1472" s="60"/>
      <c r="GF1472" s="60"/>
      <c r="GG1472" s="60"/>
      <c r="GH1472" s="60"/>
      <c r="GI1472" s="60"/>
      <c r="GJ1472" s="60"/>
      <c r="GK1472" s="60"/>
      <c r="GL1472" s="60"/>
      <c r="GM1472" s="60"/>
      <c r="GN1472" s="60"/>
      <c r="GO1472" s="37"/>
      <c r="HP1472" s="37"/>
      <c r="IW1472" s="37"/>
      <c r="IX1472" s="37"/>
      <c r="IY1472" s="37"/>
      <c r="JZ1472" s="37"/>
      <c r="LA1472" s="37"/>
      <c r="MC1472" s="37"/>
      <c r="ND1472" s="37"/>
      <c r="OG1472" s="37"/>
      <c r="PH1472" s="37"/>
      <c r="QI1472" s="37"/>
      <c r="RY1472" s="138"/>
    </row>
    <row r="1473" spans="3:493" s="38" customFormat="1">
      <c r="C1473" s="39"/>
      <c r="G1473" s="40"/>
      <c r="H1473" s="40"/>
      <c r="AI1473" s="37"/>
      <c r="BJ1473" s="37"/>
      <c r="DL1473" s="37"/>
      <c r="FN1473" s="37"/>
      <c r="FO1473" s="60"/>
      <c r="FP1473" s="60"/>
      <c r="FQ1473" s="60"/>
      <c r="FR1473" s="60"/>
      <c r="FS1473" s="60"/>
      <c r="FT1473" s="60"/>
      <c r="FU1473" s="60"/>
      <c r="FV1473" s="60"/>
      <c r="FW1473" s="60"/>
      <c r="FX1473" s="60"/>
      <c r="FY1473" s="60"/>
      <c r="FZ1473" s="60"/>
      <c r="GA1473" s="60"/>
      <c r="GB1473" s="60"/>
      <c r="GC1473" s="60"/>
      <c r="GD1473" s="60"/>
      <c r="GE1473" s="60"/>
      <c r="GF1473" s="60"/>
      <c r="GG1473" s="60"/>
      <c r="GH1473" s="60"/>
      <c r="GI1473" s="60"/>
      <c r="GJ1473" s="60"/>
      <c r="GK1473" s="60"/>
      <c r="GL1473" s="60"/>
      <c r="GM1473" s="60"/>
      <c r="GN1473" s="60"/>
      <c r="GO1473" s="37"/>
      <c r="HP1473" s="37"/>
      <c r="IW1473" s="37"/>
      <c r="IX1473" s="37"/>
      <c r="IY1473" s="37"/>
      <c r="JZ1473" s="37"/>
      <c r="LA1473" s="37"/>
      <c r="MC1473" s="37"/>
      <c r="ND1473" s="37"/>
      <c r="OG1473" s="37"/>
      <c r="PH1473" s="37"/>
      <c r="QI1473" s="37"/>
      <c r="RY1473" s="138"/>
    </row>
    <row r="1474" spans="3:493" s="38" customFormat="1">
      <c r="C1474" s="39"/>
      <c r="G1474" s="40"/>
      <c r="H1474" s="40"/>
      <c r="AI1474" s="37"/>
      <c r="BJ1474" s="37"/>
      <c r="DL1474" s="37"/>
      <c r="FN1474" s="37"/>
      <c r="FO1474" s="60"/>
      <c r="FP1474" s="60"/>
      <c r="FQ1474" s="60"/>
      <c r="FR1474" s="60"/>
      <c r="FS1474" s="60"/>
      <c r="FT1474" s="60"/>
      <c r="FU1474" s="60"/>
      <c r="FV1474" s="60"/>
      <c r="FW1474" s="60"/>
      <c r="FX1474" s="60"/>
      <c r="FY1474" s="60"/>
      <c r="FZ1474" s="60"/>
      <c r="GA1474" s="60"/>
      <c r="GB1474" s="60"/>
      <c r="GC1474" s="60"/>
      <c r="GD1474" s="60"/>
      <c r="GE1474" s="60"/>
      <c r="GF1474" s="60"/>
      <c r="GG1474" s="60"/>
      <c r="GH1474" s="60"/>
      <c r="GI1474" s="60"/>
      <c r="GJ1474" s="60"/>
      <c r="GK1474" s="60"/>
      <c r="GL1474" s="60"/>
      <c r="GM1474" s="60"/>
      <c r="GN1474" s="60"/>
      <c r="GO1474" s="37"/>
      <c r="HP1474" s="37"/>
      <c r="IW1474" s="37"/>
      <c r="IX1474" s="37"/>
      <c r="IY1474" s="37"/>
      <c r="JZ1474" s="37"/>
      <c r="LA1474" s="37"/>
      <c r="MC1474" s="37"/>
      <c r="ND1474" s="37"/>
      <c r="OG1474" s="37"/>
      <c r="PH1474" s="37"/>
      <c r="QI1474" s="37"/>
      <c r="RY1474" s="138"/>
    </row>
    <row r="1475" spans="3:493" s="38" customFormat="1">
      <c r="C1475" s="39"/>
      <c r="G1475" s="40"/>
      <c r="H1475" s="40"/>
      <c r="AI1475" s="37"/>
      <c r="BJ1475" s="37"/>
      <c r="DL1475" s="37"/>
      <c r="FN1475" s="37"/>
      <c r="FO1475" s="60"/>
      <c r="FP1475" s="60"/>
      <c r="FQ1475" s="60"/>
      <c r="FR1475" s="60"/>
      <c r="FS1475" s="60"/>
      <c r="FT1475" s="60"/>
      <c r="FU1475" s="60"/>
      <c r="FV1475" s="60"/>
      <c r="FW1475" s="60"/>
      <c r="FX1475" s="60"/>
      <c r="FY1475" s="60"/>
      <c r="FZ1475" s="60"/>
      <c r="GA1475" s="60"/>
      <c r="GB1475" s="60"/>
      <c r="GC1475" s="60"/>
      <c r="GD1475" s="60"/>
      <c r="GE1475" s="60"/>
      <c r="GF1475" s="60"/>
      <c r="GG1475" s="60"/>
      <c r="GH1475" s="60"/>
      <c r="GI1475" s="60"/>
      <c r="GJ1475" s="60"/>
      <c r="GK1475" s="60"/>
      <c r="GL1475" s="60"/>
      <c r="GM1475" s="60"/>
      <c r="GN1475" s="60"/>
      <c r="GO1475" s="37"/>
      <c r="HP1475" s="37"/>
      <c r="IW1475" s="37"/>
      <c r="IX1475" s="37"/>
      <c r="IY1475" s="37"/>
      <c r="JZ1475" s="37"/>
      <c r="LA1475" s="37"/>
      <c r="MC1475" s="37"/>
      <c r="ND1475" s="37"/>
      <c r="OG1475" s="37"/>
      <c r="PH1475" s="37"/>
      <c r="QI1475" s="37"/>
      <c r="RY1475" s="138"/>
    </row>
    <row r="1476" spans="3:493" s="38" customFormat="1">
      <c r="C1476" s="39"/>
      <c r="G1476" s="40"/>
      <c r="H1476" s="40"/>
      <c r="AI1476" s="37"/>
      <c r="BJ1476" s="37"/>
      <c r="DL1476" s="37"/>
      <c r="FN1476" s="37"/>
      <c r="FO1476" s="60"/>
      <c r="FP1476" s="60"/>
      <c r="FQ1476" s="60"/>
      <c r="FR1476" s="60"/>
      <c r="FS1476" s="60"/>
      <c r="FT1476" s="60"/>
      <c r="FU1476" s="60"/>
      <c r="FV1476" s="60"/>
      <c r="FW1476" s="60"/>
      <c r="FX1476" s="60"/>
      <c r="FY1476" s="60"/>
      <c r="FZ1476" s="60"/>
      <c r="GA1476" s="60"/>
      <c r="GB1476" s="60"/>
      <c r="GC1476" s="60"/>
      <c r="GD1476" s="60"/>
      <c r="GE1476" s="60"/>
      <c r="GF1476" s="60"/>
      <c r="GG1476" s="60"/>
      <c r="GH1476" s="60"/>
      <c r="GI1476" s="60"/>
      <c r="GJ1476" s="60"/>
      <c r="GK1476" s="60"/>
      <c r="GL1476" s="60"/>
      <c r="GM1476" s="60"/>
      <c r="GN1476" s="60"/>
      <c r="GO1476" s="37"/>
      <c r="HP1476" s="37"/>
      <c r="IW1476" s="37"/>
      <c r="IX1476" s="37"/>
      <c r="IY1476" s="37"/>
      <c r="JZ1476" s="37"/>
      <c r="LA1476" s="37"/>
      <c r="MC1476" s="37"/>
      <c r="ND1476" s="37"/>
      <c r="OG1476" s="37"/>
      <c r="PH1476" s="37"/>
      <c r="QI1476" s="37"/>
      <c r="RY1476" s="138"/>
    </row>
    <row r="1477" spans="3:493" s="38" customFormat="1">
      <c r="C1477" s="39"/>
      <c r="G1477" s="40"/>
      <c r="H1477" s="40"/>
      <c r="AI1477" s="37"/>
      <c r="BJ1477" s="37"/>
      <c r="DL1477" s="37"/>
      <c r="FN1477" s="37"/>
      <c r="FO1477" s="60"/>
      <c r="FP1477" s="60"/>
      <c r="FQ1477" s="60"/>
      <c r="FR1477" s="60"/>
      <c r="FS1477" s="60"/>
      <c r="FT1477" s="60"/>
      <c r="FU1477" s="60"/>
      <c r="FV1477" s="60"/>
      <c r="FW1477" s="60"/>
      <c r="FX1477" s="60"/>
      <c r="FY1477" s="60"/>
      <c r="FZ1477" s="60"/>
      <c r="GA1477" s="60"/>
      <c r="GB1477" s="60"/>
      <c r="GC1477" s="60"/>
      <c r="GD1477" s="60"/>
      <c r="GE1477" s="60"/>
      <c r="GF1477" s="60"/>
      <c r="GG1477" s="60"/>
      <c r="GH1477" s="60"/>
      <c r="GI1477" s="60"/>
      <c r="GJ1477" s="60"/>
      <c r="GK1477" s="60"/>
      <c r="GL1477" s="60"/>
      <c r="GM1477" s="60"/>
      <c r="GN1477" s="60"/>
      <c r="GO1477" s="37"/>
      <c r="HP1477" s="37"/>
      <c r="IW1477" s="37"/>
      <c r="IX1477" s="37"/>
      <c r="IY1477" s="37"/>
      <c r="JZ1477" s="37"/>
      <c r="LA1477" s="37"/>
      <c r="MC1477" s="37"/>
      <c r="ND1477" s="37"/>
      <c r="OG1477" s="37"/>
      <c r="PH1477" s="37"/>
      <c r="QI1477" s="37"/>
      <c r="RY1477" s="138"/>
    </row>
    <row r="1478" spans="3:493" s="38" customFormat="1">
      <c r="C1478" s="39"/>
      <c r="G1478" s="40"/>
      <c r="H1478" s="40"/>
      <c r="AI1478" s="37"/>
      <c r="BJ1478" s="37"/>
      <c r="DL1478" s="37"/>
      <c r="FN1478" s="37"/>
      <c r="FO1478" s="60"/>
      <c r="FP1478" s="60"/>
      <c r="FQ1478" s="60"/>
      <c r="FR1478" s="60"/>
      <c r="FS1478" s="60"/>
      <c r="FT1478" s="60"/>
      <c r="FU1478" s="60"/>
      <c r="FV1478" s="60"/>
      <c r="FW1478" s="60"/>
      <c r="FX1478" s="60"/>
      <c r="FY1478" s="60"/>
      <c r="FZ1478" s="60"/>
      <c r="GA1478" s="60"/>
      <c r="GB1478" s="60"/>
      <c r="GC1478" s="60"/>
      <c r="GD1478" s="60"/>
      <c r="GE1478" s="60"/>
      <c r="GF1478" s="60"/>
      <c r="GG1478" s="60"/>
      <c r="GH1478" s="60"/>
      <c r="GI1478" s="60"/>
      <c r="GJ1478" s="60"/>
      <c r="GK1478" s="60"/>
      <c r="GL1478" s="60"/>
      <c r="GM1478" s="60"/>
      <c r="GN1478" s="60"/>
      <c r="GO1478" s="37"/>
      <c r="HP1478" s="37"/>
      <c r="IW1478" s="37"/>
      <c r="IX1478" s="37"/>
      <c r="IY1478" s="37"/>
      <c r="JZ1478" s="37"/>
      <c r="LA1478" s="37"/>
      <c r="MC1478" s="37"/>
      <c r="ND1478" s="37"/>
      <c r="OG1478" s="37"/>
      <c r="PH1478" s="37"/>
      <c r="QI1478" s="37"/>
      <c r="RY1478" s="138"/>
    </row>
    <row r="1479" spans="3:493" s="38" customFormat="1">
      <c r="C1479" s="39"/>
      <c r="G1479" s="40"/>
      <c r="H1479" s="40"/>
      <c r="AI1479" s="37"/>
      <c r="BJ1479" s="37"/>
      <c r="DL1479" s="37"/>
      <c r="FN1479" s="37"/>
      <c r="FO1479" s="60"/>
      <c r="FP1479" s="60"/>
      <c r="FQ1479" s="60"/>
      <c r="FR1479" s="60"/>
      <c r="FS1479" s="60"/>
      <c r="FT1479" s="60"/>
      <c r="FU1479" s="60"/>
      <c r="FV1479" s="60"/>
      <c r="FW1479" s="60"/>
      <c r="FX1479" s="60"/>
      <c r="FY1479" s="60"/>
      <c r="FZ1479" s="60"/>
      <c r="GA1479" s="60"/>
      <c r="GB1479" s="60"/>
      <c r="GC1479" s="60"/>
      <c r="GD1479" s="60"/>
      <c r="GE1479" s="60"/>
      <c r="GF1479" s="60"/>
      <c r="GG1479" s="60"/>
      <c r="GH1479" s="60"/>
      <c r="GI1479" s="60"/>
      <c r="GJ1479" s="60"/>
      <c r="GK1479" s="60"/>
      <c r="GL1479" s="60"/>
      <c r="GM1479" s="60"/>
      <c r="GN1479" s="60"/>
      <c r="GO1479" s="37"/>
      <c r="HP1479" s="37"/>
      <c r="IW1479" s="37"/>
      <c r="IX1479" s="37"/>
      <c r="IY1479" s="37"/>
      <c r="JZ1479" s="37"/>
      <c r="LA1479" s="37"/>
      <c r="MC1479" s="37"/>
      <c r="ND1479" s="37"/>
      <c r="OG1479" s="37"/>
      <c r="PH1479" s="37"/>
      <c r="QI1479" s="37"/>
      <c r="RY1479" s="138"/>
    </row>
    <row r="1480" spans="3:493" s="38" customFormat="1">
      <c r="C1480" s="39"/>
      <c r="G1480" s="40"/>
      <c r="H1480" s="40"/>
      <c r="AI1480" s="37"/>
      <c r="BJ1480" s="37"/>
      <c r="DL1480" s="37"/>
      <c r="FN1480" s="37"/>
      <c r="FO1480" s="60"/>
      <c r="FP1480" s="60"/>
      <c r="FQ1480" s="60"/>
      <c r="FR1480" s="60"/>
      <c r="FS1480" s="60"/>
      <c r="FT1480" s="60"/>
      <c r="FU1480" s="60"/>
      <c r="FV1480" s="60"/>
      <c r="FW1480" s="60"/>
      <c r="FX1480" s="60"/>
      <c r="FY1480" s="60"/>
      <c r="FZ1480" s="60"/>
      <c r="GA1480" s="60"/>
      <c r="GB1480" s="60"/>
      <c r="GC1480" s="60"/>
      <c r="GD1480" s="60"/>
      <c r="GE1480" s="60"/>
      <c r="GF1480" s="60"/>
      <c r="GG1480" s="60"/>
      <c r="GH1480" s="60"/>
      <c r="GI1480" s="60"/>
      <c r="GJ1480" s="60"/>
      <c r="GK1480" s="60"/>
      <c r="GL1480" s="60"/>
      <c r="GM1480" s="60"/>
      <c r="GN1480" s="60"/>
      <c r="GO1480" s="37"/>
      <c r="HP1480" s="37"/>
      <c r="IW1480" s="37"/>
      <c r="IX1480" s="37"/>
      <c r="IY1480" s="37"/>
      <c r="JZ1480" s="37"/>
      <c r="LA1480" s="37"/>
      <c r="MC1480" s="37"/>
      <c r="ND1480" s="37"/>
      <c r="OG1480" s="37"/>
      <c r="PH1480" s="37"/>
      <c r="QI1480" s="37"/>
      <c r="RY1480" s="138"/>
    </row>
    <row r="1481" spans="3:493" s="38" customFormat="1">
      <c r="C1481" s="39"/>
      <c r="G1481" s="40"/>
      <c r="H1481" s="40"/>
      <c r="AI1481" s="37"/>
      <c r="BJ1481" s="37"/>
      <c r="DL1481" s="37"/>
      <c r="FN1481" s="37"/>
      <c r="FO1481" s="60"/>
      <c r="FP1481" s="60"/>
      <c r="FQ1481" s="60"/>
      <c r="FR1481" s="60"/>
      <c r="FS1481" s="60"/>
      <c r="FT1481" s="60"/>
      <c r="FU1481" s="60"/>
      <c r="FV1481" s="60"/>
      <c r="FW1481" s="60"/>
      <c r="FX1481" s="60"/>
      <c r="FY1481" s="60"/>
      <c r="FZ1481" s="60"/>
      <c r="GA1481" s="60"/>
      <c r="GB1481" s="60"/>
      <c r="GC1481" s="60"/>
      <c r="GD1481" s="60"/>
      <c r="GE1481" s="60"/>
      <c r="GF1481" s="60"/>
      <c r="GG1481" s="60"/>
      <c r="GH1481" s="60"/>
      <c r="GI1481" s="60"/>
      <c r="GJ1481" s="60"/>
      <c r="GK1481" s="60"/>
      <c r="GL1481" s="60"/>
      <c r="GM1481" s="60"/>
      <c r="GN1481" s="60"/>
      <c r="GO1481" s="37"/>
      <c r="HP1481" s="37"/>
      <c r="IW1481" s="37"/>
      <c r="IX1481" s="37"/>
      <c r="IY1481" s="37"/>
      <c r="JZ1481" s="37"/>
      <c r="LA1481" s="37"/>
      <c r="MC1481" s="37"/>
      <c r="ND1481" s="37"/>
      <c r="OG1481" s="37"/>
      <c r="PH1481" s="37"/>
      <c r="QI1481" s="37"/>
      <c r="RY1481" s="138"/>
    </row>
    <row r="1482" spans="3:493" s="38" customFormat="1">
      <c r="C1482" s="39"/>
      <c r="G1482" s="40"/>
      <c r="H1482" s="40"/>
      <c r="AI1482" s="37"/>
      <c r="BJ1482" s="37"/>
      <c r="DL1482" s="37"/>
      <c r="FN1482" s="37"/>
      <c r="FO1482" s="60"/>
      <c r="FP1482" s="60"/>
      <c r="FQ1482" s="60"/>
      <c r="FR1482" s="60"/>
      <c r="FS1482" s="60"/>
      <c r="FT1482" s="60"/>
      <c r="FU1482" s="60"/>
      <c r="FV1482" s="60"/>
      <c r="FW1482" s="60"/>
      <c r="FX1482" s="60"/>
      <c r="FY1482" s="60"/>
      <c r="FZ1482" s="60"/>
      <c r="GA1482" s="60"/>
      <c r="GB1482" s="60"/>
      <c r="GC1482" s="60"/>
      <c r="GD1482" s="60"/>
      <c r="GE1482" s="60"/>
      <c r="GF1482" s="60"/>
      <c r="GG1482" s="60"/>
      <c r="GH1482" s="60"/>
      <c r="GI1482" s="60"/>
      <c r="GJ1482" s="60"/>
      <c r="GK1482" s="60"/>
      <c r="GL1482" s="60"/>
      <c r="GM1482" s="60"/>
      <c r="GN1482" s="60"/>
      <c r="GO1482" s="37"/>
      <c r="HP1482" s="37"/>
      <c r="IW1482" s="37"/>
      <c r="IX1482" s="37"/>
      <c r="IY1482" s="37"/>
      <c r="JZ1482" s="37"/>
      <c r="LA1482" s="37"/>
      <c r="MC1482" s="37"/>
      <c r="ND1482" s="37"/>
      <c r="OG1482" s="37"/>
      <c r="PH1482" s="37"/>
      <c r="QI1482" s="37"/>
      <c r="RY1482" s="138"/>
    </row>
    <row r="1483" spans="3:493" s="38" customFormat="1">
      <c r="C1483" s="39"/>
      <c r="G1483" s="40"/>
      <c r="H1483" s="40"/>
      <c r="AI1483" s="37"/>
      <c r="BJ1483" s="37"/>
      <c r="DL1483" s="37"/>
      <c r="FN1483" s="37"/>
      <c r="FO1483" s="60"/>
      <c r="FP1483" s="60"/>
      <c r="FQ1483" s="60"/>
      <c r="FR1483" s="60"/>
      <c r="FS1483" s="60"/>
      <c r="FT1483" s="60"/>
      <c r="FU1483" s="60"/>
      <c r="FV1483" s="60"/>
      <c r="FW1483" s="60"/>
      <c r="FX1483" s="60"/>
      <c r="FY1483" s="60"/>
      <c r="FZ1483" s="60"/>
      <c r="GA1483" s="60"/>
      <c r="GB1483" s="60"/>
      <c r="GC1483" s="60"/>
      <c r="GD1483" s="60"/>
      <c r="GE1483" s="60"/>
      <c r="GF1483" s="60"/>
      <c r="GG1483" s="60"/>
      <c r="GH1483" s="60"/>
      <c r="GI1483" s="60"/>
      <c r="GJ1483" s="60"/>
      <c r="GK1483" s="60"/>
      <c r="GL1483" s="60"/>
      <c r="GM1483" s="60"/>
      <c r="GN1483" s="60"/>
      <c r="GO1483" s="37"/>
      <c r="HP1483" s="37"/>
      <c r="IW1483" s="37"/>
      <c r="IX1483" s="37"/>
      <c r="IY1483" s="37"/>
      <c r="JZ1483" s="37"/>
      <c r="LA1483" s="37"/>
      <c r="MC1483" s="37"/>
      <c r="ND1483" s="37"/>
      <c r="OG1483" s="37"/>
      <c r="PH1483" s="37"/>
      <c r="QI1483" s="37"/>
      <c r="RY1483" s="138"/>
    </row>
    <row r="1484" spans="3:493" s="38" customFormat="1">
      <c r="C1484" s="39"/>
      <c r="G1484" s="40"/>
      <c r="H1484" s="40"/>
      <c r="AI1484" s="37"/>
      <c r="BJ1484" s="37"/>
      <c r="DL1484" s="37"/>
      <c r="FN1484" s="37"/>
      <c r="FO1484" s="60"/>
      <c r="FP1484" s="60"/>
      <c r="FQ1484" s="60"/>
      <c r="FR1484" s="60"/>
      <c r="FS1484" s="60"/>
      <c r="FT1484" s="60"/>
      <c r="FU1484" s="60"/>
      <c r="FV1484" s="60"/>
      <c r="FW1484" s="60"/>
      <c r="FX1484" s="60"/>
      <c r="FY1484" s="60"/>
      <c r="FZ1484" s="60"/>
      <c r="GA1484" s="60"/>
      <c r="GB1484" s="60"/>
      <c r="GC1484" s="60"/>
      <c r="GD1484" s="60"/>
      <c r="GE1484" s="60"/>
      <c r="GF1484" s="60"/>
      <c r="GG1484" s="60"/>
      <c r="GH1484" s="60"/>
      <c r="GI1484" s="60"/>
      <c r="GJ1484" s="60"/>
      <c r="GK1484" s="60"/>
      <c r="GL1484" s="60"/>
      <c r="GM1484" s="60"/>
      <c r="GN1484" s="60"/>
      <c r="GO1484" s="37"/>
      <c r="HP1484" s="37"/>
      <c r="IW1484" s="37"/>
      <c r="IX1484" s="37"/>
      <c r="IY1484" s="37"/>
      <c r="JZ1484" s="37"/>
      <c r="LA1484" s="37"/>
      <c r="MC1484" s="37"/>
      <c r="ND1484" s="37"/>
      <c r="OG1484" s="37"/>
      <c r="PH1484" s="37"/>
      <c r="QI1484" s="37"/>
      <c r="RY1484" s="138"/>
    </row>
    <row r="1485" spans="3:493" s="38" customFormat="1">
      <c r="C1485" s="39"/>
      <c r="G1485" s="40"/>
      <c r="H1485" s="40"/>
      <c r="AI1485" s="37"/>
      <c r="BJ1485" s="37"/>
      <c r="DL1485" s="37"/>
      <c r="FN1485" s="37"/>
      <c r="FO1485" s="60"/>
      <c r="FP1485" s="60"/>
      <c r="FQ1485" s="60"/>
      <c r="FR1485" s="60"/>
      <c r="FS1485" s="60"/>
      <c r="FT1485" s="60"/>
      <c r="FU1485" s="60"/>
      <c r="FV1485" s="60"/>
      <c r="FW1485" s="60"/>
      <c r="FX1485" s="60"/>
      <c r="FY1485" s="60"/>
      <c r="FZ1485" s="60"/>
      <c r="GA1485" s="60"/>
      <c r="GB1485" s="60"/>
      <c r="GC1485" s="60"/>
      <c r="GD1485" s="60"/>
      <c r="GE1485" s="60"/>
      <c r="GF1485" s="60"/>
      <c r="GG1485" s="60"/>
      <c r="GH1485" s="60"/>
      <c r="GI1485" s="60"/>
      <c r="GJ1485" s="60"/>
      <c r="GK1485" s="60"/>
      <c r="GL1485" s="60"/>
      <c r="GM1485" s="60"/>
      <c r="GN1485" s="60"/>
      <c r="GO1485" s="37"/>
      <c r="HP1485" s="37"/>
      <c r="IW1485" s="37"/>
      <c r="IX1485" s="37"/>
      <c r="IY1485" s="37"/>
      <c r="JZ1485" s="37"/>
      <c r="LA1485" s="37"/>
      <c r="MC1485" s="37"/>
      <c r="ND1485" s="37"/>
      <c r="OG1485" s="37"/>
      <c r="PH1485" s="37"/>
      <c r="QI1485" s="37"/>
      <c r="RY1485" s="138"/>
    </row>
    <row r="1486" spans="3:493" s="38" customFormat="1">
      <c r="C1486" s="39"/>
      <c r="G1486" s="40"/>
      <c r="H1486" s="40"/>
      <c r="AI1486" s="37"/>
      <c r="BJ1486" s="37"/>
      <c r="DL1486" s="37"/>
      <c r="FN1486" s="37"/>
      <c r="FO1486" s="60"/>
      <c r="FP1486" s="60"/>
      <c r="FQ1486" s="60"/>
      <c r="FR1486" s="60"/>
      <c r="FS1486" s="60"/>
      <c r="FT1486" s="60"/>
      <c r="FU1486" s="60"/>
      <c r="FV1486" s="60"/>
      <c r="FW1486" s="60"/>
      <c r="FX1486" s="60"/>
      <c r="FY1486" s="60"/>
      <c r="FZ1486" s="60"/>
      <c r="GA1486" s="60"/>
      <c r="GB1486" s="60"/>
      <c r="GC1486" s="60"/>
      <c r="GD1486" s="60"/>
      <c r="GE1486" s="60"/>
      <c r="GF1486" s="60"/>
      <c r="GG1486" s="60"/>
      <c r="GH1486" s="60"/>
      <c r="GI1486" s="60"/>
      <c r="GJ1486" s="60"/>
      <c r="GK1486" s="60"/>
      <c r="GL1486" s="60"/>
      <c r="GM1486" s="60"/>
      <c r="GN1486" s="60"/>
      <c r="GO1486" s="37"/>
      <c r="HP1486" s="37"/>
      <c r="IW1486" s="37"/>
      <c r="IX1486" s="37"/>
      <c r="IY1486" s="37"/>
      <c r="JZ1486" s="37"/>
      <c r="LA1486" s="37"/>
      <c r="MC1486" s="37"/>
      <c r="ND1486" s="37"/>
      <c r="OG1486" s="37"/>
      <c r="PH1486" s="37"/>
      <c r="QI1486" s="37"/>
      <c r="RY1486" s="138"/>
    </row>
    <row r="1487" spans="3:493" s="38" customFormat="1">
      <c r="C1487" s="39"/>
      <c r="G1487" s="40"/>
      <c r="H1487" s="40"/>
      <c r="AI1487" s="37"/>
      <c r="BJ1487" s="37"/>
      <c r="DL1487" s="37"/>
      <c r="FN1487" s="37"/>
      <c r="FO1487" s="60"/>
      <c r="FP1487" s="60"/>
      <c r="FQ1487" s="60"/>
      <c r="FR1487" s="60"/>
      <c r="FS1487" s="60"/>
      <c r="FT1487" s="60"/>
      <c r="FU1487" s="60"/>
      <c r="FV1487" s="60"/>
      <c r="FW1487" s="60"/>
      <c r="FX1487" s="60"/>
      <c r="FY1487" s="60"/>
      <c r="FZ1487" s="60"/>
      <c r="GA1487" s="60"/>
      <c r="GB1487" s="60"/>
      <c r="GC1487" s="60"/>
      <c r="GD1487" s="60"/>
      <c r="GE1487" s="60"/>
      <c r="GF1487" s="60"/>
      <c r="GG1487" s="60"/>
      <c r="GH1487" s="60"/>
      <c r="GI1487" s="60"/>
      <c r="GJ1487" s="60"/>
      <c r="GK1487" s="60"/>
      <c r="GL1487" s="60"/>
      <c r="GM1487" s="60"/>
      <c r="GN1487" s="60"/>
      <c r="GO1487" s="37"/>
      <c r="HP1487" s="37"/>
      <c r="IW1487" s="37"/>
      <c r="IX1487" s="37"/>
      <c r="IY1487" s="37"/>
      <c r="JZ1487" s="37"/>
      <c r="LA1487" s="37"/>
      <c r="MC1487" s="37"/>
      <c r="ND1487" s="37"/>
      <c r="OG1487" s="37"/>
      <c r="PH1487" s="37"/>
      <c r="QI1487" s="37"/>
      <c r="RY1487" s="138"/>
    </row>
    <row r="1488" spans="3:493" s="38" customFormat="1">
      <c r="C1488" s="39"/>
      <c r="G1488" s="40"/>
      <c r="H1488" s="40"/>
      <c r="AI1488" s="37"/>
      <c r="BJ1488" s="37"/>
      <c r="DL1488" s="37"/>
      <c r="FN1488" s="37"/>
      <c r="FO1488" s="60"/>
      <c r="FP1488" s="60"/>
      <c r="FQ1488" s="60"/>
      <c r="FR1488" s="60"/>
      <c r="FS1488" s="60"/>
      <c r="FT1488" s="60"/>
      <c r="FU1488" s="60"/>
      <c r="FV1488" s="60"/>
      <c r="FW1488" s="60"/>
      <c r="FX1488" s="60"/>
      <c r="FY1488" s="60"/>
      <c r="FZ1488" s="60"/>
      <c r="GA1488" s="60"/>
      <c r="GB1488" s="60"/>
      <c r="GC1488" s="60"/>
      <c r="GD1488" s="60"/>
      <c r="GE1488" s="60"/>
      <c r="GF1488" s="60"/>
      <c r="GG1488" s="60"/>
      <c r="GH1488" s="60"/>
      <c r="GI1488" s="60"/>
      <c r="GJ1488" s="60"/>
      <c r="GK1488" s="60"/>
      <c r="GL1488" s="60"/>
      <c r="GM1488" s="60"/>
      <c r="GN1488" s="60"/>
      <c r="GO1488" s="37"/>
      <c r="HP1488" s="37"/>
      <c r="IW1488" s="37"/>
      <c r="IX1488" s="37"/>
      <c r="IY1488" s="37"/>
      <c r="JZ1488" s="37"/>
      <c r="LA1488" s="37"/>
      <c r="MC1488" s="37"/>
      <c r="ND1488" s="37"/>
      <c r="OG1488" s="37"/>
      <c r="PH1488" s="37"/>
      <c r="QI1488" s="37"/>
      <c r="RY1488" s="138"/>
    </row>
    <row r="1489" spans="3:493" s="38" customFormat="1">
      <c r="C1489" s="39"/>
      <c r="G1489" s="40"/>
      <c r="H1489" s="40"/>
      <c r="AI1489" s="37"/>
      <c r="BJ1489" s="37"/>
      <c r="DL1489" s="37"/>
      <c r="FN1489" s="37"/>
      <c r="FO1489" s="60"/>
      <c r="FP1489" s="60"/>
      <c r="FQ1489" s="60"/>
      <c r="FR1489" s="60"/>
      <c r="FS1489" s="60"/>
      <c r="FT1489" s="60"/>
      <c r="FU1489" s="60"/>
      <c r="FV1489" s="60"/>
      <c r="FW1489" s="60"/>
      <c r="FX1489" s="60"/>
      <c r="FY1489" s="60"/>
      <c r="FZ1489" s="60"/>
      <c r="GA1489" s="60"/>
      <c r="GB1489" s="60"/>
      <c r="GC1489" s="60"/>
      <c r="GD1489" s="60"/>
      <c r="GE1489" s="60"/>
      <c r="GF1489" s="60"/>
      <c r="GG1489" s="60"/>
      <c r="GH1489" s="60"/>
      <c r="GI1489" s="60"/>
      <c r="GJ1489" s="60"/>
      <c r="GK1489" s="60"/>
      <c r="GL1489" s="60"/>
      <c r="GM1489" s="60"/>
      <c r="GN1489" s="60"/>
      <c r="GO1489" s="37"/>
      <c r="HP1489" s="37"/>
      <c r="IW1489" s="37"/>
      <c r="IX1489" s="37"/>
      <c r="IY1489" s="37"/>
      <c r="JZ1489" s="37"/>
      <c r="LA1489" s="37"/>
      <c r="MC1489" s="37"/>
      <c r="ND1489" s="37"/>
      <c r="OG1489" s="37"/>
      <c r="PH1489" s="37"/>
      <c r="QI1489" s="37"/>
      <c r="RY1489" s="138"/>
    </row>
    <row r="1490" spans="3:493" s="38" customFormat="1">
      <c r="C1490" s="39"/>
      <c r="G1490" s="40"/>
      <c r="H1490" s="40"/>
      <c r="AI1490" s="37"/>
      <c r="BJ1490" s="37"/>
      <c r="DL1490" s="37"/>
      <c r="FN1490" s="37"/>
      <c r="FO1490" s="60"/>
      <c r="FP1490" s="60"/>
      <c r="FQ1490" s="60"/>
      <c r="FR1490" s="60"/>
      <c r="FS1490" s="60"/>
      <c r="FT1490" s="60"/>
      <c r="FU1490" s="60"/>
      <c r="FV1490" s="60"/>
      <c r="FW1490" s="60"/>
      <c r="FX1490" s="60"/>
      <c r="FY1490" s="60"/>
      <c r="FZ1490" s="60"/>
      <c r="GA1490" s="60"/>
      <c r="GB1490" s="60"/>
      <c r="GC1490" s="60"/>
      <c r="GD1490" s="60"/>
      <c r="GE1490" s="60"/>
      <c r="GF1490" s="60"/>
      <c r="GG1490" s="60"/>
      <c r="GH1490" s="60"/>
      <c r="GI1490" s="60"/>
      <c r="GJ1490" s="60"/>
      <c r="GK1490" s="60"/>
      <c r="GL1490" s="60"/>
      <c r="GM1490" s="60"/>
      <c r="GN1490" s="60"/>
      <c r="GO1490" s="37"/>
      <c r="HP1490" s="37"/>
      <c r="IW1490" s="37"/>
      <c r="IX1490" s="37"/>
      <c r="IY1490" s="37"/>
      <c r="JZ1490" s="37"/>
      <c r="LA1490" s="37"/>
      <c r="MC1490" s="37"/>
      <c r="ND1490" s="37"/>
      <c r="OG1490" s="37"/>
      <c r="PH1490" s="37"/>
      <c r="QI1490" s="37"/>
      <c r="RY1490" s="138"/>
    </row>
    <row r="1491" spans="3:493" s="38" customFormat="1">
      <c r="C1491" s="39"/>
      <c r="G1491" s="40"/>
      <c r="H1491" s="40"/>
      <c r="AI1491" s="37"/>
      <c r="BJ1491" s="37"/>
      <c r="DL1491" s="37"/>
      <c r="FN1491" s="37"/>
      <c r="FO1491" s="60"/>
      <c r="FP1491" s="60"/>
      <c r="FQ1491" s="60"/>
      <c r="FR1491" s="60"/>
      <c r="FS1491" s="60"/>
      <c r="FT1491" s="60"/>
      <c r="FU1491" s="60"/>
      <c r="FV1491" s="60"/>
      <c r="FW1491" s="60"/>
      <c r="FX1491" s="60"/>
      <c r="FY1491" s="60"/>
      <c r="FZ1491" s="60"/>
      <c r="GA1491" s="60"/>
      <c r="GB1491" s="60"/>
      <c r="GC1491" s="60"/>
      <c r="GD1491" s="60"/>
      <c r="GE1491" s="60"/>
      <c r="GF1491" s="60"/>
      <c r="GG1491" s="60"/>
      <c r="GH1491" s="60"/>
      <c r="GI1491" s="60"/>
      <c r="GJ1491" s="60"/>
      <c r="GK1491" s="60"/>
      <c r="GL1491" s="60"/>
      <c r="GM1491" s="60"/>
      <c r="GN1491" s="60"/>
      <c r="GO1491" s="37"/>
      <c r="HP1491" s="37"/>
      <c r="IW1491" s="37"/>
      <c r="IX1491" s="37"/>
      <c r="IY1491" s="37"/>
      <c r="JZ1491" s="37"/>
      <c r="LA1491" s="37"/>
      <c r="MC1491" s="37"/>
      <c r="ND1491" s="37"/>
      <c r="OG1491" s="37"/>
      <c r="PH1491" s="37"/>
      <c r="QI1491" s="37"/>
      <c r="RY1491" s="138"/>
    </row>
    <row r="1492" spans="3:493" s="38" customFormat="1">
      <c r="C1492" s="39"/>
      <c r="G1492" s="40"/>
      <c r="H1492" s="40"/>
      <c r="AI1492" s="37"/>
      <c r="BJ1492" s="37"/>
      <c r="DL1492" s="37"/>
      <c r="FN1492" s="37"/>
      <c r="FO1492" s="60"/>
      <c r="FP1492" s="60"/>
      <c r="FQ1492" s="60"/>
      <c r="FR1492" s="60"/>
      <c r="FS1492" s="60"/>
      <c r="FT1492" s="60"/>
      <c r="FU1492" s="60"/>
      <c r="FV1492" s="60"/>
      <c r="FW1492" s="60"/>
      <c r="FX1492" s="60"/>
      <c r="FY1492" s="60"/>
      <c r="FZ1492" s="60"/>
      <c r="GA1492" s="60"/>
      <c r="GB1492" s="60"/>
      <c r="GC1492" s="60"/>
      <c r="GD1492" s="60"/>
      <c r="GE1492" s="60"/>
      <c r="GF1492" s="60"/>
      <c r="GG1492" s="60"/>
      <c r="GH1492" s="60"/>
      <c r="GI1492" s="60"/>
      <c r="GJ1492" s="60"/>
      <c r="GK1492" s="60"/>
      <c r="GL1492" s="60"/>
      <c r="GM1492" s="60"/>
      <c r="GN1492" s="60"/>
      <c r="GO1492" s="37"/>
      <c r="HP1492" s="37"/>
      <c r="IW1492" s="37"/>
      <c r="IX1492" s="37"/>
      <c r="IY1492" s="37"/>
      <c r="JZ1492" s="37"/>
      <c r="LA1492" s="37"/>
      <c r="MC1492" s="37"/>
      <c r="ND1492" s="37"/>
      <c r="OG1492" s="37"/>
      <c r="PH1492" s="37"/>
      <c r="QI1492" s="37"/>
      <c r="RY1492" s="138"/>
    </row>
    <row r="1493" spans="3:493" s="38" customFormat="1">
      <c r="C1493" s="39"/>
      <c r="G1493" s="40"/>
      <c r="H1493" s="40"/>
      <c r="AI1493" s="37"/>
      <c r="BJ1493" s="37"/>
      <c r="DL1493" s="37"/>
      <c r="FN1493" s="37"/>
      <c r="FO1493" s="60"/>
      <c r="FP1493" s="60"/>
      <c r="FQ1493" s="60"/>
      <c r="FR1493" s="60"/>
      <c r="FS1493" s="60"/>
      <c r="FT1493" s="60"/>
      <c r="FU1493" s="60"/>
      <c r="FV1493" s="60"/>
      <c r="FW1493" s="60"/>
      <c r="FX1493" s="60"/>
      <c r="FY1493" s="60"/>
      <c r="FZ1493" s="60"/>
      <c r="GA1493" s="60"/>
      <c r="GB1493" s="60"/>
      <c r="GC1493" s="60"/>
      <c r="GD1493" s="60"/>
      <c r="GE1493" s="60"/>
      <c r="GF1493" s="60"/>
      <c r="GG1493" s="60"/>
      <c r="GH1493" s="60"/>
      <c r="GI1493" s="60"/>
      <c r="GJ1493" s="60"/>
      <c r="GK1493" s="60"/>
      <c r="GL1493" s="60"/>
      <c r="GM1493" s="60"/>
      <c r="GN1493" s="60"/>
      <c r="GO1493" s="37"/>
      <c r="HP1493" s="37"/>
      <c r="IW1493" s="37"/>
      <c r="IX1493" s="37"/>
      <c r="IY1493" s="37"/>
      <c r="JZ1493" s="37"/>
      <c r="LA1493" s="37"/>
      <c r="MC1493" s="37"/>
      <c r="ND1493" s="37"/>
      <c r="OG1493" s="37"/>
      <c r="PH1493" s="37"/>
      <c r="QI1493" s="37"/>
      <c r="RY1493" s="138"/>
    </row>
    <row r="1494" spans="3:493" s="38" customFormat="1">
      <c r="C1494" s="39"/>
      <c r="G1494" s="40"/>
      <c r="H1494" s="40"/>
      <c r="AI1494" s="37"/>
      <c r="BJ1494" s="37"/>
      <c r="DL1494" s="37"/>
      <c r="FN1494" s="37"/>
      <c r="FO1494" s="60"/>
      <c r="FP1494" s="60"/>
      <c r="FQ1494" s="60"/>
      <c r="FR1494" s="60"/>
      <c r="FS1494" s="60"/>
      <c r="FT1494" s="60"/>
      <c r="FU1494" s="60"/>
      <c r="FV1494" s="60"/>
      <c r="FW1494" s="60"/>
      <c r="FX1494" s="60"/>
      <c r="FY1494" s="60"/>
      <c r="FZ1494" s="60"/>
      <c r="GA1494" s="60"/>
      <c r="GB1494" s="60"/>
      <c r="GC1494" s="60"/>
      <c r="GD1494" s="60"/>
      <c r="GE1494" s="60"/>
      <c r="GF1494" s="60"/>
      <c r="GG1494" s="60"/>
      <c r="GH1494" s="60"/>
      <c r="GI1494" s="60"/>
      <c r="GJ1494" s="60"/>
      <c r="GK1494" s="60"/>
      <c r="GL1494" s="60"/>
      <c r="GM1494" s="60"/>
      <c r="GN1494" s="60"/>
      <c r="GO1494" s="37"/>
      <c r="HP1494" s="37"/>
      <c r="IW1494" s="37"/>
      <c r="IX1494" s="37"/>
      <c r="IY1494" s="37"/>
      <c r="JZ1494" s="37"/>
      <c r="LA1494" s="37"/>
      <c r="MC1494" s="37"/>
      <c r="ND1494" s="37"/>
      <c r="OG1494" s="37"/>
      <c r="PH1494" s="37"/>
      <c r="QI1494" s="37"/>
      <c r="RY1494" s="138"/>
    </row>
    <row r="1495" spans="3:493" s="38" customFormat="1">
      <c r="C1495" s="39"/>
      <c r="G1495" s="40"/>
      <c r="H1495" s="40"/>
      <c r="AI1495" s="37"/>
      <c r="BJ1495" s="37"/>
      <c r="DL1495" s="37"/>
      <c r="FN1495" s="37"/>
      <c r="FO1495" s="60"/>
      <c r="FP1495" s="60"/>
      <c r="FQ1495" s="60"/>
      <c r="FR1495" s="60"/>
      <c r="FS1495" s="60"/>
      <c r="FT1495" s="60"/>
      <c r="FU1495" s="60"/>
      <c r="FV1495" s="60"/>
      <c r="FW1495" s="60"/>
      <c r="FX1495" s="60"/>
      <c r="FY1495" s="60"/>
      <c r="FZ1495" s="60"/>
      <c r="GA1495" s="60"/>
      <c r="GB1495" s="60"/>
      <c r="GC1495" s="60"/>
      <c r="GD1495" s="60"/>
      <c r="GE1495" s="60"/>
      <c r="GF1495" s="60"/>
      <c r="GG1495" s="60"/>
      <c r="GH1495" s="60"/>
      <c r="GI1495" s="60"/>
      <c r="GJ1495" s="60"/>
      <c r="GK1495" s="60"/>
      <c r="GL1495" s="60"/>
      <c r="GM1495" s="60"/>
      <c r="GN1495" s="60"/>
      <c r="GO1495" s="37"/>
      <c r="HP1495" s="37"/>
      <c r="IW1495" s="37"/>
      <c r="IX1495" s="37"/>
      <c r="IY1495" s="37"/>
      <c r="JZ1495" s="37"/>
      <c r="LA1495" s="37"/>
      <c r="MC1495" s="37"/>
      <c r="ND1495" s="37"/>
      <c r="OG1495" s="37"/>
      <c r="PH1495" s="37"/>
      <c r="QI1495" s="37"/>
      <c r="RY1495" s="138"/>
    </row>
    <row r="1496" spans="3:493" s="38" customFormat="1">
      <c r="C1496" s="39"/>
      <c r="G1496" s="40"/>
      <c r="H1496" s="40"/>
      <c r="AI1496" s="37"/>
      <c r="BJ1496" s="37"/>
      <c r="DL1496" s="37"/>
      <c r="FN1496" s="37"/>
      <c r="FO1496" s="60"/>
      <c r="FP1496" s="60"/>
      <c r="FQ1496" s="60"/>
      <c r="FR1496" s="60"/>
      <c r="FS1496" s="60"/>
      <c r="FT1496" s="60"/>
      <c r="FU1496" s="60"/>
      <c r="FV1496" s="60"/>
      <c r="FW1496" s="60"/>
      <c r="FX1496" s="60"/>
      <c r="FY1496" s="60"/>
      <c r="FZ1496" s="60"/>
      <c r="GA1496" s="60"/>
      <c r="GB1496" s="60"/>
      <c r="GC1496" s="60"/>
      <c r="GD1496" s="60"/>
      <c r="GE1496" s="60"/>
      <c r="GF1496" s="60"/>
      <c r="GG1496" s="60"/>
      <c r="GH1496" s="60"/>
      <c r="GI1496" s="60"/>
      <c r="GJ1496" s="60"/>
      <c r="GK1496" s="60"/>
      <c r="GL1496" s="60"/>
      <c r="GM1496" s="60"/>
      <c r="GN1496" s="60"/>
      <c r="GO1496" s="37"/>
      <c r="HP1496" s="37"/>
      <c r="IW1496" s="37"/>
      <c r="IX1496" s="37"/>
      <c r="IY1496" s="37"/>
      <c r="JZ1496" s="37"/>
      <c r="LA1496" s="37"/>
      <c r="MC1496" s="37"/>
      <c r="ND1496" s="37"/>
      <c r="OG1496" s="37"/>
      <c r="PH1496" s="37"/>
      <c r="QI1496" s="37"/>
      <c r="RY1496" s="138"/>
    </row>
    <row r="1497" spans="3:493" s="38" customFormat="1">
      <c r="C1497" s="39"/>
      <c r="G1497" s="40"/>
      <c r="H1497" s="40"/>
      <c r="AI1497" s="37"/>
      <c r="BJ1497" s="37"/>
      <c r="DL1497" s="37"/>
      <c r="FN1497" s="37"/>
      <c r="FO1497" s="60"/>
      <c r="FP1497" s="60"/>
      <c r="FQ1497" s="60"/>
      <c r="FR1497" s="60"/>
      <c r="FS1497" s="60"/>
      <c r="FT1497" s="60"/>
      <c r="FU1497" s="60"/>
      <c r="FV1497" s="60"/>
      <c r="FW1497" s="60"/>
      <c r="FX1497" s="60"/>
      <c r="FY1497" s="60"/>
      <c r="FZ1497" s="60"/>
      <c r="GA1497" s="60"/>
      <c r="GB1497" s="60"/>
      <c r="GC1497" s="60"/>
      <c r="GD1497" s="60"/>
      <c r="GE1497" s="60"/>
      <c r="GF1497" s="60"/>
      <c r="GG1497" s="60"/>
      <c r="GH1497" s="60"/>
      <c r="GI1497" s="60"/>
      <c r="GJ1497" s="60"/>
      <c r="GK1497" s="60"/>
      <c r="GL1497" s="60"/>
      <c r="GM1497" s="60"/>
      <c r="GN1497" s="60"/>
      <c r="GO1497" s="37"/>
      <c r="HP1497" s="37"/>
      <c r="IW1497" s="37"/>
      <c r="IX1497" s="37"/>
      <c r="IY1497" s="37"/>
      <c r="JZ1497" s="37"/>
      <c r="LA1497" s="37"/>
      <c r="MC1497" s="37"/>
      <c r="ND1497" s="37"/>
      <c r="OG1497" s="37"/>
      <c r="PH1497" s="37"/>
      <c r="QI1497" s="37"/>
      <c r="RY1497" s="138"/>
    </row>
    <row r="1498" spans="3:493" s="38" customFormat="1">
      <c r="C1498" s="39"/>
      <c r="G1498" s="40"/>
      <c r="H1498" s="40"/>
      <c r="AI1498" s="37"/>
      <c r="BJ1498" s="37"/>
      <c r="DL1498" s="37"/>
      <c r="FN1498" s="37"/>
      <c r="FO1498" s="60"/>
      <c r="FP1498" s="60"/>
      <c r="FQ1498" s="60"/>
      <c r="FR1498" s="60"/>
      <c r="FS1498" s="60"/>
      <c r="FT1498" s="60"/>
      <c r="FU1498" s="60"/>
      <c r="FV1498" s="60"/>
      <c r="FW1498" s="60"/>
      <c r="FX1498" s="60"/>
      <c r="FY1498" s="60"/>
      <c r="FZ1498" s="60"/>
      <c r="GA1498" s="60"/>
      <c r="GB1498" s="60"/>
      <c r="GC1498" s="60"/>
      <c r="GD1498" s="60"/>
      <c r="GE1498" s="60"/>
      <c r="GF1498" s="60"/>
      <c r="GG1498" s="60"/>
      <c r="GH1498" s="60"/>
      <c r="GI1498" s="60"/>
      <c r="GJ1498" s="60"/>
      <c r="GK1498" s="60"/>
      <c r="GL1498" s="60"/>
      <c r="GM1498" s="60"/>
      <c r="GN1498" s="60"/>
      <c r="GO1498" s="37"/>
      <c r="HP1498" s="37"/>
      <c r="IW1498" s="37"/>
      <c r="IX1498" s="37"/>
      <c r="IY1498" s="37"/>
      <c r="JZ1498" s="37"/>
      <c r="LA1498" s="37"/>
      <c r="MC1498" s="37"/>
      <c r="ND1498" s="37"/>
      <c r="OG1498" s="37"/>
      <c r="PH1498" s="37"/>
      <c r="QI1498" s="37"/>
      <c r="RY1498" s="138"/>
    </row>
    <row r="1499" spans="3:493" s="38" customFormat="1">
      <c r="C1499" s="39"/>
      <c r="G1499" s="40"/>
      <c r="H1499" s="40"/>
      <c r="AI1499" s="37"/>
      <c r="BJ1499" s="37"/>
      <c r="DL1499" s="37"/>
      <c r="FN1499" s="37"/>
      <c r="FO1499" s="60"/>
      <c r="FP1499" s="60"/>
      <c r="FQ1499" s="60"/>
      <c r="FR1499" s="60"/>
      <c r="FS1499" s="60"/>
      <c r="FT1499" s="60"/>
      <c r="FU1499" s="60"/>
      <c r="FV1499" s="60"/>
      <c r="FW1499" s="60"/>
      <c r="FX1499" s="60"/>
      <c r="FY1499" s="60"/>
      <c r="FZ1499" s="60"/>
      <c r="GA1499" s="60"/>
      <c r="GB1499" s="60"/>
      <c r="GC1499" s="60"/>
      <c r="GD1499" s="60"/>
      <c r="GE1499" s="60"/>
      <c r="GF1499" s="60"/>
      <c r="GG1499" s="60"/>
      <c r="GH1499" s="60"/>
      <c r="GI1499" s="60"/>
      <c r="GJ1499" s="60"/>
      <c r="GK1499" s="60"/>
      <c r="GL1499" s="60"/>
      <c r="GM1499" s="60"/>
      <c r="GN1499" s="60"/>
      <c r="GO1499" s="37"/>
      <c r="HP1499" s="37"/>
      <c r="IW1499" s="37"/>
      <c r="IX1499" s="37"/>
      <c r="IY1499" s="37"/>
      <c r="JZ1499" s="37"/>
      <c r="LA1499" s="37"/>
      <c r="MC1499" s="37"/>
      <c r="ND1499" s="37"/>
      <c r="OG1499" s="37"/>
      <c r="PH1499" s="37"/>
      <c r="QI1499" s="37"/>
      <c r="RY1499" s="138"/>
    </row>
    <row r="1500" spans="3:493" s="38" customFormat="1">
      <c r="C1500" s="39"/>
      <c r="G1500" s="40"/>
      <c r="H1500" s="40"/>
      <c r="AI1500" s="37"/>
      <c r="BJ1500" s="37"/>
      <c r="DL1500" s="37"/>
      <c r="FN1500" s="37"/>
      <c r="FO1500" s="60"/>
      <c r="FP1500" s="60"/>
      <c r="FQ1500" s="60"/>
      <c r="FR1500" s="60"/>
      <c r="FS1500" s="60"/>
      <c r="FT1500" s="60"/>
      <c r="FU1500" s="60"/>
      <c r="FV1500" s="60"/>
      <c r="FW1500" s="60"/>
      <c r="FX1500" s="60"/>
      <c r="FY1500" s="60"/>
      <c r="FZ1500" s="60"/>
      <c r="GA1500" s="60"/>
      <c r="GB1500" s="60"/>
      <c r="GC1500" s="60"/>
      <c r="GD1500" s="60"/>
      <c r="GE1500" s="60"/>
      <c r="GF1500" s="60"/>
      <c r="GG1500" s="60"/>
      <c r="GH1500" s="60"/>
      <c r="GI1500" s="60"/>
      <c r="GJ1500" s="60"/>
      <c r="GK1500" s="60"/>
      <c r="GL1500" s="60"/>
      <c r="GM1500" s="60"/>
      <c r="GN1500" s="60"/>
      <c r="GO1500" s="37"/>
      <c r="HP1500" s="37"/>
      <c r="IW1500" s="37"/>
      <c r="IX1500" s="37"/>
      <c r="IY1500" s="37"/>
      <c r="JZ1500" s="37"/>
      <c r="LA1500" s="37"/>
      <c r="MC1500" s="37"/>
      <c r="ND1500" s="37"/>
      <c r="OG1500" s="37"/>
      <c r="PH1500" s="37"/>
      <c r="QI1500" s="37"/>
      <c r="RY1500" s="138"/>
    </row>
    <row r="1501" spans="3:493" s="38" customFormat="1">
      <c r="C1501" s="39"/>
      <c r="G1501" s="40"/>
      <c r="H1501" s="40"/>
      <c r="AI1501" s="37"/>
      <c r="BJ1501" s="37"/>
      <c r="DL1501" s="37"/>
      <c r="FN1501" s="37"/>
      <c r="FO1501" s="60"/>
      <c r="FP1501" s="60"/>
      <c r="FQ1501" s="60"/>
      <c r="FR1501" s="60"/>
      <c r="FS1501" s="60"/>
      <c r="FT1501" s="60"/>
      <c r="FU1501" s="60"/>
      <c r="FV1501" s="60"/>
      <c r="FW1501" s="60"/>
      <c r="FX1501" s="60"/>
      <c r="FY1501" s="60"/>
      <c r="FZ1501" s="60"/>
      <c r="GA1501" s="60"/>
      <c r="GB1501" s="60"/>
      <c r="GC1501" s="60"/>
      <c r="GD1501" s="60"/>
      <c r="GE1501" s="60"/>
      <c r="GF1501" s="60"/>
      <c r="GG1501" s="60"/>
      <c r="GH1501" s="60"/>
      <c r="GI1501" s="60"/>
      <c r="GJ1501" s="60"/>
      <c r="GK1501" s="60"/>
      <c r="GL1501" s="60"/>
      <c r="GM1501" s="60"/>
      <c r="GN1501" s="60"/>
      <c r="GO1501" s="37"/>
      <c r="HP1501" s="37"/>
      <c r="IW1501" s="37"/>
      <c r="IX1501" s="37"/>
      <c r="IY1501" s="37"/>
      <c r="JZ1501" s="37"/>
      <c r="LA1501" s="37"/>
      <c r="MC1501" s="37"/>
      <c r="ND1501" s="37"/>
      <c r="OG1501" s="37"/>
      <c r="PH1501" s="37"/>
      <c r="QI1501" s="37"/>
      <c r="RY1501" s="138"/>
    </row>
    <row r="1502" spans="3:493" s="38" customFormat="1">
      <c r="C1502" s="39"/>
      <c r="G1502" s="40"/>
      <c r="H1502" s="40"/>
      <c r="AI1502" s="37"/>
      <c r="BJ1502" s="37"/>
      <c r="DL1502" s="37"/>
      <c r="FN1502" s="37"/>
      <c r="FO1502" s="60"/>
      <c r="FP1502" s="60"/>
      <c r="FQ1502" s="60"/>
      <c r="FR1502" s="60"/>
      <c r="FS1502" s="60"/>
      <c r="FT1502" s="60"/>
      <c r="FU1502" s="60"/>
      <c r="FV1502" s="60"/>
      <c r="FW1502" s="60"/>
      <c r="FX1502" s="60"/>
      <c r="FY1502" s="60"/>
      <c r="FZ1502" s="60"/>
      <c r="GA1502" s="60"/>
      <c r="GB1502" s="60"/>
      <c r="GC1502" s="60"/>
      <c r="GD1502" s="60"/>
      <c r="GE1502" s="60"/>
      <c r="GF1502" s="60"/>
      <c r="GG1502" s="60"/>
      <c r="GH1502" s="60"/>
      <c r="GI1502" s="60"/>
      <c r="GJ1502" s="60"/>
      <c r="GK1502" s="60"/>
      <c r="GL1502" s="60"/>
      <c r="GM1502" s="60"/>
      <c r="GN1502" s="60"/>
      <c r="GO1502" s="37"/>
      <c r="HP1502" s="37"/>
      <c r="IW1502" s="37"/>
      <c r="IX1502" s="37"/>
      <c r="IY1502" s="37"/>
      <c r="JZ1502" s="37"/>
      <c r="LA1502" s="37"/>
      <c r="MC1502" s="37"/>
      <c r="ND1502" s="37"/>
      <c r="OG1502" s="37"/>
      <c r="PH1502" s="37"/>
      <c r="QI1502" s="37"/>
      <c r="RY1502" s="138"/>
    </row>
    <row r="1503" spans="3:493" s="38" customFormat="1">
      <c r="C1503" s="39"/>
      <c r="G1503" s="40"/>
      <c r="H1503" s="40"/>
      <c r="AI1503" s="37"/>
      <c r="BJ1503" s="37"/>
      <c r="DL1503" s="37"/>
      <c r="FN1503" s="37"/>
      <c r="FO1503" s="60"/>
      <c r="FP1503" s="60"/>
      <c r="FQ1503" s="60"/>
      <c r="FR1503" s="60"/>
      <c r="FS1503" s="60"/>
      <c r="FT1503" s="60"/>
      <c r="FU1503" s="60"/>
      <c r="FV1503" s="60"/>
      <c r="FW1503" s="60"/>
      <c r="FX1503" s="60"/>
      <c r="FY1503" s="60"/>
      <c r="FZ1503" s="60"/>
      <c r="GA1503" s="60"/>
      <c r="GB1503" s="60"/>
      <c r="GC1503" s="60"/>
      <c r="GD1503" s="60"/>
      <c r="GE1503" s="60"/>
      <c r="GF1503" s="60"/>
      <c r="GG1503" s="60"/>
      <c r="GH1503" s="60"/>
      <c r="GI1503" s="60"/>
      <c r="GJ1503" s="60"/>
      <c r="GK1503" s="60"/>
      <c r="GL1503" s="60"/>
      <c r="GM1503" s="60"/>
      <c r="GN1503" s="60"/>
      <c r="GO1503" s="37"/>
      <c r="HP1503" s="37"/>
      <c r="IW1503" s="37"/>
      <c r="IX1503" s="37"/>
      <c r="IY1503" s="37"/>
      <c r="JZ1503" s="37"/>
      <c r="LA1503" s="37"/>
      <c r="MC1503" s="37"/>
      <c r="ND1503" s="37"/>
      <c r="OG1503" s="37"/>
      <c r="PH1503" s="37"/>
      <c r="QI1503" s="37"/>
      <c r="RY1503" s="138"/>
    </row>
    <row r="1504" spans="3:493" s="38" customFormat="1">
      <c r="C1504" s="39"/>
      <c r="G1504" s="40"/>
      <c r="H1504" s="40"/>
      <c r="AI1504" s="37"/>
      <c r="BJ1504" s="37"/>
      <c r="DL1504" s="37"/>
      <c r="FN1504" s="37"/>
      <c r="FO1504" s="60"/>
      <c r="FP1504" s="60"/>
      <c r="FQ1504" s="60"/>
      <c r="FR1504" s="60"/>
      <c r="FS1504" s="60"/>
      <c r="FT1504" s="60"/>
      <c r="FU1504" s="60"/>
      <c r="FV1504" s="60"/>
      <c r="FW1504" s="60"/>
      <c r="FX1504" s="60"/>
      <c r="FY1504" s="60"/>
      <c r="FZ1504" s="60"/>
      <c r="GA1504" s="60"/>
      <c r="GB1504" s="60"/>
      <c r="GC1504" s="60"/>
      <c r="GD1504" s="60"/>
      <c r="GE1504" s="60"/>
      <c r="GF1504" s="60"/>
      <c r="GG1504" s="60"/>
      <c r="GH1504" s="60"/>
      <c r="GI1504" s="60"/>
      <c r="GJ1504" s="60"/>
      <c r="GK1504" s="60"/>
      <c r="GL1504" s="60"/>
      <c r="GM1504" s="60"/>
      <c r="GN1504" s="60"/>
      <c r="GO1504" s="37"/>
      <c r="HP1504" s="37"/>
      <c r="IW1504" s="37"/>
      <c r="IX1504" s="37"/>
      <c r="IY1504" s="37"/>
      <c r="JZ1504" s="37"/>
      <c r="LA1504" s="37"/>
      <c r="MC1504" s="37"/>
      <c r="ND1504" s="37"/>
      <c r="OG1504" s="37"/>
      <c r="PH1504" s="37"/>
      <c r="QI1504" s="37"/>
      <c r="RY1504" s="138"/>
    </row>
    <row r="1505" spans="3:493" s="38" customFormat="1">
      <c r="C1505" s="39"/>
      <c r="G1505" s="40"/>
      <c r="H1505" s="40"/>
      <c r="AI1505" s="37"/>
      <c r="BJ1505" s="37"/>
      <c r="DL1505" s="37"/>
      <c r="FN1505" s="37"/>
      <c r="FO1505" s="60"/>
      <c r="FP1505" s="60"/>
      <c r="FQ1505" s="60"/>
      <c r="FR1505" s="60"/>
      <c r="FS1505" s="60"/>
      <c r="FT1505" s="60"/>
      <c r="FU1505" s="60"/>
      <c r="FV1505" s="60"/>
      <c r="FW1505" s="60"/>
      <c r="FX1505" s="60"/>
      <c r="FY1505" s="60"/>
      <c r="FZ1505" s="60"/>
      <c r="GA1505" s="60"/>
      <c r="GB1505" s="60"/>
      <c r="GC1505" s="60"/>
      <c r="GD1505" s="60"/>
      <c r="GE1505" s="60"/>
      <c r="GF1505" s="60"/>
      <c r="GG1505" s="60"/>
      <c r="GH1505" s="60"/>
      <c r="GI1505" s="60"/>
      <c r="GJ1505" s="60"/>
      <c r="GK1505" s="60"/>
      <c r="GL1505" s="60"/>
      <c r="GM1505" s="60"/>
      <c r="GN1505" s="60"/>
      <c r="GO1505" s="37"/>
      <c r="HP1505" s="37"/>
      <c r="IW1505" s="37"/>
      <c r="IX1505" s="37"/>
      <c r="IY1505" s="37"/>
      <c r="JZ1505" s="37"/>
      <c r="LA1505" s="37"/>
      <c r="MC1505" s="37"/>
      <c r="ND1505" s="37"/>
      <c r="OG1505" s="37"/>
      <c r="PH1505" s="37"/>
      <c r="QI1505" s="37"/>
      <c r="RY1505" s="138"/>
    </row>
    <row r="1506" spans="3:493" s="38" customFormat="1">
      <c r="C1506" s="39"/>
      <c r="G1506" s="40"/>
      <c r="H1506" s="40"/>
      <c r="AI1506" s="37"/>
      <c r="BJ1506" s="37"/>
      <c r="DL1506" s="37"/>
      <c r="FN1506" s="37"/>
      <c r="FO1506" s="60"/>
      <c r="FP1506" s="60"/>
      <c r="FQ1506" s="60"/>
      <c r="FR1506" s="60"/>
      <c r="FS1506" s="60"/>
      <c r="FT1506" s="60"/>
      <c r="FU1506" s="60"/>
      <c r="FV1506" s="60"/>
      <c r="FW1506" s="60"/>
      <c r="FX1506" s="60"/>
      <c r="FY1506" s="60"/>
      <c r="FZ1506" s="60"/>
      <c r="GA1506" s="60"/>
      <c r="GB1506" s="60"/>
      <c r="GC1506" s="60"/>
      <c r="GD1506" s="60"/>
      <c r="GE1506" s="60"/>
      <c r="GF1506" s="60"/>
      <c r="GG1506" s="60"/>
      <c r="GH1506" s="60"/>
      <c r="GI1506" s="60"/>
      <c r="GJ1506" s="60"/>
      <c r="GK1506" s="60"/>
      <c r="GL1506" s="60"/>
      <c r="GM1506" s="60"/>
      <c r="GN1506" s="60"/>
      <c r="GO1506" s="37"/>
      <c r="HP1506" s="37"/>
      <c r="IW1506" s="37"/>
      <c r="IX1506" s="37"/>
      <c r="IY1506" s="37"/>
      <c r="JZ1506" s="37"/>
      <c r="LA1506" s="37"/>
      <c r="MC1506" s="37"/>
      <c r="ND1506" s="37"/>
      <c r="OG1506" s="37"/>
      <c r="PH1506" s="37"/>
      <c r="QI1506" s="37"/>
      <c r="RY1506" s="138"/>
    </row>
    <row r="1507" spans="3:493" s="38" customFormat="1">
      <c r="C1507" s="39"/>
      <c r="G1507" s="40"/>
      <c r="H1507" s="40"/>
      <c r="AI1507" s="37"/>
      <c r="BJ1507" s="37"/>
      <c r="DL1507" s="37"/>
      <c r="FN1507" s="37"/>
      <c r="FO1507" s="60"/>
      <c r="FP1507" s="60"/>
      <c r="FQ1507" s="60"/>
      <c r="FR1507" s="60"/>
      <c r="FS1507" s="60"/>
      <c r="FT1507" s="60"/>
      <c r="FU1507" s="60"/>
      <c r="FV1507" s="60"/>
      <c r="FW1507" s="60"/>
      <c r="FX1507" s="60"/>
      <c r="FY1507" s="60"/>
      <c r="FZ1507" s="60"/>
      <c r="GA1507" s="60"/>
      <c r="GB1507" s="60"/>
      <c r="GC1507" s="60"/>
      <c r="GD1507" s="60"/>
      <c r="GE1507" s="60"/>
      <c r="GF1507" s="60"/>
      <c r="GG1507" s="60"/>
      <c r="GH1507" s="60"/>
      <c r="GI1507" s="60"/>
      <c r="GJ1507" s="60"/>
      <c r="GK1507" s="60"/>
      <c r="GL1507" s="60"/>
      <c r="GM1507" s="60"/>
      <c r="GN1507" s="60"/>
      <c r="GO1507" s="37"/>
      <c r="HP1507" s="37"/>
      <c r="IW1507" s="37"/>
      <c r="IX1507" s="37"/>
      <c r="IY1507" s="37"/>
      <c r="JZ1507" s="37"/>
      <c r="LA1507" s="37"/>
      <c r="MC1507" s="37"/>
      <c r="ND1507" s="37"/>
      <c r="OG1507" s="37"/>
      <c r="PH1507" s="37"/>
      <c r="QI1507" s="37"/>
      <c r="RY1507" s="138"/>
    </row>
    <row r="1508" spans="3:493" s="38" customFormat="1">
      <c r="C1508" s="39"/>
      <c r="G1508" s="40"/>
      <c r="H1508" s="40"/>
      <c r="AI1508" s="37"/>
      <c r="BJ1508" s="37"/>
      <c r="DL1508" s="37"/>
      <c r="FN1508" s="37"/>
      <c r="FO1508" s="60"/>
      <c r="FP1508" s="60"/>
      <c r="FQ1508" s="60"/>
      <c r="FR1508" s="60"/>
      <c r="FS1508" s="60"/>
      <c r="FT1508" s="60"/>
      <c r="FU1508" s="60"/>
      <c r="FV1508" s="60"/>
      <c r="FW1508" s="60"/>
      <c r="FX1508" s="60"/>
      <c r="FY1508" s="60"/>
      <c r="FZ1508" s="60"/>
      <c r="GA1508" s="60"/>
      <c r="GB1508" s="60"/>
      <c r="GC1508" s="60"/>
      <c r="GD1508" s="60"/>
      <c r="GE1508" s="60"/>
      <c r="GF1508" s="60"/>
      <c r="GG1508" s="60"/>
      <c r="GH1508" s="60"/>
      <c r="GI1508" s="60"/>
      <c r="GJ1508" s="60"/>
      <c r="GK1508" s="60"/>
      <c r="GL1508" s="60"/>
      <c r="GM1508" s="60"/>
      <c r="GN1508" s="60"/>
      <c r="GO1508" s="37"/>
      <c r="HP1508" s="37"/>
      <c r="IW1508" s="37"/>
      <c r="IX1508" s="37"/>
      <c r="IY1508" s="37"/>
      <c r="JZ1508" s="37"/>
      <c r="LA1508" s="37"/>
      <c r="MC1508" s="37"/>
      <c r="ND1508" s="37"/>
      <c r="OG1508" s="37"/>
      <c r="PH1508" s="37"/>
      <c r="QI1508" s="37"/>
      <c r="RY1508" s="138"/>
    </row>
    <row r="1509" spans="3:493" s="38" customFormat="1">
      <c r="C1509" s="39"/>
      <c r="G1509" s="40"/>
      <c r="H1509" s="40"/>
      <c r="AI1509" s="37"/>
      <c r="BJ1509" s="37"/>
      <c r="DL1509" s="37"/>
      <c r="FN1509" s="37"/>
      <c r="FO1509" s="60"/>
      <c r="FP1509" s="60"/>
      <c r="FQ1509" s="60"/>
      <c r="FR1509" s="60"/>
      <c r="FS1509" s="60"/>
      <c r="FT1509" s="60"/>
      <c r="FU1509" s="60"/>
      <c r="FV1509" s="60"/>
      <c r="FW1509" s="60"/>
      <c r="FX1509" s="60"/>
      <c r="FY1509" s="60"/>
      <c r="FZ1509" s="60"/>
      <c r="GA1509" s="60"/>
      <c r="GB1509" s="60"/>
      <c r="GC1509" s="60"/>
      <c r="GD1509" s="60"/>
      <c r="GE1509" s="60"/>
      <c r="GF1509" s="60"/>
      <c r="GG1509" s="60"/>
      <c r="GH1509" s="60"/>
      <c r="GI1509" s="60"/>
      <c r="GJ1509" s="60"/>
      <c r="GK1509" s="60"/>
      <c r="GL1509" s="60"/>
      <c r="GM1509" s="60"/>
      <c r="GN1509" s="60"/>
      <c r="GO1509" s="37"/>
      <c r="HP1509" s="37"/>
      <c r="IW1509" s="37"/>
      <c r="IX1509" s="37"/>
      <c r="IY1509" s="37"/>
      <c r="JZ1509" s="37"/>
      <c r="LA1509" s="37"/>
      <c r="MC1509" s="37"/>
      <c r="ND1509" s="37"/>
      <c r="OG1509" s="37"/>
      <c r="PH1509" s="37"/>
      <c r="QI1509" s="37"/>
      <c r="RY1509" s="138"/>
    </row>
    <row r="1510" spans="3:493" s="38" customFormat="1">
      <c r="C1510" s="39"/>
      <c r="G1510" s="40"/>
      <c r="H1510" s="40"/>
      <c r="AI1510" s="37"/>
      <c r="BJ1510" s="37"/>
      <c r="DL1510" s="37"/>
      <c r="FN1510" s="37"/>
      <c r="FO1510" s="60"/>
      <c r="FP1510" s="60"/>
      <c r="FQ1510" s="60"/>
      <c r="FR1510" s="60"/>
      <c r="FS1510" s="60"/>
      <c r="FT1510" s="60"/>
      <c r="FU1510" s="60"/>
      <c r="FV1510" s="60"/>
      <c r="FW1510" s="60"/>
      <c r="FX1510" s="60"/>
      <c r="FY1510" s="60"/>
      <c r="FZ1510" s="60"/>
      <c r="GA1510" s="60"/>
      <c r="GB1510" s="60"/>
      <c r="GC1510" s="60"/>
      <c r="GD1510" s="60"/>
      <c r="GE1510" s="60"/>
      <c r="GF1510" s="60"/>
      <c r="GG1510" s="60"/>
      <c r="GH1510" s="60"/>
      <c r="GI1510" s="60"/>
      <c r="GJ1510" s="60"/>
      <c r="GK1510" s="60"/>
      <c r="GL1510" s="60"/>
      <c r="GM1510" s="60"/>
      <c r="GN1510" s="60"/>
      <c r="GO1510" s="37"/>
      <c r="HP1510" s="37"/>
      <c r="IW1510" s="37"/>
      <c r="IX1510" s="37"/>
      <c r="IY1510" s="37"/>
      <c r="JZ1510" s="37"/>
      <c r="LA1510" s="37"/>
      <c r="MC1510" s="37"/>
      <c r="ND1510" s="37"/>
      <c r="OG1510" s="37"/>
      <c r="PH1510" s="37"/>
      <c r="QI1510" s="37"/>
      <c r="RY1510" s="138"/>
    </row>
    <row r="1511" spans="3:493" s="38" customFormat="1">
      <c r="C1511" s="39"/>
      <c r="G1511" s="40"/>
      <c r="H1511" s="40"/>
      <c r="AI1511" s="37"/>
      <c r="BJ1511" s="37"/>
      <c r="DL1511" s="37"/>
      <c r="FN1511" s="37"/>
      <c r="FO1511" s="60"/>
      <c r="FP1511" s="60"/>
      <c r="FQ1511" s="60"/>
      <c r="FR1511" s="60"/>
      <c r="FS1511" s="60"/>
      <c r="FT1511" s="60"/>
      <c r="FU1511" s="60"/>
      <c r="FV1511" s="60"/>
      <c r="FW1511" s="60"/>
      <c r="FX1511" s="60"/>
      <c r="FY1511" s="60"/>
      <c r="FZ1511" s="60"/>
      <c r="GA1511" s="60"/>
      <c r="GB1511" s="60"/>
      <c r="GC1511" s="60"/>
      <c r="GD1511" s="60"/>
      <c r="GE1511" s="60"/>
      <c r="GF1511" s="60"/>
      <c r="GG1511" s="60"/>
      <c r="GH1511" s="60"/>
      <c r="GI1511" s="60"/>
      <c r="GJ1511" s="60"/>
      <c r="GK1511" s="60"/>
      <c r="GL1511" s="60"/>
      <c r="GM1511" s="60"/>
      <c r="GN1511" s="60"/>
      <c r="GO1511" s="37"/>
      <c r="HP1511" s="37"/>
      <c r="IW1511" s="37"/>
      <c r="IX1511" s="37"/>
      <c r="IY1511" s="37"/>
      <c r="JZ1511" s="37"/>
      <c r="LA1511" s="37"/>
      <c r="MC1511" s="37"/>
      <c r="ND1511" s="37"/>
      <c r="OG1511" s="37"/>
      <c r="PH1511" s="37"/>
      <c r="QI1511" s="37"/>
      <c r="RY1511" s="138"/>
    </row>
    <row r="1512" spans="3:493" s="38" customFormat="1">
      <c r="C1512" s="39"/>
      <c r="G1512" s="40"/>
      <c r="H1512" s="40"/>
      <c r="AI1512" s="37"/>
      <c r="BJ1512" s="37"/>
      <c r="DL1512" s="37"/>
      <c r="FN1512" s="37"/>
      <c r="FO1512" s="60"/>
      <c r="FP1512" s="60"/>
      <c r="FQ1512" s="60"/>
      <c r="FR1512" s="60"/>
      <c r="FS1512" s="60"/>
      <c r="FT1512" s="60"/>
      <c r="FU1512" s="60"/>
      <c r="FV1512" s="60"/>
      <c r="FW1512" s="60"/>
      <c r="FX1512" s="60"/>
      <c r="FY1512" s="60"/>
      <c r="FZ1512" s="60"/>
      <c r="GA1512" s="60"/>
      <c r="GB1512" s="60"/>
      <c r="GC1512" s="60"/>
      <c r="GD1512" s="60"/>
      <c r="GE1512" s="60"/>
      <c r="GF1512" s="60"/>
      <c r="GG1512" s="60"/>
      <c r="GH1512" s="60"/>
      <c r="GI1512" s="60"/>
      <c r="GJ1512" s="60"/>
      <c r="GK1512" s="60"/>
      <c r="GL1512" s="60"/>
      <c r="GM1512" s="60"/>
      <c r="GN1512" s="60"/>
      <c r="GO1512" s="37"/>
      <c r="HP1512" s="37"/>
      <c r="IW1512" s="37"/>
      <c r="IX1512" s="37"/>
      <c r="IY1512" s="37"/>
      <c r="JZ1512" s="37"/>
      <c r="LA1512" s="37"/>
      <c r="MC1512" s="37"/>
      <c r="ND1512" s="37"/>
      <c r="OG1512" s="37"/>
      <c r="PH1512" s="37"/>
      <c r="QI1512" s="37"/>
      <c r="RY1512" s="138"/>
    </row>
    <row r="1513" spans="3:493" s="38" customFormat="1">
      <c r="C1513" s="39"/>
      <c r="G1513" s="40"/>
      <c r="H1513" s="40"/>
      <c r="AI1513" s="37"/>
      <c r="BJ1513" s="37"/>
      <c r="DL1513" s="37"/>
      <c r="FN1513" s="37"/>
      <c r="FO1513" s="60"/>
      <c r="FP1513" s="60"/>
      <c r="FQ1513" s="60"/>
      <c r="FR1513" s="60"/>
      <c r="FS1513" s="60"/>
      <c r="FT1513" s="60"/>
      <c r="FU1513" s="60"/>
      <c r="FV1513" s="60"/>
      <c r="FW1513" s="60"/>
      <c r="FX1513" s="60"/>
      <c r="FY1513" s="60"/>
      <c r="FZ1513" s="60"/>
      <c r="GA1513" s="60"/>
      <c r="GB1513" s="60"/>
      <c r="GC1513" s="60"/>
      <c r="GD1513" s="60"/>
      <c r="GE1513" s="60"/>
      <c r="GF1513" s="60"/>
      <c r="GG1513" s="60"/>
      <c r="GH1513" s="60"/>
      <c r="GI1513" s="60"/>
      <c r="GJ1513" s="60"/>
      <c r="GK1513" s="60"/>
      <c r="GL1513" s="60"/>
      <c r="GM1513" s="60"/>
      <c r="GN1513" s="60"/>
      <c r="GO1513" s="37"/>
      <c r="HP1513" s="37"/>
      <c r="IW1513" s="37"/>
      <c r="IX1513" s="37"/>
      <c r="IY1513" s="37"/>
      <c r="JZ1513" s="37"/>
      <c r="LA1513" s="37"/>
      <c r="MC1513" s="37"/>
      <c r="ND1513" s="37"/>
      <c r="OG1513" s="37"/>
      <c r="PH1513" s="37"/>
      <c r="QI1513" s="37"/>
      <c r="RY1513" s="138"/>
    </row>
    <row r="1514" spans="3:493" s="38" customFormat="1">
      <c r="C1514" s="39"/>
      <c r="G1514" s="40"/>
      <c r="H1514" s="40"/>
      <c r="AI1514" s="37"/>
      <c r="BJ1514" s="37"/>
      <c r="DL1514" s="37"/>
      <c r="FN1514" s="37"/>
      <c r="FO1514" s="60"/>
      <c r="FP1514" s="60"/>
      <c r="FQ1514" s="60"/>
      <c r="FR1514" s="60"/>
      <c r="FS1514" s="60"/>
      <c r="FT1514" s="60"/>
      <c r="FU1514" s="60"/>
      <c r="FV1514" s="60"/>
      <c r="FW1514" s="60"/>
      <c r="FX1514" s="60"/>
      <c r="FY1514" s="60"/>
      <c r="FZ1514" s="60"/>
      <c r="GA1514" s="60"/>
      <c r="GB1514" s="60"/>
      <c r="GC1514" s="60"/>
      <c r="GD1514" s="60"/>
      <c r="GE1514" s="60"/>
      <c r="GF1514" s="60"/>
      <c r="GG1514" s="60"/>
      <c r="GH1514" s="60"/>
      <c r="GI1514" s="60"/>
      <c r="GJ1514" s="60"/>
      <c r="GK1514" s="60"/>
      <c r="GL1514" s="60"/>
      <c r="GM1514" s="60"/>
      <c r="GN1514" s="60"/>
      <c r="GO1514" s="37"/>
      <c r="HP1514" s="37"/>
      <c r="IW1514" s="37"/>
      <c r="IX1514" s="37"/>
      <c r="IY1514" s="37"/>
      <c r="JZ1514" s="37"/>
      <c r="LA1514" s="37"/>
      <c r="MC1514" s="37"/>
      <c r="ND1514" s="37"/>
      <c r="OG1514" s="37"/>
      <c r="PH1514" s="37"/>
      <c r="QI1514" s="37"/>
      <c r="RY1514" s="138"/>
    </row>
    <row r="1515" spans="3:493" s="38" customFormat="1">
      <c r="C1515" s="39"/>
      <c r="G1515" s="40"/>
      <c r="H1515" s="40"/>
      <c r="AI1515" s="37"/>
      <c r="BJ1515" s="37"/>
      <c r="DL1515" s="37"/>
      <c r="FN1515" s="37"/>
      <c r="FO1515" s="60"/>
      <c r="FP1515" s="60"/>
      <c r="FQ1515" s="60"/>
      <c r="FR1515" s="60"/>
      <c r="FS1515" s="60"/>
      <c r="FT1515" s="60"/>
      <c r="FU1515" s="60"/>
      <c r="FV1515" s="60"/>
      <c r="FW1515" s="60"/>
      <c r="FX1515" s="60"/>
      <c r="FY1515" s="60"/>
      <c r="FZ1515" s="60"/>
      <c r="GA1515" s="60"/>
      <c r="GB1515" s="60"/>
      <c r="GC1515" s="60"/>
      <c r="GD1515" s="60"/>
      <c r="GE1515" s="60"/>
      <c r="GF1515" s="60"/>
      <c r="GG1515" s="60"/>
      <c r="GH1515" s="60"/>
      <c r="GI1515" s="60"/>
      <c r="GJ1515" s="60"/>
      <c r="GK1515" s="60"/>
      <c r="GL1515" s="60"/>
      <c r="GM1515" s="60"/>
      <c r="GN1515" s="60"/>
      <c r="GO1515" s="37"/>
      <c r="HP1515" s="37"/>
      <c r="IW1515" s="37"/>
      <c r="IX1515" s="37"/>
      <c r="IY1515" s="37"/>
      <c r="JZ1515" s="37"/>
      <c r="LA1515" s="37"/>
      <c r="MC1515" s="37"/>
      <c r="ND1515" s="37"/>
      <c r="OG1515" s="37"/>
      <c r="PH1515" s="37"/>
      <c r="QI1515" s="37"/>
      <c r="RY1515" s="138"/>
    </row>
    <row r="1516" spans="3:493" s="38" customFormat="1">
      <c r="C1516" s="39"/>
      <c r="G1516" s="40"/>
      <c r="H1516" s="40"/>
      <c r="AI1516" s="37"/>
      <c r="BJ1516" s="37"/>
      <c r="DL1516" s="37"/>
      <c r="FN1516" s="37"/>
      <c r="FO1516" s="60"/>
      <c r="FP1516" s="60"/>
      <c r="FQ1516" s="60"/>
      <c r="FR1516" s="60"/>
      <c r="FS1516" s="60"/>
      <c r="FT1516" s="60"/>
      <c r="FU1516" s="60"/>
      <c r="FV1516" s="60"/>
      <c r="FW1516" s="60"/>
      <c r="FX1516" s="60"/>
      <c r="FY1516" s="60"/>
      <c r="FZ1516" s="60"/>
      <c r="GA1516" s="60"/>
      <c r="GB1516" s="60"/>
      <c r="GC1516" s="60"/>
      <c r="GD1516" s="60"/>
      <c r="GE1516" s="60"/>
      <c r="GF1516" s="60"/>
      <c r="GG1516" s="60"/>
      <c r="GH1516" s="60"/>
      <c r="GI1516" s="60"/>
      <c r="GJ1516" s="60"/>
      <c r="GK1516" s="60"/>
      <c r="GL1516" s="60"/>
      <c r="GM1516" s="60"/>
      <c r="GN1516" s="60"/>
      <c r="GO1516" s="37"/>
      <c r="HP1516" s="37"/>
      <c r="IW1516" s="37"/>
      <c r="IX1516" s="37"/>
      <c r="IY1516" s="37"/>
      <c r="JZ1516" s="37"/>
      <c r="LA1516" s="37"/>
      <c r="MC1516" s="37"/>
      <c r="ND1516" s="37"/>
      <c r="OG1516" s="37"/>
      <c r="PH1516" s="37"/>
      <c r="QI1516" s="37"/>
      <c r="RY1516" s="138"/>
    </row>
    <row r="1517" spans="3:493" s="38" customFormat="1">
      <c r="C1517" s="39"/>
      <c r="G1517" s="40"/>
      <c r="H1517" s="40"/>
      <c r="AI1517" s="37"/>
      <c r="BJ1517" s="37"/>
      <c r="DL1517" s="37"/>
      <c r="FN1517" s="37"/>
      <c r="FO1517" s="60"/>
      <c r="FP1517" s="60"/>
      <c r="FQ1517" s="60"/>
      <c r="FR1517" s="60"/>
      <c r="FS1517" s="60"/>
      <c r="FT1517" s="60"/>
      <c r="FU1517" s="60"/>
      <c r="FV1517" s="60"/>
      <c r="FW1517" s="60"/>
      <c r="FX1517" s="60"/>
      <c r="FY1517" s="60"/>
      <c r="FZ1517" s="60"/>
      <c r="GA1517" s="60"/>
      <c r="GB1517" s="60"/>
      <c r="GC1517" s="60"/>
      <c r="GD1517" s="60"/>
      <c r="GE1517" s="60"/>
      <c r="GF1517" s="60"/>
      <c r="GG1517" s="60"/>
      <c r="GH1517" s="60"/>
      <c r="GI1517" s="60"/>
      <c r="GJ1517" s="60"/>
      <c r="GK1517" s="60"/>
      <c r="GL1517" s="60"/>
      <c r="GM1517" s="60"/>
      <c r="GN1517" s="60"/>
      <c r="GO1517" s="37"/>
      <c r="HP1517" s="37"/>
      <c r="IW1517" s="37"/>
      <c r="IX1517" s="37"/>
      <c r="IY1517" s="37"/>
      <c r="JZ1517" s="37"/>
      <c r="LA1517" s="37"/>
      <c r="MC1517" s="37"/>
      <c r="ND1517" s="37"/>
      <c r="OG1517" s="37"/>
      <c r="PH1517" s="37"/>
      <c r="QI1517" s="37"/>
      <c r="RY1517" s="138"/>
    </row>
    <row r="1518" spans="3:493" s="38" customFormat="1">
      <c r="C1518" s="39"/>
      <c r="G1518" s="40"/>
      <c r="H1518" s="40"/>
      <c r="AI1518" s="37"/>
      <c r="BJ1518" s="37"/>
      <c r="DL1518" s="37"/>
      <c r="FN1518" s="37"/>
      <c r="FO1518" s="60"/>
      <c r="FP1518" s="60"/>
      <c r="FQ1518" s="60"/>
      <c r="FR1518" s="60"/>
      <c r="FS1518" s="60"/>
      <c r="FT1518" s="60"/>
      <c r="FU1518" s="60"/>
      <c r="FV1518" s="60"/>
      <c r="FW1518" s="60"/>
      <c r="FX1518" s="60"/>
      <c r="FY1518" s="60"/>
      <c r="FZ1518" s="60"/>
      <c r="GA1518" s="60"/>
      <c r="GB1518" s="60"/>
      <c r="GC1518" s="60"/>
      <c r="GD1518" s="60"/>
      <c r="GE1518" s="60"/>
      <c r="GF1518" s="60"/>
      <c r="GG1518" s="60"/>
      <c r="GH1518" s="60"/>
      <c r="GI1518" s="60"/>
      <c r="GJ1518" s="60"/>
      <c r="GK1518" s="60"/>
      <c r="GL1518" s="60"/>
      <c r="GM1518" s="60"/>
      <c r="GN1518" s="60"/>
      <c r="GO1518" s="37"/>
      <c r="HP1518" s="37"/>
      <c r="IW1518" s="37"/>
      <c r="IX1518" s="37"/>
      <c r="IY1518" s="37"/>
      <c r="JZ1518" s="37"/>
      <c r="LA1518" s="37"/>
      <c r="MC1518" s="37"/>
      <c r="ND1518" s="37"/>
      <c r="OG1518" s="37"/>
      <c r="PH1518" s="37"/>
      <c r="QI1518" s="37"/>
      <c r="RY1518" s="138"/>
    </row>
    <row r="1519" spans="3:493" s="38" customFormat="1">
      <c r="C1519" s="39"/>
      <c r="G1519" s="40"/>
      <c r="H1519" s="40"/>
      <c r="AI1519" s="37"/>
      <c r="BJ1519" s="37"/>
      <c r="DL1519" s="37"/>
      <c r="FN1519" s="37"/>
      <c r="FO1519" s="60"/>
      <c r="FP1519" s="60"/>
      <c r="FQ1519" s="60"/>
      <c r="FR1519" s="60"/>
      <c r="FS1519" s="60"/>
      <c r="FT1519" s="60"/>
      <c r="FU1519" s="60"/>
      <c r="FV1519" s="60"/>
      <c r="FW1519" s="60"/>
      <c r="FX1519" s="60"/>
      <c r="FY1519" s="60"/>
      <c r="FZ1519" s="60"/>
      <c r="GA1519" s="60"/>
      <c r="GB1519" s="60"/>
      <c r="GC1519" s="60"/>
      <c r="GD1519" s="60"/>
      <c r="GE1519" s="60"/>
      <c r="GF1519" s="60"/>
      <c r="GG1519" s="60"/>
      <c r="GH1519" s="60"/>
      <c r="GI1519" s="60"/>
      <c r="GJ1519" s="60"/>
      <c r="GK1519" s="60"/>
      <c r="GL1519" s="60"/>
      <c r="GM1519" s="60"/>
      <c r="GN1519" s="60"/>
      <c r="GO1519" s="37"/>
      <c r="HP1519" s="37"/>
      <c r="IW1519" s="37"/>
      <c r="IX1519" s="37"/>
      <c r="IY1519" s="37"/>
      <c r="JZ1519" s="37"/>
      <c r="LA1519" s="37"/>
      <c r="MC1519" s="37"/>
      <c r="ND1519" s="37"/>
      <c r="OG1519" s="37"/>
      <c r="PH1519" s="37"/>
      <c r="QI1519" s="37"/>
      <c r="RY1519" s="138"/>
    </row>
    <row r="1520" spans="3:493" s="38" customFormat="1">
      <c r="C1520" s="39"/>
      <c r="G1520" s="40"/>
      <c r="H1520" s="40"/>
      <c r="AI1520" s="37"/>
      <c r="BJ1520" s="37"/>
      <c r="DL1520" s="37"/>
      <c r="FN1520" s="37"/>
      <c r="FO1520" s="60"/>
      <c r="FP1520" s="60"/>
      <c r="FQ1520" s="60"/>
      <c r="FR1520" s="60"/>
      <c r="FS1520" s="60"/>
      <c r="FT1520" s="60"/>
      <c r="FU1520" s="60"/>
      <c r="FV1520" s="60"/>
      <c r="FW1520" s="60"/>
      <c r="FX1520" s="60"/>
      <c r="FY1520" s="60"/>
      <c r="FZ1520" s="60"/>
      <c r="GA1520" s="60"/>
      <c r="GB1520" s="60"/>
      <c r="GC1520" s="60"/>
      <c r="GD1520" s="60"/>
      <c r="GE1520" s="60"/>
      <c r="GF1520" s="60"/>
      <c r="GG1520" s="60"/>
      <c r="GH1520" s="60"/>
      <c r="GI1520" s="60"/>
      <c r="GJ1520" s="60"/>
      <c r="GK1520" s="60"/>
      <c r="GL1520" s="60"/>
      <c r="GM1520" s="60"/>
      <c r="GN1520" s="60"/>
      <c r="GO1520" s="37"/>
      <c r="HP1520" s="37"/>
      <c r="IW1520" s="37"/>
      <c r="IX1520" s="37"/>
      <c r="IY1520" s="37"/>
      <c r="JZ1520" s="37"/>
      <c r="LA1520" s="37"/>
      <c r="MC1520" s="37"/>
      <c r="ND1520" s="37"/>
      <c r="OG1520" s="37"/>
      <c r="PH1520" s="37"/>
      <c r="QI1520" s="37"/>
      <c r="RY1520" s="138"/>
    </row>
    <row r="1521" spans="3:493" s="38" customFormat="1">
      <c r="C1521" s="39"/>
      <c r="G1521" s="40"/>
      <c r="H1521" s="40"/>
      <c r="AI1521" s="37"/>
      <c r="BJ1521" s="37"/>
      <c r="DL1521" s="37"/>
      <c r="FN1521" s="37"/>
      <c r="FO1521" s="60"/>
      <c r="FP1521" s="60"/>
      <c r="FQ1521" s="60"/>
      <c r="FR1521" s="60"/>
      <c r="FS1521" s="60"/>
      <c r="FT1521" s="60"/>
      <c r="FU1521" s="60"/>
      <c r="FV1521" s="60"/>
      <c r="FW1521" s="60"/>
      <c r="FX1521" s="60"/>
      <c r="FY1521" s="60"/>
      <c r="FZ1521" s="60"/>
      <c r="GA1521" s="60"/>
      <c r="GB1521" s="60"/>
      <c r="GC1521" s="60"/>
      <c r="GD1521" s="60"/>
      <c r="GE1521" s="60"/>
      <c r="GF1521" s="60"/>
      <c r="GG1521" s="60"/>
      <c r="GH1521" s="60"/>
      <c r="GI1521" s="60"/>
      <c r="GJ1521" s="60"/>
      <c r="GK1521" s="60"/>
      <c r="GL1521" s="60"/>
      <c r="GM1521" s="60"/>
      <c r="GN1521" s="60"/>
      <c r="GO1521" s="37"/>
      <c r="HP1521" s="37"/>
      <c r="IW1521" s="37"/>
      <c r="IX1521" s="37"/>
      <c r="IY1521" s="37"/>
      <c r="JZ1521" s="37"/>
      <c r="LA1521" s="37"/>
      <c r="MC1521" s="37"/>
      <c r="ND1521" s="37"/>
      <c r="OG1521" s="37"/>
      <c r="PH1521" s="37"/>
      <c r="QI1521" s="37"/>
      <c r="RY1521" s="138"/>
    </row>
    <row r="1522" spans="3:493" s="38" customFormat="1">
      <c r="C1522" s="39"/>
      <c r="G1522" s="40"/>
      <c r="H1522" s="40"/>
      <c r="AI1522" s="37"/>
      <c r="BJ1522" s="37"/>
      <c r="DL1522" s="37"/>
      <c r="FN1522" s="37"/>
      <c r="FO1522" s="60"/>
      <c r="FP1522" s="60"/>
      <c r="FQ1522" s="60"/>
      <c r="FR1522" s="60"/>
      <c r="FS1522" s="60"/>
      <c r="FT1522" s="60"/>
      <c r="FU1522" s="60"/>
      <c r="FV1522" s="60"/>
      <c r="FW1522" s="60"/>
      <c r="FX1522" s="60"/>
      <c r="FY1522" s="60"/>
      <c r="FZ1522" s="60"/>
      <c r="GA1522" s="60"/>
      <c r="GB1522" s="60"/>
      <c r="GC1522" s="60"/>
      <c r="GD1522" s="60"/>
      <c r="GE1522" s="60"/>
      <c r="GF1522" s="60"/>
      <c r="GG1522" s="60"/>
      <c r="GH1522" s="60"/>
      <c r="GI1522" s="60"/>
      <c r="GJ1522" s="60"/>
      <c r="GK1522" s="60"/>
      <c r="GL1522" s="60"/>
      <c r="GM1522" s="60"/>
      <c r="GN1522" s="60"/>
      <c r="GO1522" s="37"/>
      <c r="HP1522" s="37"/>
      <c r="IW1522" s="37"/>
      <c r="IX1522" s="37"/>
      <c r="IY1522" s="37"/>
      <c r="JZ1522" s="37"/>
      <c r="LA1522" s="37"/>
      <c r="MC1522" s="37"/>
      <c r="ND1522" s="37"/>
      <c r="OG1522" s="37"/>
      <c r="PH1522" s="37"/>
      <c r="QI1522" s="37"/>
      <c r="RY1522" s="138"/>
    </row>
    <row r="1523" spans="3:493" s="38" customFormat="1">
      <c r="C1523" s="39"/>
      <c r="G1523" s="40"/>
      <c r="H1523" s="40"/>
      <c r="AI1523" s="37"/>
      <c r="BJ1523" s="37"/>
      <c r="DL1523" s="37"/>
      <c r="FN1523" s="37"/>
      <c r="FO1523" s="60"/>
      <c r="FP1523" s="60"/>
      <c r="FQ1523" s="60"/>
      <c r="FR1523" s="60"/>
      <c r="FS1523" s="60"/>
      <c r="FT1523" s="60"/>
      <c r="FU1523" s="60"/>
      <c r="FV1523" s="60"/>
      <c r="FW1523" s="60"/>
      <c r="FX1523" s="60"/>
      <c r="FY1523" s="60"/>
      <c r="FZ1523" s="60"/>
      <c r="GA1523" s="60"/>
      <c r="GB1523" s="60"/>
      <c r="GC1523" s="60"/>
      <c r="GD1523" s="60"/>
      <c r="GE1523" s="60"/>
      <c r="GF1523" s="60"/>
      <c r="GG1523" s="60"/>
      <c r="GH1523" s="60"/>
      <c r="GI1523" s="60"/>
      <c r="GJ1523" s="60"/>
      <c r="GK1523" s="60"/>
      <c r="GL1523" s="60"/>
      <c r="GM1523" s="60"/>
      <c r="GN1523" s="60"/>
      <c r="GO1523" s="37"/>
      <c r="HP1523" s="37"/>
      <c r="IW1523" s="37"/>
      <c r="IX1523" s="37"/>
      <c r="IY1523" s="37"/>
      <c r="JZ1523" s="37"/>
      <c r="LA1523" s="37"/>
      <c r="MC1523" s="37"/>
      <c r="ND1523" s="37"/>
      <c r="OG1523" s="37"/>
      <c r="PH1523" s="37"/>
      <c r="QI1523" s="37"/>
      <c r="RY1523" s="138"/>
    </row>
    <row r="1524" spans="3:493" s="38" customFormat="1">
      <c r="C1524" s="39"/>
      <c r="G1524" s="40"/>
      <c r="H1524" s="40"/>
      <c r="AI1524" s="37"/>
      <c r="BJ1524" s="37"/>
      <c r="DL1524" s="37"/>
      <c r="FN1524" s="37"/>
      <c r="FO1524" s="60"/>
      <c r="FP1524" s="60"/>
      <c r="FQ1524" s="60"/>
      <c r="FR1524" s="60"/>
      <c r="FS1524" s="60"/>
      <c r="FT1524" s="60"/>
      <c r="FU1524" s="60"/>
      <c r="FV1524" s="60"/>
      <c r="FW1524" s="60"/>
      <c r="FX1524" s="60"/>
      <c r="FY1524" s="60"/>
      <c r="FZ1524" s="60"/>
      <c r="GA1524" s="60"/>
      <c r="GB1524" s="60"/>
      <c r="GC1524" s="60"/>
      <c r="GD1524" s="60"/>
      <c r="GE1524" s="60"/>
      <c r="GF1524" s="60"/>
      <c r="GG1524" s="60"/>
      <c r="GH1524" s="60"/>
      <c r="GI1524" s="60"/>
      <c r="GJ1524" s="60"/>
      <c r="GK1524" s="60"/>
      <c r="GL1524" s="60"/>
      <c r="GM1524" s="60"/>
      <c r="GN1524" s="60"/>
      <c r="GO1524" s="37"/>
      <c r="HP1524" s="37"/>
      <c r="IW1524" s="37"/>
      <c r="IX1524" s="37"/>
      <c r="IY1524" s="37"/>
      <c r="JZ1524" s="37"/>
      <c r="LA1524" s="37"/>
      <c r="MC1524" s="37"/>
      <c r="ND1524" s="37"/>
      <c r="OG1524" s="37"/>
      <c r="PH1524" s="37"/>
      <c r="QI1524" s="37"/>
      <c r="RY1524" s="138"/>
    </row>
    <row r="1525" spans="3:493" s="38" customFormat="1">
      <c r="C1525" s="39"/>
      <c r="G1525" s="40"/>
      <c r="H1525" s="40"/>
      <c r="AI1525" s="37"/>
      <c r="BJ1525" s="37"/>
      <c r="DL1525" s="37"/>
      <c r="FN1525" s="37"/>
      <c r="FO1525" s="60"/>
      <c r="FP1525" s="60"/>
      <c r="FQ1525" s="60"/>
      <c r="FR1525" s="60"/>
      <c r="FS1525" s="60"/>
      <c r="FT1525" s="60"/>
      <c r="FU1525" s="60"/>
      <c r="FV1525" s="60"/>
      <c r="FW1525" s="60"/>
      <c r="FX1525" s="60"/>
      <c r="FY1525" s="60"/>
      <c r="FZ1525" s="60"/>
      <c r="GA1525" s="60"/>
      <c r="GB1525" s="60"/>
      <c r="GC1525" s="60"/>
      <c r="GD1525" s="60"/>
      <c r="GE1525" s="60"/>
      <c r="GF1525" s="60"/>
      <c r="GG1525" s="60"/>
      <c r="GH1525" s="60"/>
      <c r="GI1525" s="60"/>
      <c r="GJ1525" s="60"/>
      <c r="GK1525" s="60"/>
      <c r="GL1525" s="60"/>
      <c r="GM1525" s="60"/>
      <c r="GN1525" s="60"/>
      <c r="GO1525" s="37"/>
      <c r="HP1525" s="37"/>
      <c r="IW1525" s="37"/>
      <c r="IX1525" s="37"/>
      <c r="IY1525" s="37"/>
      <c r="JZ1525" s="37"/>
      <c r="LA1525" s="37"/>
      <c r="MC1525" s="37"/>
      <c r="ND1525" s="37"/>
      <c r="OG1525" s="37"/>
      <c r="PH1525" s="37"/>
      <c r="QI1525" s="37"/>
      <c r="RY1525" s="138"/>
    </row>
    <row r="1526" spans="3:493" s="38" customFormat="1">
      <c r="C1526" s="39"/>
      <c r="G1526" s="40"/>
      <c r="H1526" s="40"/>
      <c r="AI1526" s="37"/>
      <c r="BJ1526" s="37"/>
      <c r="DL1526" s="37"/>
      <c r="FN1526" s="37"/>
      <c r="FO1526" s="60"/>
      <c r="FP1526" s="60"/>
      <c r="FQ1526" s="60"/>
      <c r="FR1526" s="60"/>
      <c r="FS1526" s="60"/>
      <c r="FT1526" s="60"/>
      <c r="FU1526" s="60"/>
      <c r="FV1526" s="60"/>
      <c r="FW1526" s="60"/>
      <c r="FX1526" s="60"/>
      <c r="FY1526" s="60"/>
      <c r="FZ1526" s="60"/>
      <c r="GA1526" s="60"/>
      <c r="GB1526" s="60"/>
      <c r="GC1526" s="60"/>
      <c r="GD1526" s="60"/>
      <c r="GE1526" s="60"/>
      <c r="GF1526" s="60"/>
      <c r="GG1526" s="60"/>
      <c r="GH1526" s="60"/>
      <c r="GI1526" s="60"/>
      <c r="GJ1526" s="60"/>
      <c r="GK1526" s="60"/>
      <c r="GL1526" s="60"/>
      <c r="GM1526" s="60"/>
      <c r="GN1526" s="60"/>
      <c r="GO1526" s="37"/>
      <c r="HP1526" s="37"/>
      <c r="IW1526" s="37"/>
      <c r="IX1526" s="37"/>
      <c r="IY1526" s="37"/>
      <c r="JZ1526" s="37"/>
      <c r="LA1526" s="37"/>
      <c r="MC1526" s="37"/>
      <c r="ND1526" s="37"/>
      <c r="OG1526" s="37"/>
      <c r="PH1526" s="37"/>
      <c r="QI1526" s="37"/>
      <c r="RY1526" s="138"/>
    </row>
    <row r="1527" spans="3:493" s="38" customFormat="1">
      <c r="C1527" s="39"/>
      <c r="G1527" s="40"/>
      <c r="H1527" s="40"/>
      <c r="AI1527" s="37"/>
      <c r="BJ1527" s="37"/>
      <c r="DL1527" s="37"/>
      <c r="FN1527" s="37"/>
      <c r="FO1527" s="60"/>
      <c r="FP1527" s="60"/>
      <c r="FQ1527" s="60"/>
      <c r="FR1527" s="60"/>
      <c r="FS1527" s="60"/>
      <c r="FT1527" s="60"/>
      <c r="FU1527" s="60"/>
      <c r="FV1527" s="60"/>
      <c r="FW1527" s="60"/>
      <c r="FX1527" s="60"/>
      <c r="FY1527" s="60"/>
      <c r="FZ1527" s="60"/>
      <c r="GA1527" s="60"/>
      <c r="GB1527" s="60"/>
      <c r="GC1527" s="60"/>
      <c r="GD1527" s="60"/>
      <c r="GE1527" s="60"/>
      <c r="GF1527" s="60"/>
      <c r="GG1527" s="60"/>
      <c r="GH1527" s="60"/>
      <c r="GI1527" s="60"/>
      <c r="GJ1527" s="60"/>
      <c r="GK1527" s="60"/>
      <c r="GL1527" s="60"/>
      <c r="GM1527" s="60"/>
      <c r="GN1527" s="60"/>
      <c r="GO1527" s="37"/>
      <c r="HP1527" s="37"/>
      <c r="IW1527" s="37"/>
      <c r="IX1527" s="37"/>
      <c r="IY1527" s="37"/>
      <c r="JZ1527" s="37"/>
      <c r="LA1527" s="37"/>
      <c r="MC1527" s="37"/>
      <c r="ND1527" s="37"/>
      <c r="OG1527" s="37"/>
      <c r="PH1527" s="37"/>
      <c r="QI1527" s="37"/>
      <c r="RY1527" s="138"/>
    </row>
    <row r="1528" spans="3:493" s="38" customFormat="1">
      <c r="C1528" s="39"/>
      <c r="G1528" s="40"/>
      <c r="H1528" s="40"/>
      <c r="AI1528" s="37"/>
      <c r="BJ1528" s="37"/>
      <c r="DL1528" s="37"/>
      <c r="FN1528" s="37"/>
      <c r="FO1528" s="60"/>
      <c r="FP1528" s="60"/>
      <c r="FQ1528" s="60"/>
      <c r="FR1528" s="60"/>
      <c r="FS1528" s="60"/>
      <c r="FT1528" s="60"/>
      <c r="FU1528" s="60"/>
      <c r="FV1528" s="60"/>
      <c r="FW1528" s="60"/>
      <c r="FX1528" s="60"/>
      <c r="FY1528" s="60"/>
      <c r="FZ1528" s="60"/>
      <c r="GA1528" s="60"/>
      <c r="GB1528" s="60"/>
      <c r="GC1528" s="60"/>
      <c r="GD1528" s="60"/>
      <c r="GE1528" s="60"/>
      <c r="GF1528" s="60"/>
      <c r="GG1528" s="60"/>
      <c r="GH1528" s="60"/>
      <c r="GI1528" s="60"/>
      <c r="GJ1528" s="60"/>
      <c r="GK1528" s="60"/>
      <c r="GL1528" s="60"/>
      <c r="GM1528" s="60"/>
      <c r="GN1528" s="60"/>
      <c r="GO1528" s="37"/>
      <c r="HP1528" s="37"/>
      <c r="IW1528" s="37"/>
      <c r="IX1528" s="37"/>
      <c r="IY1528" s="37"/>
      <c r="JZ1528" s="37"/>
      <c r="LA1528" s="37"/>
      <c r="MC1528" s="37"/>
      <c r="ND1528" s="37"/>
      <c r="OG1528" s="37"/>
      <c r="PH1528" s="37"/>
      <c r="QI1528" s="37"/>
      <c r="RY1528" s="138"/>
    </row>
    <row r="1529" spans="3:493" s="38" customFormat="1">
      <c r="C1529" s="39"/>
      <c r="G1529" s="40"/>
      <c r="H1529" s="40"/>
      <c r="AI1529" s="37"/>
      <c r="BJ1529" s="37"/>
      <c r="DL1529" s="37"/>
      <c r="FN1529" s="37"/>
      <c r="FO1529" s="60"/>
      <c r="FP1529" s="60"/>
      <c r="FQ1529" s="60"/>
      <c r="FR1529" s="60"/>
      <c r="FS1529" s="60"/>
      <c r="FT1529" s="60"/>
      <c r="FU1529" s="60"/>
      <c r="FV1529" s="60"/>
      <c r="FW1529" s="60"/>
      <c r="FX1529" s="60"/>
      <c r="FY1529" s="60"/>
      <c r="FZ1529" s="60"/>
      <c r="GA1529" s="60"/>
      <c r="GB1529" s="60"/>
      <c r="GC1529" s="60"/>
      <c r="GD1529" s="60"/>
      <c r="GE1529" s="60"/>
      <c r="GF1529" s="60"/>
      <c r="GG1529" s="60"/>
      <c r="GH1529" s="60"/>
      <c r="GI1529" s="60"/>
      <c r="GJ1529" s="60"/>
      <c r="GK1529" s="60"/>
      <c r="GL1529" s="60"/>
      <c r="GM1529" s="60"/>
      <c r="GN1529" s="60"/>
      <c r="GO1529" s="37"/>
      <c r="HP1529" s="37"/>
      <c r="IW1529" s="37"/>
      <c r="IX1529" s="37"/>
      <c r="IY1529" s="37"/>
      <c r="JZ1529" s="37"/>
      <c r="LA1529" s="37"/>
      <c r="MC1529" s="37"/>
      <c r="ND1529" s="37"/>
      <c r="OG1529" s="37"/>
      <c r="PH1529" s="37"/>
      <c r="QI1529" s="37"/>
      <c r="RY1529" s="138"/>
    </row>
    <row r="1530" spans="3:493" s="38" customFormat="1">
      <c r="C1530" s="39"/>
      <c r="G1530" s="40"/>
      <c r="H1530" s="40"/>
      <c r="AI1530" s="37"/>
      <c r="BJ1530" s="37"/>
      <c r="DL1530" s="37"/>
      <c r="FN1530" s="37"/>
      <c r="FO1530" s="60"/>
      <c r="FP1530" s="60"/>
      <c r="FQ1530" s="60"/>
      <c r="FR1530" s="60"/>
      <c r="FS1530" s="60"/>
      <c r="FT1530" s="60"/>
      <c r="FU1530" s="60"/>
      <c r="FV1530" s="60"/>
      <c r="FW1530" s="60"/>
      <c r="FX1530" s="60"/>
      <c r="FY1530" s="60"/>
      <c r="FZ1530" s="60"/>
      <c r="GA1530" s="60"/>
      <c r="GB1530" s="60"/>
      <c r="GC1530" s="60"/>
      <c r="GD1530" s="60"/>
      <c r="GE1530" s="60"/>
      <c r="GF1530" s="60"/>
      <c r="GG1530" s="60"/>
      <c r="GH1530" s="60"/>
      <c r="GI1530" s="60"/>
      <c r="GJ1530" s="60"/>
      <c r="GK1530" s="60"/>
      <c r="GL1530" s="60"/>
      <c r="GM1530" s="60"/>
      <c r="GN1530" s="60"/>
      <c r="GO1530" s="37"/>
      <c r="HP1530" s="37"/>
      <c r="IW1530" s="37"/>
      <c r="IX1530" s="37"/>
      <c r="IY1530" s="37"/>
      <c r="JZ1530" s="37"/>
      <c r="LA1530" s="37"/>
      <c r="MC1530" s="37"/>
      <c r="ND1530" s="37"/>
      <c r="OG1530" s="37"/>
      <c r="PH1530" s="37"/>
      <c r="QI1530" s="37"/>
      <c r="RY1530" s="138"/>
    </row>
    <row r="1531" spans="3:493" s="38" customFormat="1">
      <c r="C1531" s="39"/>
      <c r="G1531" s="40"/>
      <c r="H1531" s="40"/>
      <c r="AI1531" s="37"/>
      <c r="BJ1531" s="37"/>
      <c r="DL1531" s="37"/>
      <c r="FN1531" s="37"/>
      <c r="FO1531" s="60"/>
      <c r="FP1531" s="60"/>
      <c r="FQ1531" s="60"/>
      <c r="FR1531" s="60"/>
      <c r="FS1531" s="60"/>
      <c r="FT1531" s="60"/>
      <c r="FU1531" s="60"/>
      <c r="FV1531" s="60"/>
      <c r="FW1531" s="60"/>
      <c r="FX1531" s="60"/>
      <c r="FY1531" s="60"/>
      <c r="FZ1531" s="60"/>
      <c r="GA1531" s="60"/>
      <c r="GB1531" s="60"/>
      <c r="GC1531" s="60"/>
      <c r="GD1531" s="60"/>
      <c r="GE1531" s="60"/>
      <c r="GF1531" s="60"/>
      <c r="GG1531" s="60"/>
      <c r="GH1531" s="60"/>
      <c r="GI1531" s="60"/>
      <c r="GJ1531" s="60"/>
      <c r="GK1531" s="60"/>
      <c r="GL1531" s="60"/>
      <c r="GM1531" s="60"/>
      <c r="GN1531" s="60"/>
      <c r="GO1531" s="37"/>
      <c r="HP1531" s="37"/>
      <c r="IW1531" s="37"/>
      <c r="IX1531" s="37"/>
      <c r="IY1531" s="37"/>
      <c r="JZ1531" s="37"/>
      <c r="LA1531" s="37"/>
      <c r="MC1531" s="37"/>
      <c r="ND1531" s="37"/>
      <c r="OG1531" s="37"/>
      <c r="PH1531" s="37"/>
      <c r="QI1531" s="37"/>
      <c r="RY1531" s="138"/>
    </row>
    <row r="1532" spans="3:493" s="38" customFormat="1">
      <c r="C1532" s="39"/>
      <c r="G1532" s="40"/>
      <c r="H1532" s="40"/>
      <c r="AI1532" s="37"/>
      <c r="BJ1532" s="37"/>
      <c r="DL1532" s="37"/>
      <c r="FN1532" s="37"/>
      <c r="FO1532" s="60"/>
      <c r="FP1532" s="60"/>
      <c r="FQ1532" s="60"/>
      <c r="FR1532" s="60"/>
      <c r="FS1532" s="60"/>
      <c r="FT1532" s="60"/>
      <c r="FU1532" s="60"/>
      <c r="FV1532" s="60"/>
      <c r="FW1532" s="60"/>
      <c r="FX1532" s="60"/>
      <c r="FY1532" s="60"/>
      <c r="FZ1532" s="60"/>
      <c r="GA1532" s="60"/>
      <c r="GB1532" s="60"/>
      <c r="GC1532" s="60"/>
      <c r="GD1532" s="60"/>
      <c r="GE1532" s="60"/>
      <c r="GF1532" s="60"/>
      <c r="GG1532" s="60"/>
      <c r="GH1532" s="60"/>
      <c r="GI1532" s="60"/>
      <c r="GJ1532" s="60"/>
      <c r="GK1532" s="60"/>
      <c r="GL1532" s="60"/>
      <c r="GM1532" s="60"/>
      <c r="GN1532" s="60"/>
      <c r="GO1532" s="37"/>
      <c r="HP1532" s="37"/>
      <c r="IW1532" s="37"/>
      <c r="IX1532" s="37"/>
      <c r="IY1532" s="37"/>
      <c r="JZ1532" s="37"/>
      <c r="LA1532" s="37"/>
      <c r="MC1532" s="37"/>
      <c r="ND1532" s="37"/>
      <c r="OG1532" s="37"/>
      <c r="PH1532" s="37"/>
      <c r="QI1532" s="37"/>
      <c r="RY1532" s="138"/>
    </row>
    <row r="1533" spans="3:493" s="38" customFormat="1">
      <c r="C1533" s="39"/>
      <c r="G1533" s="40"/>
      <c r="H1533" s="40"/>
      <c r="AI1533" s="37"/>
      <c r="BJ1533" s="37"/>
      <c r="DL1533" s="37"/>
      <c r="FN1533" s="37"/>
      <c r="FO1533" s="60"/>
      <c r="FP1533" s="60"/>
      <c r="FQ1533" s="60"/>
      <c r="FR1533" s="60"/>
      <c r="FS1533" s="60"/>
      <c r="FT1533" s="60"/>
      <c r="FU1533" s="60"/>
      <c r="FV1533" s="60"/>
      <c r="FW1533" s="60"/>
      <c r="FX1533" s="60"/>
      <c r="FY1533" s="60"/>
      <c r="FZ1533" s="60"/>
      <c r="GA1533" s="60"/>
      <c r="GB1533" s="60"/>
      <c r="GC1533" s="60"/>
      <c r="GD1533" s="60"/>
      <c r="GE1533" s="60"/>
      <c r="GF1533" s="60"/>
      <c r="GG1533" s="60"/>
      <c r="GH1533" s="60"/>
      <c r="GI1533" s="60"/>
      <c r="GJ1533" s="60"/>
      <c r="GK1533" s="60"/>
      <c r="GL1533" s="60"/>
      <c r="GM1533" s="60"/>
      <c r="GN1533" s="60"/>
      <c r="GO1533" s="37"/>
      <c r="HP1533" s="37"/>
      <c r="IW1533" s="37"/>
      <c r="IX1533" s="37"/>
      <c r="IY1533" s="37"/>
      <c r="JZ1533" s="37"/>
      <c r="LA1533" s="37"/>
      <c r="MC1533" s="37"/>
      <c r="ND1533" s="37"/>
      <c r="OG1533" s="37"/>
      <c r="PH1533" s="37"/>
      <c r="QI1533" s="37"/>
      <c r="RY1533" s="138"/>
    </row>
    <row r="1534" spans="3:493" s="38" customFormat="1">
      <c r="C1534" s="39"/>
      <c r="G1534" s="40"/>
      <c r="H1534" s="40"/>
      <c r="AI1534" s="37"/>
      <c r="BJ1534" s="37"/>
      <c r="DL1534" s="37"/>
      <c r="FN1534" s="37"/>
      <c r="FO1534" s="60"/>
      <c r="FP1534" s="60"/>
      <c r="FQ1534" s="60"/>
      <c r="FR1534" s="60"/>
      <c r="FS1534" s="60"/>
      <c r="FT1534" s="60"/>
      <c r="FU1534" s="60"/>
      <c r="FV1534" s="60"/>
      <c r="FW1534" s="60"/>
      <c r="FX1534" s="60"/>
      <c r="FY1534" s="60"/>
      <c r="FZ1534" s="60"/>
      <c r="GA1534" s="60"/>
      <c r="GB1534" s="60"/>
      <c r="GC1534" s="60"/>
      <c r="GD1534" s="60"/>
      <c r="GE1534" s="60"/>
      <c r="GF1534" s="60"/>
      <c r="GG1534" s="60"/>
      <c r="GH1534" s="60"/>
      <c r="GI1534" s="60"/>
      <c r="GJ1534" s="60"/>
      <c r="GK1534" s="60"/>
      <c r="GL1534" s="60"/>
      <c r="GM1534" s="60"/>
      <c r="GN1534" s="60"/>
      <c r="GO1534" s="37"/>
      <c r="HP1534" s="37"/>
      <c r="IW1534" s="37"/>
      <c r="IX1534" s="37"/>
      <c r="IY1534" s="37"/>
      <c r="JZ1534" s="37"/>
      <c r="LA1534" s="37"/>
      <c r="MC1534" s="37"/>
      <c r="ND1534" s="37"/>
      <c r="OG1534" s="37"/>
      <c r="PH1534" s="37"/>
      <c r="QI1534" s="37"/>
      <c r="RY1534" s="138"/>
    </row>
    <row r="1535" spans="3:493" s="38" customFormat="1">
      <c r="C1535" s="39"/>
      <c r="G1535" s="40"/>
      <c r="H1535" s="40"/>
      <c r="AI1535" s="37"/>
      <c r="BJ1535" s="37"/>
      <c r="DL1535" s="37"/>
      <c r="FN1535" s="37"/>
      <c r="FO1535" s="60"/>
      <c r="FP1535" s="60"/>
      <c r="FQ1535" s="60"/>
      <c r="FR1535" s="60"/>
      <c r="FS1535" s="60"/>
      <c r="FT1535" s="60"/>
      <c r="FU1535" s="60"/>
      <c r="FV1535" s="60"/>
      <c r="FW1535" s="60"/>
      <c r="FX1535" s="60"/>
      <c r="FY1535" s="60"/>
      <c r="FZ1535" s="60"/>
      <c r="GA1535" s="60"/>
      <c r="GB1535" s="60"/>
      <c r="GC1535" s="60"/>
      <c r="GD1535" s="60"/>
      <c r="GE1535" s="60"/>
      <c r="GF1535" s="60"/>
      <c r="GG1535" s="60"/>
      <c r="GH1535" s="60"/>
      <c r="GI1535" s="60"/>
      <c r="GJ1535" s="60"/>
      <c r="GK1535" s="60"/>
      <c r="GL1535" s="60"/>
      <c r="GM1535" s="60"/>
      <c r="GN1535" s="60"/>
      <c r="GO1535" s="37"/>
      <c r="HP1535" s="37"/>
      <c r="IW1535" s="37"/>
      <c r="IX1535" s="37"/>
      <c r="IY1535" s="37"/>
      <c r="JZ1535" s="37"/>
      <c r="LA1535" s="37"/>
      <c r="MC1535" s="37"/>
      <c r="ND1535" s="37"/>
      <c r="OG1535" s="37"/>
      <c r="PH1535" s="37"/>
      <c r="QI1535" s="37"/>
      <c r="RY1535" s="138"/>
    </row>
    <row r="1536" spans="3:493" s="38" customFormat="1">
      <c r="C1536" s="39"/>
      <c r="G1536" s="40"/>
      <c r="H1536" s="40"/>
      <c r="AI1536" s="37"/>
      <c r="BJ1536" s="37"/>
      <c r="DL1536" s="37"/>
      <c r="FN1536" s="37"/>
      <c r="FO1536" s="60"/>
      <c r="FP1536" s="60"/>
      <c r="FQ1536" s="60"/>
      <c r="FR1536" s="60"/>
      <c r="FS1536" s="60"/>
      <c r="FT1536" s="60"/>
      <c r="FU1536" s="60"/>
      <c r="FV1536" s="60"/>
      <c r="FW1536" s="60"/>
      <c r="FX1536" s="60"/>
      <c r="FY1536" s="60"/>
      <c r="FZ1536" s="60"/>
      <c r="GA1536" s="60"/>
      <c r="GB1536" s="60"/>
      <c r="GC1536" s="60"/>
      <c r="GD1536" s="60"/>
      <c r="GE1536" s="60"/>
      <c r="GF1536" s="60"/>
      <c r="GG1536" s="60"/>
      <c r="GH1536" s="60"/>
      <c r="GI1536" s="60"/>
      <c r="GJ1536" s="60"/>
      <c r="GK1536" s="60"/>
      <c r="GL1536" s="60"/>
      <c r="GM1536" s="60"/>
      <c r="GN1536" s="60"/>
      <c r="GO1536" s="37"/>
      <c r="HP1536" s="37"/>
      <c r="IW1536" s="37"/>
      <c r="IX1536" s="37"/>
      <c r="IY1536" s="37"/>
      <c r="JZ1536" s="37"/>
      <c r="LA1536" s="37"/>
      <c r="MC1536" s="37"/>
      <c r="ND1536" s="37"/>
      <c r="OG1536" s="37"/>
      <c r="PH1536" s="37"/>
      <c r="QI1536" s="37"/>
      <c r="RY1536" s="138"/>
    </row>
    <row r="1537" spans="3:493" s="38" customFormat="1">
      <c r="C1537" s="39"/>
      <c r="G1537" s="40"/>
      <c r="H1537" s="40"/>
      <c r="AI1537" s="37"/>
      <c r="BJ1537" s="37"/>
      <c r="DL1537" s="37"/>
      <c r="FN1537" s="37"/>
      <c r="FO1537" s="60"/>
      <c r="FP1537" s="60"/>
      <c r="FQ1537" s="60"/>
      <c r="FR1537" s="60"/>
      <c r="FS1537" s="60"/>
      <c r="FT1537" s="60"/>
      <c r="FU1537" s="60"/>
      <c r="FV1537" s="60"/>
      <c r="FW1537" s="60"/>
      <c r="FX1537" s="60"/>
      <c r="FY1537" s="60"/>
      <c r="FZ1537" s="60"/>
      <c r="GA1537" s="60"/>
      <c r="GB1537" s="60"/>
      <c r="GC1537" s="60"/>
      <c r="GD1537" s="60"/>
      <c r="GE1537" s="60"/>
      <c r="GF1537" s="60"/>
      <c r="GG1537" s="60"/>
      <c r="GH1537" s="60"/>
      <c r="GI1537" s="60"/>
      <c r="GJ1537" s="60"/>
      <c r="GK1537" s="60"/>
      <c r="GL1537" s="60"/>
      <c r="GM1537" s="60"/>
      <c r="GN1537" s="60"/>
      <c r="GO1537" s="37"/>
      <c r="HP1537" s="37"/>
      <c r="IW1537" s="37"/>
      <c r="IX1537" s="37"/>
      <c r="IY1537" s="37"/>
      <c r="JZ1537" s="37"/>
      <c r="LA1537" s="37"/>
      <c r="MC1537" s="37"/>
      <c r="ND1537" s="37"/>
      <c r="OG1537" s="37"/>
      <c r="PH1537" s="37"/>
      <c r="QI1537" s="37"/>
      <c r="RY1537" s="138"/>
    </row>
    <row r="1538" spans="3:493" s="38" customFormat="1">
      <c r="C1538" s="39"/>
      <c r="G1538" s="40"/>
      <c r="H1538" s="40"/>
      <c r="AI1538" s="37"/>
      <c r="BJ1538" s="37"/>
      <c r="DL1538" s="37"/>
      <c r="FN1538" s="37"/>
      <c r="FO1538" s="60"/>
      <c r="FP1538" s="60"/>
      <c r="FQ1538" s="60"/>
      <c r="FR1538" s="60"/>
      <c r="FS1538" s="60"/>
      <c r="FT1538" s="60"/>
      <c r="FU1538" s="60"/>
      <c r="FV1538" s="60"/>
      <c r="FW1538" s="60"/>
      <c r="FX1538" s="60"/>
      <c r="FY1538" s="60"/>
      <c r="FZ1538" s="60"/>
      <c r="GA1538" s="60"/>
      <c r="GB1538" s="60"/>
      <c r="GC1538" s="60"/>
      <c r="GD1538" s="60"/>
      <c r="GE1538" s="60"/>
      <c r="GF1538" s="60"/>
      <c r="GG1538" s="60"/>
      <c r="GH1538" s="60"/>
      <c r="GI1538" s="60"/>
      <c r="GJ1538" s="60"/>
      <c r="GK1538" s="60"/>
      <c r="GL1538" s="60"/>
      <c r="GM1538" s="60"/>
      <c r="GN1538" s="60"/>
      <c r="GO1538" s="37"/>
      <c r="HP1538" s="37"/>
      <c r="IW1538" s="37"/>
      <c r="IX1538" s="37"/>
      <c r="IY1538" s="37"/>
      <c r="JZ1538" s="37"/>
      <c r="LA1538" s="37"/>
      <c r="MC1538" s="37"/>
      <c r="ND1538" s="37"/>
      <c r="OG1538" s="37"/>
      <c r="PH1538" s="37"/>
      <c r="QI1538" s="37"/>
      <c r="RY1538" s="138"/>
    </row>
    <row r="1539" spans="3:493" s="38" customFormat="1">
      <c r="C1539" s="39"/>
      <c r="G1539" s="40"/>
      <c r="H1539" s="40"/>
      <c r="AI1539" s="37"/>
      <c r="BJ1539" s="37"/>
      <c r="DL1539" s="37"/>
      <c r="FN1539" s="37"/>
      <c r="FO1539" s="60"/>
      <c r="FP1539" s="60"/>
      <c r="FQ1539" s="60"/>
      <c r="FR1539" s="60"/>
      <c r="FS1539" s="60"/>
      <c r="FT1539" s="60"/>
      <c r="FU1539" s="60"/>
      <c r="FV1539" s="60"/>
      <c r="FW1539" s="60"/>
      <c r="FX1539" s="60"/>
      <c r="FY1539" s="60"/>
      <c r="FZ1539" s="60"/>
      <c r="GA1539" s="60"/>
      <c r="GB1539" s="60"/>
      <c r="GC1539" s="60"/>
      <c r="GD1539" s="60"/>
      <c r="GE1539" s="60"/>
      <c r="GF1539" s="60"/>
      <c r="GG1539" s="60"/>
      <c r="GH1539" s="60"/>
      <c r="GI1539" s="60"/>
      <c r="GJ1539" s="60"/>
      <c r="GK1539" s="60"/>
      <c r="GL1539" s="60"/>
      <c r="GM1539" s="60"/>
      <c r="GN1539" s="60"/>
      <c r="GO1539" s="37"/>
      <c r="HP1539" s="37"/>
      <c r="IW1539" s="37"/>
      <c r="IX1539" s="37"/>
      <c r="IY1539" s="37"/>
      <c r="JZ1539" s="37"/>
      <c r="LA1539" s="37"/>
      <c r="MC1539" s="37"/>
      <c r="ND1539" s="37"/>
      <c r="OG1539" s="37"/>
      <c r="PH1539" s="37"/>
      <c r="QI1539" s="37"/>
      <c r="RY1539" s="138"/>
    </row>
    <row r="1540" spans="3:493" s="38" customFormat="1">
      <c r="C1540" s="39"/>
      <c r="G1540" s="40"/>
      <c r="H1540" s="40"/>
      <c r="AI1540" s="37"/>
      <c r="BJ1540" s="37"/>
      <c r="DL1540" s="37"/>
      <c r="FN1540" s="37"/>
      <c r="FO1540" s="60"/>
      <c r="FP1540" s="60"/>
      <c r="FQ1540" s="60"/>
      <c r="FR1540" s="60"/>
      <c r="FS1540" s="60"/>
      <c r="FT1540" s="60"/>
      <c r="FU1540" s="60"/>
      <c r="FV1540" s="60"/>
      <c r="FW1540" s="60"/>
      <c r="FX1540" s="60"/>
      <c r="FY1540" s="60"/>
      <c r="FZ1540" s="60"/>
      <c r="GA1540" s="60"/>
      <c r="GB1540" s="60"/>
      <c r="GC1540" s="60"/>
      <c r="GD1540" s="60"/>
      <c r="GE1540" s="60"/>
      <c r="GF1540" s="60"/>
      <c r="GG1540" s="60"/>
      <c r="GH1540" s="60"/>
      <c r="GI1540" s="60"/>
      <c r="GJ1540" s="60"/>
      <c r="GK1540" s="60"/>
      <c r="GL1540" s="60"/>
      <c r="GM1540" s="60"/>
      <c r="GN1540" s="60"/>
      <c r="GO1540" s="37"/>
      <c r="HP1540" s="37"/>
      <c r="IW1540" s="37"/>
      <c r="IX1540" s="37"/>
      <c r="IY1540" s="37"/>
      <c r="JZ1540" s="37"/>
      <c r="LA1540" s="37"/>
      <c r="MC1540" s="37"/>
      <c r="ND1540" s="37"/>
      <c r="OG1540" s="37"/>
      <c r="PH1540" s="37"/>
      <c r="QI1540" s="37"/>
      <c r="RY1540" s="138"/>
    </row>
    <row r="1541" spans="3:493" s="38" customFormat="1">
      <c r="C1541" s="39"/>
      <c r="G1541" s="40"/>
      <c r="H1541" s="40"/>
      <c r="AI1541" s="37"/>
      <c r="BJ1541" s="37"/>
      <c r="DL1541" s="37"/>
      <c r="FN1541" s="37"/>
      <c r="FO1541" s="60"/>
      <c r="FP1541" s="60"/>
      <c r="FQ1541" s="60"/>
      <c r="FR1541" s="60"/>
      <c r="FS1541" s="60"/>
      <c r="FT1541" s="60"/>
      <c r="FU1541" s="60"/>
      <c r="FV1541" s="60"/>
      <c r="FW1541" s="60"/>
      <c r="FX1541" s="60"/>
      <c r="FY1541" s="60"/>
      <c r="FZ1541" s="60"/>
      <c r="GA1541" s="60"/>
      <c r="GB1541" s="60"/>
      <c r="GC1541" s="60"/>
      <c r="GD1541" s="60"/>
      <c r="GE1541" s="60"/>
      <c r="GF1541" s="60"/>
      <c r="GG1541" s="60"/>
      <c r="GH1541" s="60"/>
      <c r="GI1541" s="60"/>
      <c r="GJ1541" s="60"/>
      <c r="GK1541" s="60"/>
      <c r="GL1541" s="60"/>
      <c r="GM1541" s="60"/>
      <c r="GN1541" s="60"/>
      <c r="GO1541" s="37"/>
      <c r="HP1541" s="37"/>
      <c r="IW1541" s="37"/>
      <c r="IX1541" s="37"/>
      <c r="IY1541" s="37"/>
      <c r="JZ1541" s="37"/>
      <c r="LA1541" s="37"/>
      <c r="MC1541" s="37"/>
      <c r="ND1541" s="37"/>
      <c r="OG1541" s="37"/>
      <c r="PH1541" s="37"/>
      <c r="QI1541" s="37"/>
      <c r="RY1541" s="138"/>
    </row>
    <row r="1542" spans="3:493" s="38" customFormat="1">
      <c r="C1542" s="39"/>
      <c r="G1542" s="40"/>
      <c r="H1542" s="40"/>
      <c r="AI1542" s="37"/>
      <c r="BJ1542" s="37"/>
      <c r="DL1542" s="37"/>
      <c r="FN1542" s="37"/>
      <c r="FO1542" s="60"/>
      <c r="FP1542" s="60"/>
      <c r="FQ1542" s="60"/>
      <c r="FR1542" s="60"/>
      <c r="FS1542" s="60"/>
      <c r="FT1542" s="60"/>
      <c r="FU1542" s="60"/>
      <c r="FV1542" s="60"/>
      <c r="FW1542" s="60"/>
      <c r="FX1542" s="60"/>
      <c r="FY1542" s="60"/>
      <c r="FZ1542" s="60"/>
      <c r="GA1542" s="60"/>
      <c r="GB1542" s="60"/>
      <c r="GC1542" s="60"/>
      <c r="GD1542" s="60"/>
      <c r="GE1542" s="60"/>
      <c r="GF1542" s="60"/>
      <c r="GG1542" s="60"/>
      <c r="GH1542" s="60"/>
      <c r="GI1542" s="60"/>
      <c r="GJ1542" s="60"/>
      <c r="GK1542" s="60"/>
      <c r="GL1542" s="60"/>
      <c r="GM1542" s="60"/>
      <c r="GN1542" s="60"/>
      <c r="GO1542" s="37"/>
      <c r="HP1542" s="37"/>
      <c r="IW1542" s="37"/>
      <c r="IX1542" s="37"/>
      <c r="IY1542" s="37"/>
      <c r="JZ1542" s="37"/>
      <c r="LA1542" s="37"/>
      <c r="MC1542" s="37"/>
      <c r="ND1542" s="37"/>
      <c r="OG1542" s="37"/>
      <c r="PH1542" s="37"/>
      <c r="QI1542" s="37"/>
      <c r="RY1542" s="138"/>
    </row>
    <row r="1543" spans="3:493" s="38" customFormat="1">
      <c r="C1543" s="39"/>
      <c r="G1543" s="40"/>
      <c r="H1543" s="40"/>
      <c r="AI1543" s="37"/>
      <c r="BJ1543" s="37"/>
      <c r="DL1543" s="37"/>
      <c r="FN1543" s="37"/>
      <c r="FO1543" s="60"/>
      <c r="FP1543" s="60"/>
      <c r="FQ1543" s="60"/>
      <c r="FR1543" s="60"/>
      <c r="FS1543" s="60"/>
      <c r="FT1543" s="60"/>
      <c r="FU1543" s="60"/>
      <c r="FV1543" s="60"/>
      <c r="FW1543" s="60"/>
      <c r="FX1543" s="60"/>
      <c r="FY1543" s="60"/>
      <c r="FZ1543" s="60"/>
      <c r="GA1543" s="60"/>
      <c r="GB1543" s="60"/>
      <c r="GC1543" s="60"/>
      <c r="GD1543" s="60"/>
      <c r="GE1543" s="60"/>
      <c r="GF1543" s="60"/>
      <c r="GG1543" s="60"/>
      <c r="GH1543" s="60"/>
      <c r="GI1543" s="60"/>
      <c r="GJ1543" s="60"/>
      <c r="GK1543" s="60"/>
      <c r="GL1543" s="60"/>
      <c r="GM1543" s="60"/>
      <c r="GN1543" s="60"/>
      <c r="GO1543" s="37"/>
      <c r="HP1543" s="37"/>
      <c r="IW1543" s="37"/>
      <c r="IX1543" s="37"/>
      <c r="IY1543" s="37"/>
      <c r="JZ1543" s="37"/>
      <c r="LA1543" s="37"/>
      <c r="MC1543" s="37"/>
      <c r="ND1543" s="37"/>
      <c r="OG1543" s="37"/>
      <c r="PH1543" s="37"/>
      <c r="QI1543" s="37"/>
      <c r="RY1543" s="138"/>
    </row>
    <row r="1544" spans="3:493" s="38" customFormat="1">
      <c r="C1544" s="39"/>
      <c r="G1544" s="40"/>
      <c r="H1544" s="40"/>
      <c r="AI1544" s="37"/>
      <c r="BJ1544" s="37"/>
      <c r="DL1544" s="37"/>
      <c r="FN1544" s="37"/>
      <c r="FO1544" s="60"/>
      <c r="FP1544" s="60"/>
      <c r="FQ1544" s="60"/>
      <c r="FR1544" s="60"/>
      <c r="FS1544" s="60"/>
      <c r="FT1544" s="60"/>
      <c r="FU1544" s="60"/>
      <c r="FV1544" s="60"/>
      <c r="FW1544" s="60"/>
      <c r="FX1544" s="60"/>
      <c r="FY1544" s="60"/>
      <c r="FZ1544" s="60"/>
      <c r="GA1544" s="60"/>
      <c r="GB1544" s="60"/>
      <c r="GC1544" s="60"/>
      <c r="GD1544" s="60"/>
      <c r="GE1544" s="60"/>
      <c r="GF1544" s="60"/>
      <c r="GG1544" s="60"/>
      <c r="GH1544" s="60"/>
      <c r="GI1544" s="60"/>
      <c r="GJ1544" s="60"/>
      <c r="GK1544" s="60"/>
      <c r="GL1544" s="60"/>
      <c r="GM1544" s="60"/>
      <c r="GN1544" s="60"/>
      <c r="GO1544" s="37"/>
      <c r="HP1544" s="37"/>
      <c r="IW1544" s="37"/>
      <c r="IX1544" s="37"/>
      <c r="IY1544" s="37"/>
      <c r="JZ1544" s="37"/>
      <c r="LA1544" s="37"/>
      <c r="MC1544" s="37"/>
      <c r="ND1544" s="37"/>
      <c r="OG1544" s="37"/>
      <c r="PH1544" s="37"/>
      <c r="QI1544" s="37"/>
      <c r="RY1544" s="138"/>
    </row>
    <row r="1545" spans="3:493" s="38" customFormat="1">
      <c r="C1545" s="39"/>
      <c r="G1545" s="40"/>
      <c r="H1545" s="40"/>
      <c r="AI1545" s="37"/>
      <c r="BJ1545" s="37"/>
      <c r="DL1545" s="37"/>
      <c r="FN1545" s="37"/>
      <c r="FO1545" s="60"/>
      <c r="FP1545" s="60"/>
      <c r="FQ1545" s="60"/>
      <c r="FR1545" s="60"/>
      <c r="FS1545" s="60"/>
      <c r="FT1545" s="60"/>
      <c r="FU1545" s="60"/>
      <c r="FV1545" s="60"/>
      <c r="FW1545" s="60"/>
      <c r="FX1545" s="60"/>
      <c r="FY1545" s="60"/>
      <c r="FZ1545" s="60"/>
      <c r="GA1545" s="60"/>
      <c r="GB1545" s="60"/>
      <c r="GC1545" s="60"/>
      <c r="GD1545" s="60"/>
      <c r="GE1545" s="60"/>
      <c r="GF1545" s="60"/>
      <c r="GG1545" s="60"/>
      <c r="GH1545" s="60"/>
      <c r="GI1545" s="60"/>
      <c r="GJ1545" s="60"/>
      <c r="GK1545" s="60"/>
      <c r="GL1545" s="60"/>
      <c r="GM1545" s="60"/>
      <c r="GN1545" s="60"/>
      <c r="GO1545" s="37"/>
      <c r="HP1545" s="37"/>
      <c r="IW1545" s="37"/>
      <c r="IX1545" s="37"/>
      <c r="IY1545" s="37"/>
      <c r="JZ1545" s="37"/>
      <c r="LA1545" s="37"/>
      <c r="MC1545" s="37"/>
      <c r="ND1545" s="37"/>
      <c r="OG1545" s="37"/>
      <c r="PH1545" s="37"/>
      <c r="QI1545" s="37"/>
      <c r="RY1545" s="138"/>
    </row>
    <row r="1546" spans="3:493" s="38" customFormat="1">
      <c r="C1546" s="39"/>
      <c r="G1546" s="40"/>
      <c r="H1546" s="40"/>
      <c r="AI1546" s="37"/>
      <c r="BJ1546" s="37"/>
      <c r="DL1546" s="37"/>
      <c r="FN1546" s="37"/>
      <c r="FO1546" s="60"/>
      <c r="FP1546" s="60"/>
      <c r="FQ1546" s="60"/>
      <c r="FR1546" s="60"/>
      <c r="FS1546" s="60"/>
      <c r="FT1546" s="60"/>
      <c r="FU1546" s="60"/>
      <c r="FV1546" s="60"/>
      <c r="FW1546" s="60"/>
      <c r="FX1546" s="60"/>
      <c r="FY1546" s="60"/>
      <c r="FZ1546" s="60"/>
      <c r="GA1546" s="60"/>
      <c r="GB1546" s="60"/>
      <c r="GC1546" s="60"/>
      <c r="GD1546" s="60"/>
      <c r="GE1546" s="60"/>
      <c r="GF1546" s="60"/>
      <c r="GG1546" s="60"/>
      <c r="GH1546" s="60"/>
      <c r="GI1546" s="60"/>
      <c r="GJ1546" s="60"/>
      <c r="GK1546" s="60"/>
      <c r="GL1546" s="60"/>
      <c r="GM1546" s="60"/>
      <c r="GN1546" s="60"/>
      <c r="GO1546" s="37"/>
      <c r="HP1546" s="37"/>
      <c r="IW1546" s="37"/>
      <c r="IX1546" s="37"/>
      <c r="IY1546" s="37"/>
      <c r="JZ1546" s="37"/>
      <c r="LA1546" s="37"/>
      <c r="MC1546" s="37"/>
      <c r="ND1546" s="37"/>
      <c r="OG1546" s="37"/>
      <c r="PH1546" s="37"/>
      <c r="QI1546" s="37"/>
      <c r="RY1546" s="138"/>
    </row>
    <row r="1547" spans="3:493" s="38" customFormat="1">
      <c r="C1547" s="39"/>
      <c r="G1547" s="40"/>
      <c r="H1547" s="40"/>
      <c r="AI1547" s="37"/>
      <c r="BJ1547" s="37"/>
      <c r="DL1547" s="37"/>
      <c r="FN1547" s="37"/>
      <c r="FO1547" s="60"/>
      <c r="FP1547" s="60"/>
      <c r="FQ1547" s="60"/>
      <c r="FR1547" s="60"/>
      <c r="FS1547" s="60"/>
      <c r="FT1547" s="60"/>
      <c r="FU1547" s="60"/>
      <c r="FV1547" s="60"/>
      <c r="FW1547" s="60"/>
      <c r="FX1547" s="60"/>
      <c r="FY1547" s="60"/>
      <c r="FZ1547" s="60"/>
      <c r="GA1547" s="60"/>
      <c r="GB1547" s="60"/>
      <c r="GC1547" s="60"/>
      <c r="GD1547" s="60"/>
      <c r="GE1547" s="60"/>
      <c r="GF1547" s="60"/>
      <c r="GG1547" s="60"/>
      <c r="GH1547" s="60"/>
      <c r="GI1547" s="60"/>
      <c r="GJ1547" s="60"/>
      <c r="GK1547" s="60"/>
      <c r="GL1547" s="60"/>
      <c r="GM1547" s="60"/>
      <c r="GN1547" s="60"/>
      <c r="GO1547" s="37"/>
      <c r="HP1547" s="37"/>
      <c r="IW1547" s="37"/>
      <c r="IX1547" s="37"/>
      <c r="IY1547" s="37"/>
      <c r="JZ1547" s="37"/>
      <c r="LA1547" s="37"/>
      <c r="MC1547" s="37"/>
      <c r="ND1547" s="37"/>
      <c r="OG1547" s="37"/>
      <c r="PH1547" s="37"/>
      <c r="QI1547" s="37"/>
      <c r="RY1547" s="138"/>
    </row>
    <row r="1548" spans="3:493" s="38" customFormat="1">
      <c r="C1548" s="39"/>
      <c r="G1548" s="40"/>
      <c r="H1548" s="40"/>
      <c r="AI1548" s="37"/>
      <c r="BJ1548" s="37"/>
      <c r="DL1548" s="37"/>
      <c r="FN1548" s="37"/>
      <c r="FO1548" s="60"/>
      <c r="FP1548" s="60"/>
      <c r="FQ1548" s="60"/>
      <c r="FR1548" s="60"/>
      <c r="FS1548" s="60"/>
      <c r="FT1548" s="60"/>
      <c r="FU1548" s="60"/>
      <c r="FV1548" s="60"/>
      <c r="FW1548" s="60"/>
      <c r="FX1548" s="60"/>
      <c r="FY1548" s="60"/>
      <c r="FZ1548" s="60"/>
      <c r="GA1548" s="60"/>
      <c r="GB1548" s="60"/>
      <c r="GC1548" s="60"/>
      <c r="GD1548" s="60"/>
      <c r="GE1548" s="60"/>
      <c r="GF1548" s="60"/>
      <c r="GG1548" s="60"/>
      <c r="GH1548" s="60"/>
      <c r="GI1548" s="60"/>
      <c r="GJ1548" s="60"/>
      <c r="GK1548" s="60"/>
      <c r="GL1548" s="60"/>
      <c r="GM1548" s="60"/>
      <c r="GN1548" s="60"/>
      <c r="GO1548" s="37"/>
      <c r="HP1548" s="37"/>
      <c r="IW1548" s="37"/>
      <c r="IX1548" s="37"/>
      <c r="IY1548" s="37"/>
      <c r="JZ1548" s="37"/>
      <c r="LA1548" s="37"/>
      <c r="MC1548" s="37"/>
      <c r="ND1548" s="37"/>
      <c r="OG1548" s="37"/>
      <c r="PH1548" s="37"/>
      <c r="QI1548" s="37"/>
      <c r="RY1548" s="138"/>
    </row>
    <row r="1549" spans="3:493" s="38" customFormat="1">
      <c r="C1549" s="39"/>
      <c r="G1549" s="40"/>
      <c r="H1549" s="40"/>
      <c r="AI1549" s="37"/>
      <c r="BJ1549" s="37"/>
      <c r="DL1549" s="37"/>
      <c r="FN1549" s="37"/>
      <c r="FO1549" s="60"/>
      <c r="FP1549" s="60"/>
      <c r="FQ1549" s="60"/>
      <c r="FR1549" s="60"/>
      <c r="FS1549" s="60"/>
      <c r="FT1549" s="60"/>
      <c r="FU1549" s="60"/>
      <c r="FV1549" s="60"/>
      <c r="FW1549" s="60"/>
      <c r="FX1549" s="60"/>
      <c r="FY1549" s="60"/>
      <c r="FZ1549" s="60"/>
      <c r="GA1549" s="60"/>
      <c r="GB1549" s="60"/>
      <c r="GC1549" s="60"/>
      <c r="GD1549" s="60"/>
      <c r="GE1549" s="60"/>
      <c r="GF1549" s="60"/>
      <c r="GG1549" s="60"/>
      <c r="GH1549" s="60"/>
      <c r="GI1549" s="60"/>
      <c r="GJ1549" s="60"/>
      <c r="GK1549" s="60"/>
      <c r="GL1549" s="60"/>
      <c r="GM1549" s="60"/>
      <c r="GN1549" s="60"/>
      <c r="GO1549" s="37"/>
      <c r="HP1549" s="37"/>
      <c r="IW1549" s="37"/>
      <c r="IX1549" s="37"/>
      <c r="IY1549" s="37"/>
      <c r="JZ1549" s="37"/>
      <c r="LA1549" s="37"/>
      <c r="MC1549" s="37"/>
      <c r="ND1549" s="37"/>
      <c r="OG1549" s="37"/>
      <c r="PH1549" s="37"/>
      <c r="QI1549" s="37"/>
      <c r="RY1549" s="138"/>
    </row>
    <row r="1550" spans="3:493" s="38" customFormat="1">
      <c r="C1550" s="39"/>
      <c r="G1550" s="40"/>
      <c r="H1550" s="40"/>
      <c r="AI1550" s="37"/>
      <c r="BJ1550" s="37"/>
      <c r="DL1550" s="37"/>
      <c r="FN1550" s="37"/>
      <c r="FO1550" s="60"/>
      <c r="FP1550" s="60"/>
      <c r="FQ1550" s="60"/>
      <c r="FR1550" s="60"/>
      <c r="FS1550" s="60"/>
      <c r="FT1550" s="60"/>
      <c r="FU1550" s="60"/>
      <c r="FV1550" s="60"/>
      <c r="FW1550" s="60"/>
      <c r="FX1550" s="60"/>
      <c r="FY1550" s="60"/>
      <c r="FZ1550" s="60"/>
      <c r="GA1550" s="60"/>
      <c r="GB1550" s="60"/>
      <c r="GC1550" s="60"/>
      <c r="GD1550" s="60"/>
      <c r="GE1550" s="60"/>
      <c r="GF1550" s="60"/>
      <c r="GG1550" s="60"/>
      <c r="GH1550" s="60"/>
      <c r="GI1550" s="60"/>
      <c r="GJ1550" s="60"/>
      <c r="GK1550" s="60"/>
      <c r="GL1550" s="60"/>
      <c r="GM1550" s="60"/>
      <c r="GN1550" s="60"/>
      <c r="GO1550" s="37"/>
      <c r="HP1550" s="37"/>
      <c r="IW1550" s="37"/>
      <c r="IX1550" s="37"/>
      <c r="IY1550" s="37"/>
      <c r="JZ1550" s="37"/>
      <c r="LA1550" s="37"/>
      <c r="MC1550" s="37"/>
      <c r="ND1550" s="37"/>
      <c r="OG1550" s="37"/>
      <c r="PH1550" s="37"/>
      <c r="QI1550" s="37"/>
      <c r="RY1550" s="138"/>
    </row>
    <row r="1551" spans="3:493" s="38" customFormat="1">
      <c r="C1551" s="39"/>
      <c r="G1551" s="40"/>
      <c r="H1551" s="40"/>
      <c r="AI1551" s="37"/>
      <c r="BJ1551" s="37"/>
      <c r="DL1551" s="37"/>
      <c r="FN1551" s="37"/>
      <c r="FO1551" s="60"/>
      <c r="FP1551" s="60"/>
      <c r="FQ1551" s="60"/>
      <c r="FR1551" s="60"/>
      <c r="FS1551" s="60"/>
      <c r="FT1551" s="60"/>
      <c r="FU1551" s="60"/>
      <c r="FV1551" s="60"/>
      <c r="FW1551" s="60"/>
      <c r="FX1551" s="60"/>
      <c r="FY1551" s="60"/>
      <c r="FZ1551" s="60"/>
      <c r="GA1551" s="60"/>
      <c r="GB1551" s="60"/>
      <c r="GC1551" s="60"/>
      <c r="GD1551" s="60"/>
      <c r="GE1551" s="60"/>
      <c r="GF1551" s="60"/>
      <c r="GG1551" s="60"/>
      <c r="GH1551" s="60"/>
      <c r="GI1551" s="60"/>
      <c r="GJ1551" s="60"/>
      <c r="GK1551" s="60"/>
      <c r="GL1551" s="60"/>
      <c r="GM1551" s="60"/>
      <c r="GN1551" s="60"/>
      <c r="GO1551" s="37"/>
      <c r="HP1551" s="37"/>
      <c r="IW1551" s="37"/>
      <c r="IX1551" s="37"/>
      <c r="IY1551" s="37"/>
      <c r="JZ1551" s="37"/>
      <c r="LA1551" s="37"/>
      <c r="MC1551" s="37"/>
      <c r="ND1551" s="37"/>
      <c r="OG1551" s="37"/>
      <c r="PH1551" s="37"/>
      <c r="QI1551" s="37"/>
      <c r="RY1551" s="138"/>
    </row>
    <row r="1552" spans="3:493" s="38" customFormat="1">
      <c r="C1552" s="39"/>
      <c r="G1552" s="40"/>
      <c r="H1552" s="40"/>
      <c r="AI1552" s="37"/>
      <c r="BJ1552" s="37"/>
      <c r="DL1552" s="37"/>
      <c r="FN1552" s="37"/>
      <c r="FO1552" s="60"/>
      <c r="FP1552" s="60"/>
      <c r="FQ1552" s="60"/>
      <c r="FR1552" s="60"/>
      <c r="FS1552" s="60"/>
      <c r="FT1552" s="60"/>
      <c r="FU1552" s="60"/>
      <c r="FV1552" s="60"/>
      <c r="FW1552" s="60"/>
      <c r="FX1552" s="60"/>
      <c r="FY1552" s="60"/>
      <c r="FZ1552" s="60"/>
      <c r="GA1552" s="60"/>
      <c r="GB1552" s="60"/>
      <c r="GC1552" s="60"/>
      <c r="GD1552" s="60"/>
      <c r="GE1552" s="60"/>
      <c r="GF1552" s="60"/>
      <c r="GG1552" s="60"/>
      <c r="GH1552" s="60"/>
      <c r="GI1552" s="60"/>
      <c r="GJ1552" s="60"/>
      <c r="GK1552" s="60"/>
      <c r="GL1552" s="60"/>
      <c r="GM1552" s="60"/>
      <c r="GN1552" s="60"/>
      <c r="GO1552" s="37"/>
      <c r="HP1552" s="37"/>
      <c r="IW1552" s="37"/>
      <c r="IX1552" s="37"/>
      <c r="IY1552" s="37"/>
      <c r="JZ1552" s="37"/>
      <c r="LA1552" s="37"/>
      <c r="MC1552" s="37"/>
      <c r="ND1552" s="37"/>
      <c r="OG1552" s="37"/>
      <c r="PH1552" s="37"/>
      <c r="QI1552" s="37"/>
      <c r="RY1552" s="138"/>
    </row>
    <row r="1553" spans="3:493" s="38" customFormat="1">
      <c r="C1553" s="39"/>
      <c r="G1553" s="40"/>
      <c r="H1553" s="40"/>
      <c r="AI1553" s="37"/>
      <c r="BJ1553" s="37"/>
      <c r="DL1553" s="37"/>
      <c r="FN1553" s="37"/>
      <c r="FO1553" s="60"/>
      <c r="FP1553" s="60"/>
      <c r="FQ1553" s="60"/>
      <c r="FR1553" s="60"/>
      <c r="FS1553" s="60"/>
      <c r="FT1553" s="60"/>
      <c r="FU1553" s="60"/>
      <c r="FV1553" s="60"/>
      <c r="FW1553" s="60"/>
      <c r="FX1553" s="60"/>
      <c r="FY1553" s="60"/>
      <c r="FZ1553" s="60"/>
      <c r="GA1553" s="60"/>
      <c r="GB1553" s="60"/>
      <c r="GC1553" s="60"/>
      <c r="GD1553" s="60"/>
      <c r="GE1553" s="60"/>
      <c r="GF1553" s="60"/>
      <c r="GG1553" s="60"/>
      <c r="GH1553" s="60"/>
      <c r="GI1553" s="60"/>
      <c r="GJ1553" s="60"/>
      <c r="GK1553" s="60"/>
      <c r="GL1553" s="60"/>
      <c r="GM1553" s="60"/>
      <c r="GN1553" s="60"/>
      <c r="GO1553" s="37"/>
      <c r="HP1553" s="37"/>
      <c r="IW1553" s="37"/>
      <c r="IX1553" s="37"/>
      <c r="IY1553" s="37"/>
      <c r="JZ1553" s="37"/>
      <c r="LA1553" s="37"/>
      <c r="MC1553" s="37"/>
      <c r="ND1553" s="37"/>
      <c r="OG1553" s="37"/>
      <c r="PH1553" s="37"/>
      <c r="QI1553" s="37"/>
      <c r="RY1553" s="138"/>
    </row>
    <row r="1554" spans="3:493" s="38" customFormat="1">
      <c r="C1554" s="39"/>
      <c r="G1554" s="40"/>
      <c r="H1554" s="40"/>
      <c r="AI1554" s="37"/>
      <c r="BJ1554" s="37"/>
      <c r="DL1554" s="37"/>
      <c r="FN1554" s="37"/>
      <c r="FO1554" s="60"/>
      <c r="FP1554" s="60"/>
      <c r="FQ1554" s="60"/>
      <c r="FR1554" s="60"/>
      <c r="FS1554" s="60"/>
      <c r="FT1554" s="60"/>
      <c r="FU1554" s="60"/>
      <c r="FV1554" s="60"/>
      <c r="FW1554" s="60"/>
      <c r="FX1554" s="60"/>
      <c r="FY1554" s="60"/>
      <c r="FZ1554" s="60"/>
      <c r="GA1554" s="60"/>
      <c r="GB1554" s="60"/>
      <c r="GC1554" s="60"/>
      <c r="GD1554" s="60"/>
      <c r="GE1554" s="60"/>
      <c r="GF1554" s="60"/>
      <c r="GG1554" s="60"/>
      <c r="GH1554" s="60"/>
      <c r="GI1554" s="60"/>
      <c r="GJ1554" s="60"/>
      <c r="GK1554" s="60"/>
      <c r="GL1554" s="60"/>
      <c r="GM1554" s="60"/>
      <c r="GN1554" s="60"/>
      <c r="GO1554" s="37"/>
      <c r="HP1554" s="37"/>
      <c r="IW1554" s="37"/>
      <c r="IX1554" s="37"/>
      <c r="IY1554" s="37"/>
      <c r="JZ1554" s="37"/>
      <c r="LA1554" s="37"/>
      <c r="MC1554" s="37"/>
      <c r="ND1554" s="37"/>
      <c r="OG1554" s="37"/>
      <c r="PH1554" s="37"/>
      <c r="QI1554" s="37"/>
      <c r="RY1554" s="138"/>
    </row>
    <row r="1555" spans="3:493" s="38" customFormat="1">
      <c r="C1555" s="39"/>
      <c r="G1555" s="40"/>
      <c r="H1555" s="40"/>
      <c r="AI1555" s="37"/>
      <c r="BJ1555" s="37"/>
      <c r="DL1555" s="37"/>
      <c r="FN1555" s="37"/>
      <c r="FO1555" s="60"/>
      <c r="FP1555" s="60"/>
      <c r="FQ1555" s="60"/>
      <c r="FR1555" s="60"/>
      <c r="FS1555" s="60"/>
      <c r="FT1555" s="60"/>
      <c r="FU1555" s="60"/>
      <c r="FV1555" s="60"/>
      <c r="FW1555" s="60"/>
      <c r="FX1555" s="60"/>
      <c r="FY1555" s="60"/>
      <c r="FZ1555" s="60"/>
      <c r="GA1555" s="60"/>
      <c r="GB1555" s="60"/>
      <c r="GC1555" s="60"/>
      <c r="GD1555" s="60"/>
      <c r="GE1555" s="60"/>
      <c r="GF1555" s="60"/>
      <c r="GG1555" s="60"/>
      <c r="GH1555" s="60"/>
      <c r="GI1555" s="60"/>
      <c r="GJ1555" s="60"/>
      <c r="GK1555" s="60"/>
      <c r="GL1555" s="60"/>
      <c r="GM1555" s="60"/>
      <c r="GN1555" s="60"/>
      <c r="GO1555" s="37"/>
      <c r="HP1555" s="37"/>
      <c r="IW1555" s="37"/>
      <c r="IX1555" s="37"/>
      <c r="IY1555" s="37"/>
      <c r="JZ1555" s="37"/>
      <c r="LA1555" s="37"/>
      <c r="MC1555" s="37"/>
      <c r="ND1555" s="37"/>
      <c r="OG1555" s="37"/>
      <c r="PH1555" s="37"/>
      <c r="QI1555" s="37"/>
      <c r="RY1555" s="138"/>
    </row>
    <row r="1556" spans="3:493" s="38" customFormat="1">
      <c r="C1556" s="39"/>
      <c r="G1556" s="40"/>
      <c r="H1556" s="40"/>
      <c r="AI1556" s="37"/>
      <c r="BJ1556" s="37"/>
      <c r="DL1556" s="37"/>
      <c r="FN1556" s="37"/>
      <c r="FO1556" s="60"/>
      <c r="FP1556" s="60"/>
      <c r="FQ1556" s="60"/>
      <c r="FR1556" s="60"/>
      <c r="FS1556" s="60"/>
      <c r="FT1556" s="60"/>
      <c r="FU1556" s="60"/>
      <c r="FV1556" s="60"/>
      <c r="FW1556" s="60"/>
      <c r="FX1556" s="60"/>
      <c r="FY1556" s="60"/>
      <c r="FZ1556" s="60"/>
      <c r="GA1556" s="60"/>
      <c r="GB1556" s="60"/>
      <c r="GC1556" s="60"/>
      <c r="GD1556" s="60"/>
      <c r="GE1556" s="60"/>
      <c r="GF1556" s="60"/>
      <c r="GG1556" s="60"/>
      <c r="GH1556" s="60"/>
      <c r="GI1556" s="60"/>
      <c r="GJ1556" s="60"/>
      <c r="GK1556" s="60"/>
      <c r="GL1556" s="60"/>
      <c r="GM1556" s="60"/>
      <c r="GN1556" s="60"/>
      <c r="GO1556" s="37"/>
      <c r="HP1556" s="37"/>
      <c r="IW1556" s="37"/>
      <c r="IX1556" s="37"/>
      <c r="IY1556" s="37"/>
      <c r="JZ1556" s="37"/>
      <c r="LA1556" s="37"/>
      <c r="MC1556" s="37"/>
      <c r="ND1556" s="37"/>
      <c r="OG1556" s="37"/>
      <c r="PH1556" s="37"/>
      <c r="QI1556" s="37"/>
      <c r="RY1556" s="138"/>
    </row>
    <row r="1557" spans="3:493" s="38" customFormat="1">
      <c r="C1557" s="39"/>
      <c r="G1557" s="40"/>
      <c r="H1557" s="40"/>
      <c r="AI1557" s="37"/>
      <c r="BJ1557" s="37"/>
      <c r="DL1557" s="37"/>
      <c r="FN1557" s="37"/>
      <c r="FO1557" s="60"/>
      <c r="FP1557" s="60"/>
      <c r="FQ1557" s="60"/>
      <c r="FR1557" s="60"/>
      <c r="FS1557" s="60"/>
      <c r="FT1557" s="60"/>
      <c r="FU1557" s="60"/>
      <c r="FV1557" s="60"/>
      <c r="FW1557" s="60"/>
      <c r="FX1557" s="60"/>
      <c r="FY1557" s="60"/>
      <c r="FZ1557" s="60"/>
      <c r="GA1557" s="60"/>
      <c r="GB1557" s="60"/>
      <c r="GC1557" s="60"/>
      <c r="GD1557" s="60"/>
      <c r="GE1557" s="60"/>
      <c r="GF1557" s="60"/>
      <c r="GG1557" s="60"/>
      <c r="GH1557" s="60"/>
      <c r="GI1557" s="60"/>
      <c r="GJ1557" s="60"/>
      <c r="GK1557" s="60"/>
      <c r="GL1557" s="60"/>
      <c r="GM1557" s="60"/>
      <c r="GN1557" s="60"/>
      <c r="GO1557" s="37"/>
      <c r="HP1557" s="37"/>
      <c r="IW1557" s="37"/>
      <c r="IX1557" s="37"/>
      <c r="IY1557" s="37"/>
      <c r="JZ1557" s="37"/>
      <c r="LA1557" s="37"/>
      <c r="MC1557" s="37"/>
      <c r="ND1557" s="37"/>
      <c r="OG1557" s="37"/>
      <c r="PH1557" s="37"/>
      <c r="QI1557" s="37"/>
      <c r="RY1557" s="138"/>
    </row>
    <row r="1558" spans="3:493" s="38" customFormat="1">
      <c r="C1558" s="39"/>
      <c r="G1558" s="40"/>
      <c r="H1558" s="40"/>
      <c r="AI1558" s="37"/>
      <c r="BJ1558" s="37"/>
      <c r="DL1558" s="37"/>
      <c r="FN1558" s="37"/>
      <c r="FO1558" s="60"/>
      <c r="FP1558" s="60"/>
      <c r="FQ1558" s="60"/>
      <c r="FR1558" s="60"/>
      <c r="FS1558" s="60"/>
      <c r="FT1558" s="60"/>
      <c r="FU1558" s="60"/>
      <c r="FV1558" s="60"/>
      <c r="FW1558" s="60"/>
      <c r="FX1558" s="60"/>
      <c r="FY1558" s="60"/>
      <c r="FZ1558" s="60"/>
      <c r="GA1558" s="60"/>
      <c r="GB1558" s="60"/>
      <c r="GC1558" s="60"/>
      <c r="GD1558" s="60"/>
      <c r="GE1558" s="60"/>
      <c r="GF1558" s="60"/>
      <c r="GG1558" s="60"/>
      <c r="GH1558" s="60"/>
      <c r="GI1558" s="60"/>
      <c r="GJ1558" s="60"/>
      <c r="GK1558" s="60"/>
      <c r="GL1558" s="60"/>
      <c r="GM1558" s="60"/>
      <c r="GN1558" s="60"/>
      <c r="GO1558" s="37"/>
      <c r="HP1558" s="37"/>
      <c r="IW1558" s="37"/>
      <c r="IX1558" s="37"/>
      <c r="IY1558" s="37"/>
      <c r="JZ1558" s="37"/>
      <c r="LA1558" s="37"/>
      <c r="MC1558" s="37"/>
      <c r="ND1558" s="37"/>
      <c r="OG1558" s="37"/>
      <c r="PH1558" s="37"/>
      <c r="QI1558" s="37"/>
      <c r="RY1558" s="138"/>
    </row>
    <row r="1559" spans="3:493" s="38" customFormat="1">
      <c r="C1559" s="39"/>
      <c r="G1559" s="40"/>
      <c r="H1559" s="40"/>
      <c r="AI1559" s="37"/>
      <c r="BJ1559" s="37"/>
      <c r="DL1559" s="37"/>
      <c r="FN1559" s="37"/>
      <c r="FO1559" s="60"/>
      <c r="FP1559" s="60"/>
      <c r="FQ1559" s="60"/>
      <c r="FR1559" s="60"/>
      <c r="FS1559" s="60"/>
      <c r="FT1559" s="60"/>
      <c r="FU1559" s="60"/>
      <c r="FV1559" s="60"/>
      <c r="FW1559" s="60"/>
      <c r="FX1559" s="60"/>
      <c r="FY1559" s="60"/>
      <c r="FZ1559" s="60"/>
      <c r="GA1559" s="60"/>
      <c r="GB1559" s="60"/>
      <c r="GC1559" s="60"/>
      <c r="GD1559" s="60"/>
      <c r="GE1559" s="60"/>
      <c r="GF1559" s="60"/>
      <c r="GG1559" s="60"/>
      <c r="GH1559" s="60"/>
      <c r="GI1559" s="60"/>
      <c r="GJ1559" s="60"/>
      <c r="GK1559" s="60"/>
      <c r="GL1559" s="60"/>
      <c r="GM1559" s="60"/>
      <c r="GN1559" s="60"/>
      <c r="GO1559" s="37"/>
      <c r="HP1559" s="37"/>
      <c r="IW1559" s="37"/>
      <c r="IX1559" s="37"/>
      <c r="IY1559" s="37"/>
      <c r="JZ1559" s="37"/>
      <c r="LA1559" s="37"/>
      <c r="MC1559" s="37"/>
      <c r="ND1559" s="37"/>
      <c r="OG1559" s="37"/>
      <c r="PH1559" s="37"/>
      <c r="QI1559" s="37"/>
      <c r="RY1559" s="138"/>
    </row>
    <row r="1560" spans="3:493" s="38" customFormat="1">
      <c r="C1560" s="39"/>
      <c r="G1560" s="40"/>
      <c r="H1560" s="40"/>
      <c r="AI1560" s="37"/>
      <c r="BJ1560" s="37"/>
      <c r="DL1560" s="37"/>
      <c r="FN1560" s="37"/>
      <c r="FO1560" s="60"/>
      <c r="FP1560" s="60"/>
      <c r="FQ1560" s="60"/>
      <c r="FR1560" s="60"/>
      <c r="FS1560" s="60"/>
      <c r="FT1560" s="60"/>
      <c r="FU1560" s="60"/>
      <c r="FV1560" s="60"/>
      <c r="FW1560" s="60"/>
      <c r="FX1560" s="60"/>
      <c r="FY1560" s="60"/>
      <c r="FZ1560" s="60"/>
      <c r="GA1560" s="60"/>
      <c r="GB1560" s="60"/>
      <c r="GC1560" s="60"/>
      <c r="GD1560" s="60"/>
      <c r="GE1560" s="60"/>
      <c r="GF1560" s="60"/>
      <c r="GG1560" s="60"/>
      <c r="GH1560" s="60"/>
      <c r="GI1560" s="60"/>
      <c r="GJ1560" s="60"/>
      <c r="GK1560" s="60"/>
      <c r="GL1560" s="60"/>
      <c r="GM1560" s="60"/>
      <c r="GN1560" s="60"/>
      <c r="GO1560" s="37"/>
      <c r="HP1560" s="37"/>
      <c r="IW1560" s="37"/>
      <c r="IX1560" s="37"/>
      <c r="IY1560" s="37"/>
      <c r="JZ1560" s="37"/>
      <c r="LA1560" s="37"/>
      <c r="MC1560" s="37"/>
      <c r="ND1560" s="37"/>
      <c r="OG1560" s="37"/>
      <c r="PH1560" s="37"/>
      <c r="QI1560" s="37"/>
      <c r="RY1560" s="138"/>
    </row>
    <row r="1561" spans="3:493" s="38" customFormat="1">
      <c r="C1561" s="39"/>
      <c r="G1561" s="40"/>
      <c r="H1561" s="40"/>
      <c r="AI1561" s="37"/>
      <c r="BJ1561" s="37"/>
      <c r="DL1561" s="37"/>
      <c r="FN1561" s="37"/>
      <c r="FO1561" s="60"/>
      <c r="FP1561" s="60"/>
      <c r="FQ1561" s="60"/>
      <c r="FR1561" s="60"/>
      <c r="FS1561" s="60"/>
      <c r="FT1561" s="60"/>
      <c r="FU1561" s="60"/>
      <c r="FV1561" s="60"/>
      <c r="FW1561" s="60"/>
      <c r="FX1561" s="60"/>
      <c r="FY1561" s="60"/>
      <c r="FZ1561" s="60"/>
      <c r="GA1561" s="60"/>
      <c r="GB1561" s="60"/>
      <c r="GC1561" s="60"/>
      <c r="GD1561" s="60"/>
      <c r="GE1561" s="60"/>
      <c r="GF1561" s="60"/>
      <c r="GG1561" s="60"/>
      <c r="GH1561" s="60"/>
      <c r="GI1561" s="60"/>
      <c r="GJ1561" s="60"/>
      <c r="GK1561" s="60"/>
      <c r="GL1561" s="60"/>
      <c r="GM1561" s="60"/>
      <c r="GN1561" s="60"/>
      <c r="GO1561" s="37"/>
      <c r="HP1561" s="37"/>
      <c r="IW1561" s="37"/>
      <c r="IX1561" s="37"/>
      <c r="IY1561" s="37"/>
      <c r="JZ1561" s="37"/>
      <c r="LA1561" s="37"/>
      <c r="MC1561" s="37"/>
      <c r="ND1561" s="37"/>
      <c r="OG1561" s="37"/>
      <c r="PH1561" s="37"/>
      <c r="QI1561" s="37"/>
      <c r="RY1561" s="138"/>
    </row>
    <row r="1562" spans="3:493" s="38" customFormat="1">
      <c r="C1562" s="39"/>
      <c r="G1562" s="40"/>
      <c r="H1562" s="40"/>
      <c r="AI1562" s="37"/>
      <c r="BJ1562" s="37"/>
      <c r="DL1562" s="37"/>
      <c r="FN1562" s="37"/>
      <c r="FO1562" s="60"/>
      <c r="FP1562" s="60"/>
      <c r="FQ1562" s="60"/>
      <c r="FR1562" s="60"/>
      <c r="FS1562" s="60"/>
      <c r="FT1562" s="60"/>
      <c r="FU1562" s="60"/>
      <c r="FV1562" s="60"/>
      <c r="FW1562" s="60"/>
      <c r="FX1562" s="60"/>
      <c r="FY1562" s="60"/>
      <c r="FZ1562" s="60"/>
      <c r="GA1562" s="60"/>
      <c r="GB1562" s="60"/>
      <c r="GC1562" s="60"/>
      <c r="GD1562" s="60"/>
      <c r="GE1562" s="60"/>
      <c r="GF1562" s="60"/>
      <c r="GG1562" s="60"/>
      <c r="GH1562" s="60"/>
      <c r="GI1562" s="60"/>
      <c r="GJ1562" s="60"/>
      <c r="GK1562" s="60"/>
      <c r="GL1562" s="60"/>
      <c r="GM1562" s="60"/>
      <c r="GN1562" s="60"/>
      <c r="GO1562" s="37"/>
      <c r="HP1562" s="37"/>
      <c r="IW1562" s="37"/>
      <c r="IX1562" s="37"/>
      <c r="IY1562" s="37"/>
      <c r="JZ1562" s="37"/>
      <c r="LA1562" s="37"/>
      <c r="MC1562" s="37"/>
      <c r="ND1562" s="37"/>
      <c r="OG1562" s="37"/>
      <c r="PH1562" s="37"/>
      <c r="QI1562" s="37"/>
      <c r="RY1562" s="138"/>
    </row>
    <row r="1563" spans="3:493" s="38" customFormat="1">
      <c r="C1563" s="39"/>
      <c r="G1563" s="40"/>
      <c r="H1563" s="40"/>
      <c r="AI1563" s="37"/>
      <c r="BJ1563" s="37"/>
      <c r="DL1563" s="37"/>
      <c r="FN1563" s="37"/>
      <c r="FO1563" s="60"/>
      <c r="FP1563" s="60"/>
      <c r="FQ1563" s="60"/>
      <c r="FR1563" s="60"/>
      <c r="FS1563" s="60"/>
      <c r="FT1563" s="60"/>
      <c r="FU1563" s="60"/>
      <c r="FV1563" s="60"/>
      <c r="FW1563" s="60"/>
      <c r="FX1563" s="60"/>
      <c r="FY1563" s="60"/>
      <c r="FZ1563" s="60"/>
      <c r="GA1563" s="60"/>
      <c r="GB1563" s="60"/>
      <c r="GC1563" s="60"/>
      <c r="GD1563" s="60"/>
      <c r="GE1563" s="60"/>
      <c r="GF1563" s="60"/>
      <c r="GG1563" s="60"/>
      <c r="GH1563" s="60"/>
      <c r="GI1563" s="60"/>
      <c r="GJ1563" s="60"/>
      <c r="GK1563" s="60"/>
      <c r="GL1563" s="60"/>
      <c r="GM1563" s="60"/>
      <c r="GN1563" s="60"/>
      <c r="GO1563" s="37"/>
      <c r="HP1563" s="37"/>
      <c r="IW1563" s="37"/>
      <c r="IX1563" s="37"/>
      <c r="IY1563" s="37"/>
      <c r="JZ1563" s="37"/>
      <c r="LA1563" s="37"/>
      <c r="MC1563" s="37"/>
      <c r="ND1563" s="37"/>
      <c r="OG1563" s="37"/>
      <c r="PH1563" s="37"/>
      <c r="QI1563" s="37"/>
      <c r="RY1563" s="138"/>
    </row>
    <row r="1564" spans="3:493" s="38" customFormat="1">
      <c r="C1564" s="39"/>
      <c r="G1564" s="40"/>
      <c r="H1564" s="40"/>
      <c r="AI1564" s="37"/>
      <c r="BJ1564" s="37"/>
      <c r="DL1564" s="37"/>
      <c r="FN1564" s="37"/>
      <c r="FO1564" s="60"/>
      <c r="FP1564" s="60"/>
      <c r="FQ1564" s="60"/>
      <c r="FR1564" s="60"/>
      <c r="FS1564" s="60"/>
      <c r="FT1564" s="60"/>
      <c r="FU1564" s="60"/>
      <c r="FV1564" s="60"/>
      <c r="FW1564" s="60"/>
      <c r="FX1564" s="60"/>
      <c r="FY1564" s="60"/>
      <c r="FZ1564" s="60"/>
      <c r="GA1564" s="60"/>
      <c r="GB1564" s="60"/>
      <c r="GC1564" s="60"/>
      <c r="GD1564" s="60"/>
      <c r="GE1564" s="60"/>
      <c r="GF1564" s="60"/>
      <c r="GG1564" s="60"/>
      <c r="GH1564" s="60"/>
      <c r="GI1564" s="60"/>
      <c r="GJ1564" s="60"/>
      <c r="GK1564" s="60"/>
      <c r="GL1564" s="60"/>
      <c r="GM1564" s="60"/>
      <c r="GN1564" s="60"/>
      <c r="GO1564" s="37"/>
      <c r="HP1564" s="37"/>
      <c r="IW1564" s="37"/>
      <c r="IX1564" s="37"/>
      <c r="IY1564" s="37"/>
      <c r="JZ1564" s="37"/>
      <c r="LA1564" s="37"/>
      <c r="MC1564" s="37"/>
      <c r="ND1564" s="37"/>
      <c r="OG1564" s="37"/>
      <c r="PH1564" s="37"/>
      <c r="QI1564" s="37"/>
      <c r="RY1564" s="138"/>
    </row>
    <row r="1565" spans="3:493" s="38" customFormat="1">
      <c r="C1565" s="39"/>
      <c r="G1565" s="40"/>
      <c r="H1565" s="40"/>
      <c r="AI1565" s="37"/>
      <c r="BJ1565" s="37"/>
      <c r="DL1565" s="37"/>
      <c r="FN1565" s="37"/>
      <c r="FO1565" s="60"/>
      <c r="FP1565" s="60"/>
      <c r="FQ1565" s="60"/>
      <c r="FR1565" s="60"/>
      <c r="FS1565" s="60"/>
      <c r="FT1565" s="60"/>
      <c r="FU1565" s="60"/>
      <c r="FV1565" s="60"/>
      <c r="FW1565" s="60"/>
      <c r="FX1565" s="60"/>
      <c r="FY1565" s="60"/>
      <c r="FZ1565" s="60"/>
      <c r="GA1565" s="60"/>
      <c r="GB1565" s="60"/>
      <c r="GC1565" s="60"/>
      <c r="GD1565" s="60"/>
      <c r="GE1565" s="60"/>
      <c r="GF1565" s="60"/>
      <c r="GG1565" s="60"/>
      <c r="GH1565" s="60"/>
      <c r="GI1565" s="60"/>
      <c r="GJ1565" s="60"/>
      <c r="GK1565" s="60"/>
      <c r="GL1565" s="60"/>
      <c r="GM1565" s="60"/>
      <c r="GN1565" s="60"/>
      <c r="GO1565" s="37"/>
      <c r="HP1565" s="37"/>
      <c r="IW1565" s="37"/>
      <c r="IX1565" s="37"/>
      <c r="IY1565" s="37"/>
      <c r="JZ1565" s="37"/>
      <c r="LA1565" s="37"/>
      <c r="MC1565" s="37"/>
      <c r="ND1565" s="37"/>
      <c r="OG1565" s="37"/>
      <c r="PH1565" s="37"/>
      <c r="QI1565" s="37"/>
      <c r="RY1565" s="138"/>
    </row>
    <row r="1566" spans="3:493" s="38" customFormat="1">
      <c r="C1566" s="39"/>
      <c r="G1566" s="40"/>
      <c r="H1566" s="40"/>
      <c r="AI1566" s="37"/>
      <c r="BJ1566" s="37"/>
      <c r="DL1566" s="37"/>
      <c r="FN1566" s="37"/>
      <c r="FO1566" s="60"/>
      <c r="FP1566" s="60"/>
      <c r="FQ1566" s="60"/>
      <c r="FR1566" s="60"/>
      <c r="FS1566" s="60"/>
      <c r="FT1566" s="60"/>
      <c r="FU1566" s="60"/>
      <c r="FV1566" s="60"/>
      <c r="FW1566" s="60"/>
      <c r="FX1566" s="60"/>
      <c r="FY1566" s="60"/>
      <c r="FZ1566" s="60"/>
      <c r="GA1566" s="60"/>
      <c r="GB1566" s="60"/>
      <c r="GC1566" s="60"/>
      <c r="GD1566" s="60"/>
      <c r="GE1566" s="60"/>
      <c r="GF1566" s="60"/>
      <c r="GG1566" s="60"/>
      <c r="GH1566" s="60"/>
      <c r="GI1566" s="60"/>
      <c r="GJ1566" s="60"/>
      <c r="GK1566" s="60"/>
      <c r="GL1566" s="60"/>
      <c r="GM1566" s="60"/>
      <c r="GN1566" s="60"/>
      <c r="GO1566" s="37"/>
      <c r="HP1566" s="37"/>
      <c r="IW1566" s="37"/>
      <c r="IX1566" s="37"/>
      <c r="IY1566" s="37"/>
      <c r="JZ1566" s="37"/>
      <c r="LA1566" s="37"/>
      <c r="MC1566" s="37"/>
      <c r="ND1566" s="37"/>
      <c r="OG1566" s="37"/>
      <c r="PH1566" s="37"/>
      <c r="QI1566" s="37"/>
      <c r="RY1566" s="138"/>
    </row>
    <row r="1567" spans="3:493" s="38" customFormat="1">
      <c r="C1567" s="39"/>
      <c r="G1567" s="40"/>
      <c r="H1567" s="40"/>
      <c r="AI1567" s="37"/>
      <c r="BJ1567" s="37"/>
      <c r="DL1567" s="37"/>
      <c r="FN1567" s="37"/>
      <c r="FO1567" s="60"/>
      <c r="FP1567" s="60"/>
      <c r="FQ1567" s="60"/>
      <c r="FR1567" s="60"/>
      <c r="FS1567" s="60"/>
      <c r="FT1567" s="60"/>
      <c r="FU1567" s="60"/>
      <c r="FV1567" s="60"/>
      <c r="FW1567" s="60"/>
      <c r="FX1567" s="60"/>
      <c r="FY1567" s="60"/>
      <c r="FZ1567" s="60"/>
      <c r="GA1567" s="60"/>
      <c r="GB1567" s="60"/>
      <c r="GC1567" s="60"/>
      <c r="GD1567" s="60"/>
      <c r="GE1567" s="60"/>
      <c r="GF1567" s="60"/>
      <c r="GG1567" s="60"/>
      <c r="GH1567" s="60"/>
      <c r="GI1567" s="60"/>
      <c r="GJ1567" s="60"/>
      <c r="GK1567" s="60"/>
      <c r="GL1567" s="60"/>
      <c r="GM1567" s="60"/>
      <c r="GN1567" s="60"/>
      <c r="GO1567" s="37"/>
      <c r="HP1567" s="37"/>
      <c r="IW1567" s="37"/>
      <c r="IX1567" s="37"/>
      <c r="IY1567" s="37"/>
      <c r="JZ1567" s="37"/>
      <c r="LA1567" s="37"/>
      <c r="MC1567" s="37"/>
      <c r="ND1567" s="37"/>
      <c r="OG1567" s="37"/>
      <c r="PH1567" s="37"/>
      <c r="QI1567" s="37"/>
      <c r="RY1567" s="138"/>
    </row>
    <row r="1568" spans="3:493" s="38" customFormat="1">
      <c r="C1568" s="39"/>
      <c r="G1568" s="40"/>
      <c r="H1568" s="40"/>
      <c r="AI1568" s="37"/>
      <c r="BJ1568" s="37"/>
      <c r="DL1568" s="37"/>
      <c r="FN1568" s="37"/>
      <c r="FO1568" s="60"/>
      <c r="FP1568" s="60"/>
      <c r="FQ1568" s="60"/>
      <c r="FR1568" s="60"/>
      <c r="FS1568" s="60"/>
      <c r="FT1568" s="60"/>
      <c r="FU1568" s="60"/>
      <c r="FV1568" s="60"/>
      <c r="FW1568" s="60"/>
      <c r="FX1568" s="60"/>
      <c r="FY1568" s="60"/>
      <c r="FZ1568" s="60"/>
      <c r="GA1568" s="60"/>
      <c r="GB1568" s="60"/>
      <c r="GC1568" s="60"/>
      <c r="GD1568" s="60"/>
      <c r="GE1568" s="60"/>
      <c r="GF1568" s="60"/>
      <c r="GG1568" s="60"/>
      <c r="GH1568" s="60"/>
      <c r="GI1568" s="60"/>
      <c r="GJ1568" s="60"/>
      <c r="GK1568" s="60"/>
      <c r="GL1568" s="60"/>
      <c r="GM1568" s="60"/>
      <c r="GN1568" s="60"/>
      <c r="GO1568" s="37"/>
      <c r="HP1568" s="37"/>
      <c r="IW1568" s="37"/>
      <c r="IX1568" s="37"/>
      <c r="IY1568" s="37"/>
      <c r="JZ1568" s="37"/>
      <c r="LA1568" s="37"/>
      <c r="MC1568" s="37"/>
      <c r="ND1568" s="37"/>
      <c r="OG1568" s="37"/>
      <c r="PH1568" s="37"/>
      <c r="QI1568" s="37"/>
      <c r="RY1568" s="138"/>
    </row>
    <row r="1569" spans="3:493" s="38" customFormat="1">
      <c r="C1569" s="39"/>
      <c r="G1569" s="40"/>
      <c r="H1569" s="40"/>
      <c r="AI1569" s="37"/>
      <c r="BJ1569" s="37"/>
      <c r="DL1569" s="37"/>
      <c r="FN1569" s="37"/>
      <c r="FO1569" s="60"/>
      <c r="FP1569" s="60"/>
      <c r="FQ1569" s="60"/>
      <c r="FR1569" s="60"/>
      <c r="FS1569" s="60"/>
      <c r="FT1569" s="60"/>
      <c r="FU1569" s="60"/>
      <c r="FV1569" s="60"/>
      <c r="FW1569" s="60"/>
      <c r="FX1569" s="60"/>
      <c r="FY1569" s="60"/>
      <c r="FZ1569" s="60"/>
      <c r="GA1569" s="60"/>
      <c r="GB1569" s="60"/>
      <c r="GC1569" s="60"/>
      <c r="GD1569" s="60"/>
      <c r="GE1569" s="60"/>
      <c r="GF1569" s="60"/>
      <c r="GG1569" s="60"/>
      <c r="GH1569" s="60"/>
      <c r="GI1569" s="60"/>
      <c r="GJ1569" s="60"/>
      <c r="GK1569" s="60"/>
      <c r="GL1569" s="60"/>
      <c r="GM1569" s="60"/>
      <c r="GN1569" s="60"/>
      <c r="GO1569" s="37"/>
      <c r="HP1569" s="37"/>
      <c r="IW1569" s="37"/>
      <c r="IX1569" s="37"/>
      <c r="IY1569" s="37"/>
      <c r="JZ1569" s="37"/>
      <c r="LA1569" s="37"/>
      <c r="MC1569" s="37"/>
      <c r="ND1569" s="37"/>
      <c r="OG1569" s="37"/>
      <c r="PH1569" s="37"/>
      <c r="QI1569" s="37"/>
      <c r="RY1569" s="138"/>
    </row>
    <row r="1570" spans="3:493" s="38" customFormat="1">
      <c r="C1570" s="39"/>
      <c r="G1570" s="40"/>
      <c r="H1570" s="40"/>
      <c r="AI1570" s="37"/>
      <c r="BJ1570" s="37"/>
      <c r="DL1570" s="37"/>
      <c r="FN1570" s="37"/>
      <c r="FO1570" s="60"/>
      <c r="FP1570" s="60"/>
      <c r="FQ1570" s="60"/>
      <c r="FR1570" s="60"/>
      <c r="FS1570" s="60"/>
      <c r="FT1570" s="60"/>
      <c r="FU1570" s="60"/>
      <c r="FV1570" s="60"/>
      <c r="FW1570" s="60"/>
      <c r="FX1570" s="60"/>
      <c r="FY1570" s="60"/>
      <c r="FZ1570" s="60"/>
      <c r="GA1570" s="60"/>
      <c r="GB1570" s="60"/>
      <c r="GC1570" s="60"/>
      <c r="GD1570" s="60"/>
      <c r="GE1570" s="60"/>
      <c r="GF1570" s="60"/>
      <c r="GG1570" s="60"/>
      <c r="GH1570" s="60"/>
      <c r="GI1570" s="60"/>
      <c r="GJ1570" s="60"/>
      <c r="GK1570" s="60"/>
      <c r="GL1570" s="60"/>
      <c r="GM1570" s="60"/>
      <c r="GN1570" s="60"/>
      <c r="GO1570" s="37"/>
      <c r="HP1570" s="37"/>
      <c r="IW1570" s="37"/>
      <c r="IX1570" s="37"/>
      <c r="IY1570" s="37"/>
      <c r="JZ1570" s="37"/>
      <c r="LA1570" s="37"/>
      <c r="MC1570" s="37"/>
      <c r="ND1570" s="37"/>
      <c r="OG1570" s="37"/>
      <c r="PH1570" s="37"/>
      <c r="QI1570" s="37"/>
      <c r="RY1570" s="138"/>
    </row>
    <row r="1571" spans="3:493" s="38" customFormat="1">
      <c r="C1571" s="39"/>
      <c r="G1571" s="40"/>
      <c r="H1571" s="40"/>
      <c r="AI1571" s="37"/>
      <c r="BJ1571" s="37"/>
      <c r="DL1571" s="37"/>
      <c r="FN1571" s="37"/>
      <c r="FO1571" s="60"/>
      <c r="FP1571" s="60"/>
      <c r="FQ1571" s="60"/>
      <c r="FR1571" s="60"/>
      <c r="FS1571" s="60"/>
      <c r="FT1571" s="60"/>
      <c r="FU1571" s="60"/>
      <c r="FV1571" s="60"/>
      <c r="FW1571" s="60"/>
      <c r="FX1571" s="60"/>
      <c r="FY1571" s="60"/>
      <c r="FZ1571" s="60"/>
      <c r="GA1571" s="60"/>
      <c r="GB1571" s="60"/>
      <c r="GC1571" s="60"/>
      <c r="GD1571" s="60"/>
      <c r="GE1571" s="60"/>
      <c r="GF1571" s="60"/>
      <c r="GG1571" s="60"/>
      <c r="GH1571" s="60"/>
      <c r="GI1571" s="60"/>
      <c r="GJ1571" s="60"/>
      <c r="GK1571" s="60"/>
      <c r="GL1571" s="60"/>
      <c r="GM1571" s="60"/>
      <c r="GN1571" s="60"/>
      <c r="GO1571" s="37"/>
      <c r="HP1571" s="37"/>
      <c r="IW1571" s="37"/>
      <c r="IX1571" s="37"/>
      <c r="IY1571" s="37"/>
      <c r="JZ1571" s="37"/>
      <c r="LA1571" s="37"/>
      <c r="MC1571" s="37"/>
      <c r="ND1571" s="37"/>
      <c r="OG1571" s="37"/>
      <c r="PH1571" s="37"/>
      <c r="QI1571" s="37"/>
      <c r="RY1571" s="138"/>
    </row>
    <row r="1572" spans="3:493" s="38" customFormat="1">
      <c r="C1572" s="39"/>
      <c r="G1572" s="40"/>
      <c r="H1572" s="40"/>
      <c r="AI1572" s="37"/>
      <c r="BJ1572" s="37"/>
      <c r="DL1572" s="37"/>
      <c r="FN1572" s="37"/>
      <c r="FO1572" s="60"/>
      <c r="FP1572" s="60"/>
      <c r="FQ1572" s="60"/>
      <c r="FR1572" s="60"/>
      <c r="FS1572" s="60"/>
      <c r="FT1572" s="60"/>
      <c r="FU1572" s="60"/>
      <c r="FV1572" s="60"/>
      <c r="FW1572" s="60"/>
      <c r="FX1572" s="60"/>
      <c r="FY1572" s="60"/>
      <c r="FZ1572" s="60"/>
      <c r="GA1572" s="60"/>
      <c r="GB1572" s="60"/>
      <c r="GC1572" s="60"/>
      <c r="GD1572" s="60"/>
      <c r="GE1572" s="60"/>
      <c r="GF1572" s="60"/>
      <c r="GG1572" s="60"/>
      <c r="GH1572" s="60"/>
      <c r="GI1572" s="60"/>
      <c r="GJ1572" s="60"/>
      <c r="GK1572" s="60"/>
      <c r="GL1572" s="60"/>
      <c r="GM1572" s="60"/>
      <c r="GN1572" s="60"/>
      <c r="GO1572" s="37"/>
      <c r="HP1572" s="37"/>
      <c r="IW1572" s="37"/>
      <c r="IX1572" s="37"/>
      <c r="IY1572" s="37"/>
      <c r="JZ1572" s="37"/>
      <c r="LA1572" s="37"/>
      <c r="MC1572" s="37"/>
      <c r="ND1572" s="37"/>
      <c r="OG1572" s="37"/>
      <c r="PH1572" s="37"/>
      <c r="QI1572" s="37"/>
      <c r="RY1572" s="138"/>
    </row>
    <row r="1573" spans="3:493" s="38" customFormat="1">
      <c r="C1573" s="39"/>
      <c r="G1573" s="40"/>
      <c r="H1573" s="40"/>
      <c r="AI1573" s="37"/>
      <c r="BJ1573" s="37"/>
      <c r="DL1573" s="37"/>
      <c r="FN1573" s="37"/>
      <c r="FO1573" s="60"/>
      <c r="FP1573" s="60"/>
      <c r="FQ1573" s="60"/>
      <c r="FR1573" s="60"/>
      <c r="FS1573" s="60"/>
      <c r="FT1573" s="60"/>
      <c r="FU1573" s="60"/>
      <c r="FV1573" s="60"/>
      <c r="FW1573" s="60"/>
      <c r="FX1573" s="60"/>
      <c r="FY1573" s="60"/>
      <c r="FZ1573" s="60"/>
      <c r="GA1573" s="60"/>
      <c r="GB1573" s="60"/>
      <c r="GC1573" s="60"/>
      <c r="GD1573" s="60"/>
      <c r="GE1573" s="60"/>
      <c r="GF1573" s="60"/>
      <c r="GG1573" s="60"/>
      <c r="GH1573" s="60"/>
      <c r="GI1573" s="60"/>
      <c r="GJ1573" s="60"/>
      <c r="GK1573" s="60"/>
      <c r="GL1573" s="60"/>
      <c r="GM1573" s="60"/>
      <c r="GN1573" s="60"/>
      <c r="GO1573" s="37"/>
      <c r="HP1573" s="37"/>
      <c r="IW1573" s="37"/>
      <c r="IX1573" s="37"/>
      <c r="IY1573" s="37"/>
      <c r="JZ1573" s="37"/>
      <c r="LA1573" s="37"/>
      <c r="MC1573" s="37"/>
      <c r="ND1573" s="37"/>
      <c r="OG1573" s="37"/>
      <c r="PH1573" s="37"/>
      <c r="QI1573" s="37"/>
      <c r="RY1573" s="138"/>
    </row>
    <row r="1574" spans="3:493" s="38" customFormat="1">
      <c r="C1574" s="39"/>
      <c r="G1574" s="40"/>
      <c r="H1574" s="40"/>
      <c r="AI1574" s="37"/>
      <c r="BJ1574" s="37"/>
      <c r="DL1574" s="37"/>
      <c r="FN1574" s="37"/>
      <c r="FO1574" s="60"/>
      <c r="FP1574" s="60"/>
      <c r="FQ1574" s="60"/>
      <c r="FR1574" s="60"/>
      <c r="FS1574" s="60"/>
      <c r="FT1574" s="60"/>
      <c r="FU1574" s="60"/>
      <c r="FV1574" s="60"/>
      <c r="FW1574" s="60"/>
      <c r="FX1574" s="60"/>
      <c r="FY1574" s="60"/>
      <c r="FZ1574" s="60"/>
      <c r="GA1574" s="60"/>
      <c r="GB1574" s="60"/>
      <c r="GC1574" s="60"/>
      <c r="GD1574" s="60"/>
      <c r="GE1574" s="60"/>
      <c r="GF1574" s="60"/>
      <c r="GG1574" s="60"/>
      <c r="GH1574" s="60"/>
      <c r="GI1574" s="60"/>
      <c r="GJ1574" s="60"/>
      <c r="GK1574" s="60"/>
      <c r="GL1574" s="60"/>
      <c r="GM1574" s="60"/>
      <c r="GN1574" s="60"/>
      <c r="GO1574" s="37"/>
      <c r="HP1574" s="37"/>
      <c r="IW1574" s="37"/>
      <c r="IX1574" s="37"/>
      <c r="IY1574" s="37"/>
      <c r="JZ1574" s="37"/>
      <c r="LA1574" s="37"/>
      <c r="MC1574" s="37"/>
      <c r="ND1574" s="37"/>
      <c r="OG1574" s="37"/>
      <c r="PH1574" s="37"/>
      <c r="QI1574" s="37"/>
      <c r="RY1574" s="138"/>
    </row>
    <row r="1575" spans="3:493" s="38" customFormat="1">
      <c r="C1575" s="39"/>
      <c r="G1575" s="40"/>
      <c r="H1575" s="40"/>
      <c r="AI1575" s="37"/>
      <c r="BJ1575" s="37"/>
      <c r="DL1575" s="37"/>
      <c r="FN1575" s="37"/>
      <c r="FO1575" s="60"/>
      <c r="FP1575" s="60"/>
      <c r="FQ1575" s="60"/>
      <c r="FR1575" s="60"/>
      <c r="FS1575" s="60"/>
      <c r="FT1575" s="60"/>
      <c r="FU1575" s="60"/>
      <c r="FV1575" s="60"/>
      <c r="FW1575" s="60"/>
      <c r="FX1575" s="60"/>
      <c r="FY1575" s="60"/>
      <c r="FZ1575" s="60"/>
      <c r="GA1575" s="60"/>
      <c r="GB1575" s="60"/>
      <c r="GC1575" s="60"/>
      <c r="GD1575" s="60"/>
      <c r="GE1575" s="60"/>
      <c r="GF1575" s="60"/>
      <c r="GG1575" s="60"/>
      <c r="GH1575" s="60"/>
      <c r="GI1575" s="60"/>
      <c r="GJ1575" s="60"/>
      <c r="GK1575" s="60"/>
      <c r="GL1575" s="60"/>
      <c r="GM1575" s="60"/>
      <c r="GN1575" s="60"/>
      <c r="GO1575" s="37"/>
      <c r="HP1575" s="37"/>
      <c r="IW1575" s="37"/>
      <c r="IX1575" s="37"/>
      <c r="IY1575" s="37"/>
      <c r="JZ1575" s="37"/>
      <c r="LA1575" s="37"/>
      <c r="MC1575" s="37"/>
      <c r="ND1575" s="37"/>
      <c r="OG1575" s="37"/>
      <c r="PH1575" s="37"/>
      <c r="QI1575" s="37"/>
      <c r="RY1575" s="138"/>
    </row>
    <row r="1576" spans="3:493" s="38" customFormat="1">
      <c r="C1576" s="39"/>
      <c r="G1576" s="40"/>
      <c r="H1576" s="40"/>
      <c r="AI1576" s="37"/>
      <c r="BJ1576" s="37"/>
      <c r="DL1576" s="37"/>
      <c r="FN1576" s="37"/>
      <c r="FO1576" s="60"/>
      <c r="FP1576" s="60"/>
      <c r="FQ1576" s="60"/>
      <c r="FR1576" s="60"/>
      <c r="FS1576" s="60"/>
      <c r="FT1576" s="60"/>
      <c r="FU1576" s="60"/>
      <c r="FV1576" s="60"/>
      <c r="FW1576" s="60"/>
      <c r="FX1576" s="60"/>
      <c r="FY1576" s="60"/>
      <c r="FZ1576" s="60"/>
      <c r="GA1576" s="60"/>
      <c r="GB1576" s="60"/>
      <c r="GC1576" s="60"/>
      <c r="GD1576" s="60"/>
      <c r="GE1576" s="60"/>
      <c r="GF1576" s="60"/>
      <c r="GG1576" s="60"/>
      <c r="GH1576" s="60"/>
      <c r="GI1576" s="60"/>
      <c r="GJ1576" s="60"/>
      <c r="GK1576" s="60"/>
      <c r="GL1576" s="60"/>
      <c r="GM1576" s="60"/>
      <c r="GN1576" s="60"/>
      <c r="GO1576" s="37"/>
      <c r="HP1576" s="37"/>
      <c r="IW1576" s="37"/>
      <c r="IX1576" s="37"/>
      <c r="IY1576" s="37"/>
      <c r="JZ1576" s="37"/>
      <c r="LA1576" s="37"/>
      <c r="MC1576" s="37"/>
      <c r="ND1576" s="37"/>
      <c r="OG1576" s="37"/>
      <c r="PH1576" s="37"/>
      <c r="QI1576" s="37"/>
      <c r="RY1576" s="138"/>
    </row>
    <row r="1577" spans="3:493" s="38" customFormat="1">
      <c r="C1577" s="39"/>
      <c r="G1577" s="40"/>
      <c r="H1577" s="40"/>
      <c r="AI1577" s="37"/>
      <c r="BJ1577" s="37"/>
      <c r="DL1577" s="37"/>
      <c r="FN1577" s="37"/>
      <c r="FO1577" s="60"/>
      <c r="FP1577" s="60"/>
      <c r="FQ1577" s="60"/>
      <c r="FR1577" s="60"/>
      <c r="FS1577" s="60"/>
      <c r="FT1577" s="60"/>
      <c r="FU1577" s="60"/>
      <c r="FV1577" s="60"/>
      <c r="FW1577" s="60"/>
      <c r="FX1577" s="60"/>
      <c r="FY1577" s="60"/>
      <c r="FZ1577" s="60"/>
      <c r="GA1577" s="60"/>
      <c r="GB1577" s="60"/>
      <c r="GC1577" s="60"/>
      <c r="GD1577" s="60"/>
      <c r="GE1577" s="60"/>
      <c r="GF1577" s="60"/>
      <c r="GG1577" s="60"/>
      <c r="GH1577" s="60"/>
      <c r="GI1577" s="60"/>
      <c r="GJ1577" s="60"/>
      <c r="GK1577" s="60"/>
      <c r="GL1577" s="60"/>
      <c r="GM1577" s="60"/>
      <c r="GN1577" s="60"/>
      <c r="GO1577" s="37"/>
      <c r="HP1577" s="37"/>
      <c r="IW1577" s="37"/>
      <c r="IX1577" s="37"/>
      <c r="IY1577" s="37"/>
      <c r="JZ1577" s="37"/>
      <c r="LA1577" s="37"/>
      <c r="MC1577" s="37"/>
      <c r="ND1577" s="37"/>
      <c r="OG1577" s="37"/>
      <c r="PH1577" s="37"/>
      <c r="QI1577" s="37"/>
      <c r="RY1577" s="138"/>
    </row>
    <row r="1578" spans="3:493" s="38" customFormat="1">
      <c r="C1578" s="39"/>
      <c r="G1578" s="40"/>
      <c r="H1578" s="40"/>
      <c r="AI1578" s="37"/>
      <c r="BJ1578" s="37"/>
      <c r="DL1578" s="37"/>
      <c r="FN1578" s="37"/>
      <c r="FO1578" s="60"/>
      <c r="FP1578" s="60"/>
      <c r="FQ1578" s="60"/>
      <c r="FR1578" s="60"/>
      <c r="FS1578" s="60"/>
      <c r="FT1578" s="60"/>
      <c r="FU1578" s="60"/>
      <c r="FV1578" s="60"/>
      <c r="FW1578" s="60"/>
      <c r="FX1578" s="60"/>
      <c r="FY1578" s="60"/>
      <c r="FZ1578" s="60"/>
      <c r="GA1578" s="60"/>
      <c r="GB1578" s="60"/>
      <c r="GC1578" s="60"/>
      <c r="GD1578" s="60"/>
      <c r="GE1578" s="60"/>
      <c r="GF1578" s="60"/>
      <c r="GG1578" s="60"/>
      <c r="GH1578" s="60"/>
      <c r="GI1578" s="60"/>
      <c r="GJ1578" s="60"/>
      <c r="GK1578" s="60"/>
      <c r="GL1578" s="60"/>
      <c r="GM1578" s="60"/>
      <c r="GN1578" s="60"/>
      <c r="GO1578" s="37"/>
      <c r="HP1578" s="37"/>
      <c r="IW1578" s="37"/>
      <c r="IX1578" s="37"/>
      <c r="IY1578" s="37"/>
      <c r="JZ1578" s="37"/>
      <c r="LA1578" s="37"/>
      <c r="MC1578" s="37"/>
      <c r="ND1578" s="37"/>
      <c r="OG1578" s="37"/>
      <c r="PH1578" s="37"/>
      <c r="QI1578" s="37"/>
      <c r="RY1578" s="138"/>
    </row>
    <row r="1579" spans="3:493" s="38" customFormat="1">
      <c r="C1579" s="39"/>
      <c r="G1579" s="40"/>
      <c r="H1579" s="40"/>
      <c r="AI1579" s="37"/>
      <c r="BJ1579" s="37"/>
      <c r="DL1579" s="37"/>
      <c r="FN1579" s="37"/>
      <c r="FO1579" s="60"/>
      <c r="FP1579" s="60"/>
      <c r="FQ1579" s="60"/>
      <c r="FR1579" s="60"/>
      <c r="FS1579" s="60"/>
      <c r="FT1579" s="60"/>
      <c r="FU1579" s="60"/>
      <c r="FV1579" s="60"/>
      <c r="FW1579" s="60"/>
      <c r="FX1579" s="60"/>
      <c r="FY1579" s="60"/>
      <c r="FZ1579" s="60"/>
      <c r="GA1579" s="60"/>
      <c r="GB1579" s="60"/>
      <c r="GC1579" s="60"/>
      <c r="GD1579" s="60"/>
      <c r="GE1579" s="60"/>
      <c r="GF1579" s="60"/>
      <c r="GG1579" s="60"/>
      <c r="GH1579" s="60"/>
      <c r="GI1579" s="60"/>
      <c r="GJ1579" s="60"/>
      <c r="GK1579" s="60"/>
      <c r="GL1579" s="60"/>
      <c r="GM1579" s="60"/>
      <c r="GN1579" s="60"/>
      <c r="GO1579" s="37"/>
      <c r="HP1579" s="37"/>
      <c r="IW1579" s="37"/>
      <c r="IX1579" s="37"/>
      <c r="IY1579" s="37"/>
      <c r="JZ1579" s="37"/>
      <c r="LA1579" s="37"/>
      <c r="MC1579" s="37"/>
      <c r="ND1579" s="37"/>
      <c r="OG1579" s="37"/>
      <c r="PH1579" s="37"/>
      <c r="QI1579" s="37"/>
      <c r="RY1579" s="138"/>
    </row>
    <row r="1580" spans="3:493" s="38" customFormat="1">
      <c r="C1580" s="39"/>
      <c r="G1580" s="40"/>
      <c r="H1580" s="40"/>
      <c r="AI1580" s="37"/>
      <c r="BJ1580" s="37"/>
      <c r="DL1580" s="37"/>
      <c r="FN1580" s="37"/>
      <c r="FO1580" s="60"/>
      <c r="FP1580" s="60"/>
      <c r="FQ1580" s="60"/>
      <c r="FR1580" s="60"/>
      <c r="FS1580" s="60"/>
      <c r="FT1580" s="60"/>
      <c r="FU1580" s="60"/>
      <c r="FV1580" s="60"/>
      <c r="FW1580" s="60"/>
      <c r="FX1580" s="60"/>
      <c r="FY1580" s="60"/>
      <c r="FZ1580" s="60"/>
      <c r="GA1580" s="60"/>
      <c r="GB1580" s="60"/>
      <c r="GC1580" s="60"/>
      <c r="GD1580" s="60"/>
      <c r="GE1580" s="60"/>
      <c r="GF1580" s="60"/>
      <c r="GG1580" s="60"/>
      <c r="GH1580" s="60"/>
      <c r="GI1580" s="60"/>
      <c r="GJ1580" s="60"/>
      <c r="GK1580" s="60"/>
      <c r="GL1580" s="60"/>
      <c r="GM1580" s="60"/>
      <c r="GN1580" s="60"/>
      <c r="GO1580" s="37"/>
      <c r="HP1580" s="37"/>
      <c r="IW1580" s="37"/>
      <c r="IX1580" s="37"/>
      <c r="IY1580" s="37"/>
      <c r="JZ1580" s="37"/>
      <c r="LA1580" s="37"/>
      <c r="MC1580" s="37"/>
      <c r="ND1580" s="37"/>
      <c r="OG1580" s="37"/>
      <c r="PH1580" s="37"/>
      <c r="QI1580" s="37"/>
      <c r="RY1580" s="138"/>
    </row>
    <row r="1581" spans="3:493" s="38" customFormat="1">
      <c r="C1581" s="39"/>
      <c r="G1581" s="40"/>
      <c r="H1581" s="40"/>
      <c r="AI1581" s="37"/>
      <c r="BJ1581" s="37"/>
      <c r="DL1581" s="37"/>
      <c r="FN1581" s="37"/>
      <c r="FO1581" s="60"/>
      <c r="FP1581" s="60"/>
      <c r="FQ1581" s="60"/>
      <c r="FR1581" s="60"/>
      <c r="FS1581" s="60"/>
      <c r="FT1581" s="60"/>
      <c r="FU1581" s="60"/>
      <c r="FV1581" s="60"/>
      <c r="FW1581" s="60"/>
      <c r="FX1581" s="60"/>
      <c r="FY1581" s="60"/>
      <c r="FZ1581" s="60"/>
      <c r="GA1581" s="60"/>
      <c r="GB1581" s="60"/>
      <c r="GC1581" s="60"/>
      <c r="GD1581" s="60"/>
      <c r="GE1581" s="60"/>
      <c r="GF1581" s="60"/>
      <c r="GG1581" s="60"/>
      <c r="GH1581" s="60"/>
      <c r="GI1581" s="60"/>
      <c r="GJ1581" s="60"/>
      <c r="GK1581" s="60"/>
      <c r="GL1581" s="60"/>
      <c r="GM1581" s="60"/>
      <c r="GN1581" s="60"/>
      <c r="GO1581" s="37"/>
      <c r="HP1581" s="37"/>
      <c r="IW1581" s="37"/>
      <c r="IX1581" s="37"/>
      <c r="IY1581" s="37"/>
      <c r="JZ1581" s="37"/>
      <c r="LA1581" s="37"/>
      <c r="MC1581" s="37"/>
      <c r="ND1581" s="37"/>
      <c r="OG1581" s="37"/>
      <c r="PH1581" s="37"/>
      <c r="QI1581" s="37"/>
      <c r="RY1581" s="138"/>
    </row>
    <row r="1582" spans="3:493" s="38" customFormat="1">
      <c r="C1582" s="39"/>
      <c r="G1582" s="40"/>
      <c r="H1582" s="40"/>
      <c r="AI1582" s="37"/>
      <c r="BJ1582" s="37"/>
      <c r="DL1582" s="37"/>
      <c r="FN1582" s="37"/>
      <c r="FO1582" s="60"/>
      <c r="FP1582" s="60"/>
      <c r="FQ1582" s="60"/>
      <c r="FR1582" s="60"/>
      <c r="FS1582" s="60"/>
      <c r="FT1582" s="60"/>
      <c r="FU1582" s="60"/>
      <c r="FV1582" s="60"/>
      <c r="FW1582" s="60"/>
      <c r="FX1582" s="60"/>
      <c r="FY1582" s="60"/>
      <c r="FZ1582" s="60"/>
      <c r="GA1582" s="60"/>
      <c r="GB1582" s="60"/>
      <c r="GC1582" s="60"/>
      <c r="GD1582" s="60"/>
      <c r="GE1582" s="60"/>
      <c r="GF1582" s="60"/>
      <c r="GG1582" s="60"/>
      <c r="GH1582" s="60"/>
      <c r="GI1582" s="60"/>
      <c r="GJ1582" s="60"/>
      <c r="GK1582" s="60"/>
      <c r="GL1582" s="60"/>
      <c r="GM1582" s="60"/>
      <c r="GN1582" s="60"/>
      <c r="GO1582" s="37"/>
      <c r="HP1582" s="37"/>
      <c r="IW1582" s="37"/>
      <c r="IX1582" s="37"/>
      <c r="IY1582" s="37"/>
      <c r="JZ1582" s="37"/>
      <c r="LA1582" s="37"/>
      <c r="MC1582" s="37"/>
      <c r="ND1582" s="37"/>
      <c r="OG1582" s="37"/>
      <c r="PH1582" s="37"/>
      <c r="QI1582" s="37"/>
      <c r="RY1582" s="138"/>
    </row>
    <row r="1583" spans="3:493" s="38" customFormat="1">
      <c r="C1583" s="39"/>
      <c r="G1583" s="40"/>
      <c r="H1583" s="40"/>
      <c r="AI1583" s="37"/>
      <c r="BJ1583" s="37"/>
      <c r="DL1583" s="37"/>
      <c r="FN1583" s="37"/>
      <c r="FO1583" s="60"/>
      <c r="FP1583" s="60"/>
      <c r="FQ1583" s="60"/>
      <c r="FR1583" s="60"/>
      <c r="FS1583" s="60"/>
      <c r="FT1583" s="60"/>
      <c r="FU1583" s="60"/>
      <c r="FV1583" s="60"/>
      <c r="FW1583" s="60"/>
      <c r="FX1583" s="60"/>
      <c r="FY1583" s="60"/>
      <c r="FZ1583" s="60"/>
      <c r="GA1583" s="60"/>
      <c r="GB1583" s="60"/>
      <c r="GC1583" s="60"/>
      <c r="GD1583" s="60"/>
      <c r="GE1583" s="60"/>
      <c r="GF1583" s="60"/>
      <c r="GG1583" s="60"/>
      <c r="GH1583" s="60"/>
      <c r="GI1583" s="60"/>
      <c r="GJ1583" s="60"/>
      <c r="GK1583" s="60"/>
      <c r="GL1583" s="60"/>
      <c r="GM1583" s="60"/>
      <c r="GN1583" s="60"/>
      <c r="GO1583" s="37"/>
      <c r="HP1583" s="37"/>
      <c r="IW1583" s="37"/>
      <c r="IX1583" s="37"/>
      <c r="IY1583" s="37"/>
      <c r="JZ1583" s="37"/>
      <c r="LA1583" s="37"/>
      <c r="MC1583" s="37"/>
      <c r="ND1583" s="37"/>
      <c r="OG1583" s="37"/>
      <c r="PH1583" s="37"/>
      <c r="QI1583" s="37"/>
      <c r="RY1583" s="138"/>
    </row>
    <row r="1584" spans="3:493" s="38" customFormat="1">
      <c r="C1584" s="39"/>
      <c r="G1584" s="40"/>
      <c r="H1584" s="40"/>
      <c r="AI1584" s="37"/>
      <c r="BJ1584" s="37"/>
      <c r="DL1584" s="37"/>
      <c r="FN1584" s="37"/>
      <c r="FO1584" s="60"/>
      <c r="FP1584" s="60"/>
      <c r="FQ1584" s="60"/>
      <c r="FR1584" s="60"/>
      <c r="FS1584" s="60"/>
      <c r="FT1584" s="60"/>
      <c r="FU1584" s="60"/>
      <c r="FV1584" s="60"/>
      <c r="FW1584" s="60"/>
      <c r="FX1584" s="60"/>
      <c r="FY1584" s="60"/>
      <c r="FZ1584" s="60"/>
      <c r="GA1584" s="60"/>
      <c r="GB1584" s="60"/>
      <c r="GC1584" s="60"/>
      <c r="GD1584" s="60"/>
      <c r="GE1584" s="60"/>
      <c r="GF1584" s="60"/>
      <c r="GG1584" s="60"/>
      <c r="GH1584" s="60"/>
      <c r="GI1584" s="60"/>
      <c r="GJ1584" s="60"/>
      <c r="GK1584" s="60"/>
      <c r="GL1584" s="60"/>
      <c r="GM1584" s="60"/>
      <c r="GN1584" s="60"/>
      <c r="GO1584" s="37"/>
      <c r="HP1584" s="37"/>
      <c r="IW1584" s="37"/>
      <c r="IX1584" s="37"/>
      <c r="IY1584" s="37"/>
      <c r="JZ1584" s="37"/>
      <c r="LA1584" s="37"/>
      <c r="MC1584" s="37"/>
      <c r="ND1584" s="37"/>
      <c r="OG1584" s="37"/>
      <c r="PH1584" s="37"/>
      <c r="QI1584" s="37"/>
      <c r="RY1584" s="138"/>
    </row>
    <row r="1585" spans="3:493" s="38" customFormat="1">
      <c r="C1585" s="39"/>
      <c r="G1585" s="40"/>
      <c r="H1585" s="40"/>
      <c r="AI1585" s="37"/>
      <c r="BJ1585" s="37"/>
      <c r="DL1585" s="37"/>
      <c r="FN1585" s="37"/>
      <c r="FO1585" s="60"/>
      <c r="FP1585" s="60"/>
      <c r="FQ1585" s="60"/>
      <c r="FR1585" s="60"/>
      <c r="FS1585" s="60"/>
      <c r="FT1585" s="60"/>
      <c r="FU1585" s="60"/>
      <c r="FV1585" s="60"/>
      <c r="FW1585" s="60"/>
      <c r="FX1585" s="60"/>
      <c r="FY1585" s="60"/>
      <c r="FZ1585" s="60"/>
      <c r="GA1585" s="60"/>
      <c r="GB1585" s="60"/>
      <c r="GC1585" s="60"/>
      <c r="GD1585" s="60"/>
      <c r="GE1585" s="60"/>
      <c r="GF1585" s="60"/>
      <c r="GG1585" s="60"/>
      <c r="GH1585" s="60"/>
      <c r="GI1585" s="60"/>
      <c r="GJ1585" s="60"/>
      <c r="GK1585" s="60"/>
      <c r="GL1585" s="60"/>
      <c r="GM1585" s="60"/>
      <c r="GN1585" s="60"/>
      <c r="GO1585" s="37"/>
      <c r="HP1585" s="37"/>
      <c r="IW1585" s="37"/>
      <c r="IX1585" s="37"/>
      <c r="IY1585" s="37"/>
      <c r="JZ1585" s="37"/>
      <c r="LA1585" s="37"/>
      <c r="MC1585" s="37"/>
      <c r="ND1585" s="37"/>
      <c r="OG1585" s="37"/>
      <c r="PH1585" s="37"/>
      <c r="QI1585" s="37"/>
      <c r="RY1585" s="138"/>
    </row>
    <row r="1586" spans="3:493" s="38" customFormat="1">
      <c r="C1586" s="39"/>
      <c r="G1586" s="40"/>
      <c r="H1586" s="40"/>
      <c r="AI1586" s="37"/>
      <c r="BJ1586" s="37"/>
      <c r="DL1586" s="37"/>
      <c r="FN1586" s="37"/>
      <c r="FO1586" s="60"/>
      <c r="FP1586" s="60"/>
      <c r="FQ1586" s="60"/>
      <c r="FR1586" s="60"/>
      <c r="FS1586" s="60"/>
      <c r="FT1586" s="60"/>
      <c r="FU1586" s="60"/>
      <c r="FV1586" s="60"/>
      <c r="FW1586" s="60"/>
      <c r="FX1586" s="60"/>
      <c r="FY1586" s="60"/>
      <c r="FZ1586" s="60"/>
      <c r="GA1586" s="60"/>
      <c r="GB1586" s="60"/>
      <c r="GC1586" s="60"/>
      <c r="GD1586" s="60"/>
      <c r="GE1586" s="60"/>
      <c r="GF1586" s="60"/>
      <c r="GG1586" s="60"/>
      <c r="GH1586" s="60"/>
      <c r="GI1586" s="60"/>
      <c r="GJ1586" s="60"/>
      <c r="GK1586" s="60"/>
      <c r="GL1586" s="60"/>
      <c r="GM1586" s="60"/>
      <c r="GN1586" s="60"/>
      <c r="GO1586" s="37"/>
      <c r="HP1586" s="37"/>
      <c r="IW1586" s="37"/>
      <c r="IX1586" s="37"/>
      <c r="IY1586" s="37"/>
      <c r="JZ1586" s="37"/>
      <c r="LA1586" s="37"/>
      <c r="MC1586" s="37"/>
      <c r="ND1586" s="37"/>
      <c r="OG1586" s="37"/>
      <c r="PH1586" s="37"/>
      <c r="QI1586" s="37"/>
      <c r="RY1586" s="138"/>
    </row>
    <row r="1587" spans="3:493" s="38" customFormat="1">
      <c r="C1587" s="39"/>
      <c r="G1587" s="40"/>
      <c r="H1587" s="40"/>
      <c r="AI1587" s="37"/>
      <c r="BJ1587" s="37"/>
      <c r="DL1587" s="37"/>
      <c r="FN1587" s="37"/>
      <c r="FO1587" s="60"/>
      <c r="FP1587" s="60"/>
      <c r="FQ1587" s="60"/>
      <c r="FR1587" s="60"/>
      <c r="FS1587" s="60"/>
      <c r="FT1587" s="60"/>
      <c r="FU1587" s="60"/>
      <c r="FV1587" s="60"/>
      <c r="FW1587" s="60"/>
      <c r="FX1587" s="60"/>
      <c r="FY1587" s="60"/>
      <c r="FZ1587" s="60"/>
      <c r="GA1587" s="60"/>
      <c r="GB1587" s="60"/>
      <c r="GC1587" s="60"/>
      <c r="GD1587" s="60"/>
      <c r="GE1587" s="60"/>
      <c r="GF1587" s="60"/>
      <c r="GG1587" s="60"/>
      <c r="GH1587" s="60"/>
      <c r="GI1587" s="60"/>
      <c r="GJ1587" s="60"/>
      <c r="GK1587" s="60"/>
      <c r="GL1587" s="60"/>
      <c r="GM1587" s="60"/>
      <c r="GN1587" s="60"/>
      <c r="GO1587" s="37"/>
      <c r="HP1587" s="37"/>
      <c r="IW1587" s="37"/>
      <c r="IX1587" s="37"/>
      <c r="IY1587" s="37"/>
      <c r="JZ1587" s="37"/>
      <c r="LA1587" s="37"/>
      <c r="MC1587" s="37"/>
      <c r="ND1587" s="37"/>
      <c r="OG1587" s="37"/>
      <c r="PH1587" s="37"/>
      <c r="QI1587" s="37"/>
      <c r="RY1587" s="138"/>
    </row>
    <row r="1588" spans="3:493" s="38" customFormat="1">
      <c r="C1588" s="39"/>
      <c r="G1588" s="40"/>
      <c r="H1588" s="40"/>
      <c r="AI1588" s="37"/>
      <c r="BJ1588" s="37"/>
      <c r="DL1588" s="37"/>
      <c r="FN1588" s="37"/>
      <c r="FO1588" s="60"/>
      <c r="FP1588" s="60"/>
      <c r="FQ1588" s="60"/>
      <c r="FR1588" s="60"/>
      <c r="FS1588" s="60"/>
      <c r="FT1588" s="60"/>
      <c r="FU1588" s="60"/>
      <c r="FV1588" s="60"/>
      <c r="FW1588" s="60"/>
      <c r="FX1588" s="60"/>
      <c r="FY1588" s="60"/>
      <c r="FZ1588" s="60"/>
      <c r="GA1588" s="60"/>
      <c r="GB1588" s="60"/>
      <c r="GC1588" s="60"/>
      <c r="GD1588" s="60"/>
      <c r="GE1588" s="60"/>
      <c r="GF1588" s="60"/>
      <c r="GG1588" s="60"/>
      <c r="GH1588" s="60"/>
      <c r="GI1588" s="60"/>
      <c r="GJ1588" s="60"/>
      <c r="GK1588" s="60"/>
      <c r="GL1588" s="60"/>
      <c r="GM1588" s="60"/>
      <c r="GN1588" s="60"/>
      <c r="GO1588" s="37"/>
      <c r="HP1588" s="37"/>
      <c r="IW1588" s="37"/>
      <c r="IX1588" s="37"/>
      <c r="IY1588" s="37"/>
      <c r="JZ1588" s="37"/>
      <c r="LA1588" s="37"/>
      <c r="MC1588" s="37"/>
      <c r="ND1588" s="37"/>
      <c r="OG1588" s="37"/>
      <c r="PH1588" s="37"/>
      <c r="QI1588" s="37"/>
      <c r="RY1588" s="138"/>
    </row>
    <row r="1589" spans="3:493" s="38" customFormat="1">
      <c r="C1589" s="39"/>
      <c r="G1589" s="40"/>
      <c r="H1589" s="40"/>
      <c r="AI1589" s="37"/>
      <c r="BJ1589" s="37"/>
      <c r="DL1589" s="37"/>
      <c r="FN1589" s="37"/>
      <c r="FO1589" s="60"/>
      <c r="FP1589" s="60"/>
      <c r="FQ1589" s="60"/>
      <c r="FR1589" s="60"/>
      <c r="FS1589" s="60"/>
      <c r="FT1589" s="60"/>
      <c r="FU1589" s="60"/>
      <c r="FV1589" s="60"/>
      <c r="FW1589" s="60"/>
      <c r="FX1589" s="60"/>
      <c r="FY1589" s="60"/>
      <c r="FZ1589" s="60"/>
      <c r="GA1589" s="60"/>
      <c r="GB1589" s="60"/>
      <c r="GC1589" s="60"/>
      <c r="GD1589" s="60"/>
      <c r="GE1589" s="60"/>
      <c r="GF1589" s="60"/>
      <c r="GG1589" s="60"/>
      <c r="GH1589" s="60"/>
      <c r="GI1589" s="60"/>
      <c r="GJ1589" s="60"/>
      <c r="GK1589" s="60"/>
      <c r="GL1589" s="60"/>
      <c r="GM1589" s="60"/>
      <c r="GN1589" s="60"/>
      <c r="GO1589" s="37"/>
      <c r="HP1589" s="37"/>
      <c r="IW1589" s="37"/>
      <c r="IX1589" s="37"/>
      <c r="IY1589" s="37"/>
      <c r="JZ1589" s="37"/>
      <c r="LA1589" s="37"/>
      <c r="MC1589" s="37"/>
      <c r="ND1589" s="37"/>
      <c r="OG1589" s="37"/>
      <c r="PH1589" s="37"/>
      <c r="QI1589" s="37"/>
      <c r="RY1589" s="138"/>
    </row>
    <row r="1590" spans="3:493" s="38" customFormat="1">
      <c r="C1590" s="39"/>
      <c r="G1590" s="40"/>
      <c r="H1590" s="40"/>
      <c r="AI1590" s="37"/>
      <c r="BJ1590" s="37"/>
      <c r="DL1590" s="37"/>
      <c r="FN1590" s="37"/>
      <c r="FO1590" s="60"/>
      <c r="FP1590" s="60"/>
      <c r="FQ1590" s="60"/>
      <c r="FR1590" s="60"/>
      <c r="FS1590" s="60"/>
      <c r="FT1590" s="60"/>
      <c r="FU1590" s="60"/>
      <c r="FV1590" s="60"/>
      <c r="FW1590" s="60"/>
      <c r="FX1590" s="60"/>
      <c r="FY1590" s="60"/>
      <c r="FZ1590" s="60"/>
      <c r="GA1590" s="60"/>
      <c r="GB1590" s="60"/>
      <c r="GC1590" s="60"/>
      <c r="GD1590" s="60"/>
      <c r="GE1590" s="60"/>
      <c r="GF1590" s="60"/>
      <c r="GG1590" s="60"/>
      <c r="GH1590" s="60"/>
      <c r="GI1590" s="60"/>
      <c r="GJ1590" s="60"/>
      <c r="GK1590" s="60"/>
      <c r="GL1590" s="60"/>
      <c r="GM1590" s="60"/>
      <c r="GN1590" s="60"/>
      <c r="GO1590" s="37"/>
      <c r="HP1590" s="37"/>
      <c r="IW1590" s="37"/>
      <c r="IX1590" s="37"/>
      <c r="IY1590" s="37"/>
      <c r="JZ1590" s="37"/>
      <c r="LA1590" s="37"/>
      <c r="MC1590" s="37"/>
      <c r="ND1590" s="37"/>
      <c r="OG1590" s="37"/>
      <c r="PH1590" s="37"/>
      <c r="QI1590" s="37"/>
      <c r="RY1590" s="138"/>
    </row>
    <row r="1591" spans="3:493" s="38" customFormat="1">
      <c r="C1591" s="39"/>
      <c r="G1591" s="40"/>
      <c r="H1591" s="40"/>
      <c r="AI1591" s="37"/>
      <c r="BJ1591" s="37"/>
      <c r="DL1591" s="37"/>
      <c r="FN1591" s="37"/>
      <c r="FO1591" s="60"/>
      <c r="FP1591" s="60"/>
      <c r="FQ1591" s="60"/>
      <c r="FR1591" s="60"/>
      <c r="FS1591" s="60"/>
      <c r="FT1591" s="60"/>
      <c r="FU1591" s="60"/>
      <c r="FV1591" s="60"/>
      <c r="FW1591" s="60"/>
      <c r="FX1591" s="60"/>
      <c r="FY1591" s="60"/>
      <c r="FZ1591" s="60"/>
      <c r="GA1591" s="60"/>
      <c r="GB1591" s="60"/>
      <c r="GC1591" s="60"/>
      <c r="GD1591" s="60"/>
      <c r="GE1591" s="60"/>
      <c r="GF1591" s="60"/>
      <c r="GG1591" s="60"/>
      <c r="GH1591" s="60"/>
      <c r="GI1591" s="60"/>
      <c r="GJ1591" s="60"/>
      <c r="GK1591" s="60"/>
      <c r="GL1591" s="60"/>
      <c r="GM1591" s="60"/>
      <c r="GN1591" s="60"/>
      <c r="GO1591" s="37"/>
      <c r="HP1591" s="37"/>
      <c r="IW1591" s="37"/>
      <c r="IX1591" s="37"/>
      <c r="IY1591" s="37"/>
      <c r="JZ1591" s="37"/>
      <c r="LA1591" s="37"/>
      <c r="MC1591" s="37"/>
      <c r="ND1591" s="37"/>
      <c r="OG1591" s="37"/>
      <c r="PH1591" s="37"/>
      <c r="QI1591" s="37"/>
      <c r="RY1591" s="138"/>
    </row>
    <row r="1592" spans="3:493" s="38" customFormat="1">
      <c r="C1592" s="39"/>
      <c r="G1592" s="40"/>
      <c r="H1592" s="40"/>
      <c r="AI1592" s="37"/>
      <c r="BJ1592" s="37"/>
      <c r="DL1592" s="37"/>
      <c r="FN1592" s="37"/>
      <c r="FO1592" s="60"/>
      <c r="FP1592" s="60"/>
      <c r="FQ1592" s="60"/>
      <c r="FR1592" s="60"/>
      <c r="FS1592" s="60"/>
      <c r="FT1592" s="60"/>
      <c r="FU1592" s="60"/>
      <c r="FV1592" s="60"/>
      <c r="FW1592" s="60"/>
      <c r="FX1592" s="60"/>
      <c r="FY1592" s="60"/>
      <c r="FZ1592" s="60"/>
      <c r="GA1592" s="60"/>
      <c r="GB1592" s="60"/>
      <c r="GC1592" s="60"/>
      <c r="GD1592" s="60"/>
      <c r="GE1592" s="60"/>
      <c r="GF1592" s="60"/>
      <c r="GG1592" s="60"/>
      <c r="GH1592" s="60"/>
      <c r="GI1592" s="60"/>
      <c r="GJ1592" s="60"/>
      <c r="GK1592" s="60"/>
      <c r="GL1592" s="60"/>
      <c r="GM1592" s="60"/>
      <c r="GN1592" s="60"/>
      <c r="GO1592" s="37"/>
      <c r="HP1592" s="37"/>
      <c r="IW1592" s="37"/>
      <c r="IX1592" s="37"/>
      <c r="IY1592" s="37"/>
      <c r="JZ1592" s="37"/>
      <c r="LA1592" s="37"/>
      <c r="MC1592" s="37"/>
      <c r="ND1592" s="37"/>
      <c r="OG1592" s="37"/>
      <c r="PH1592" s="37"/>
      <c r="QI1592" s="37"/>
      <c r="RY1592" s="138"/>
    </row>
    <row r="1593" spans="3:493" s="38" customFormat="1">
      <c r="C1593" s="39"/>
      <c r="G1593" s="40"/>
      <c r="H1593" s="40"/>
      <c r="AI1593" s="37"/>
      <c r="BJ1593" s="37"/>
      <c r="DL1593" s="37"/>
      <c r="FN1593" s="37"/>
      <c r="FO1593" s="60"/>
      <c r="FP1593" s="60"/>
      <c r="FQ1593" s="60"/>
      <c r="FR1593" s="60"/>
      <c r="FS1593" s="60"/>
      <c r="FT1593" s="60"/>
      <c r="FU1593" s="60"/>
      <c r="FV1593" s="60"/>
      <c r="FW1593" s="60"/>
      <c r="FX1593" s="60"/>
      <c r="FY1593" s="60"/>
      <c r="FZ1593" s="60"/>
      <c r="GA1593" s="60"/>
      <c r="GB1593" s="60"/>
      <c r="GC1593" s="60"/>
      <c r="GD1593" s="60"/>
      <c r="GE1593" s="60"/>
      <c r="GF1593" s="60"/>
      <c r="GG1593" s="60"/>
      <c r="GH1593" s="60"/>
      <c r="GI1593" s="60"/>
      <c r="GJ1593" s="60"/>
      <c r="GK1593" s="60"/>
      <c r="GL1593" s="60"/>
      <c r="GM1593" s="60"/>
      <c r="GN1593" s="60"/>
      <c r="GO1593" s="37"/>
      <c r="HP1593" s="37"/>
      <c r="IW1593" s="37"/>
      <c r="IX1593" s="37"/>
      <c r="IY1593" s="37"/>
      <c r="JZ1593" s="37"/>
      <c r="LA1593" s="37"/>
      <c r="MC1593" s="37"/>
      <c r="ND1593" s="37"/>
      <c r="OG1593" s="37"/>
      <c r="PH1593" s="37"/>
      <c r="QI1593" s="37"/>
      <c r="RY1593" s="138"/>
    </row>
    <row r="1594" spans="3:493" s="38" customFormat="1">
      <c r="C1594" s="39"/>
      <c r="G1594" s="40"/>
      <c r="H1594" s="40"/>
      <c r="AI1594" s="37"/>
      <c r="BJ1594" s="37"/>
      <c r="DL1594" s="37"/>
      <c r="FN1594" s="37"/>
      <c r="FO1594" s="60"/>
      <c r="FP1594" s="60"/>
      <c r="FQ1594" s="60"/>
      <c r="FR1594" s="60"/>
      <c r="FS1594" s="60"/>
      <c r="FT1594" s="60"/>
      <c r="FU1594" s="60"/>
      <c r="FV1594" s="60"/>
      <c r="FW1594" s="60"/>
      <c r="FX1594" s="60"/>
      <c r="FY1594" s="60"/>
      <c r="FZ1594" s="60"/>
      <c r="GA1594" s="60"/>
      <c r="GB1594" s="60"/>
      <c r="GC1594" s="60"/>
      <c r="GD1594" s="60"/>
      <c r="GE1594" s="60"/>
      <c r="GF1594" s="60"/>
      <c r="GG1594" s="60"/>
      <c r="GH1594" s="60"/>
      <c r="GI1594" s="60"/>
      <c r="GJ1594" s="60"/>
      <c r="GK1594" s="60"/>
      <c r="GL1594" s="60"/>
      <c r="GM1594" s="60"/>
      <c r="GN1594" s="60"/>
      <c r="GO1594" s="37"/>
      <c r="HP1594" s="37"/>
      <c r="IW1594" s="37"/>
      <c r="IX1594" s="37"/>
      <c r="IY1594" s="37"/>
      <c r="JZ1594" s="37"/>
      <c r="LA1594" s="37"/>
      <c r="MC1594" s="37"/>
      <c r="ND1594" s="37"/>
      <c r="OG1594" s="37"/>
      <c r="PH1594" s="37"/>
      <c r="QI1594" s="37"/>
      <c r="RY1594" s="138"/>
    </row>
    <row r="1595" spans="3:493" s="38" customFormat="1">
      <c r="C1595" s="39"/>
      <c r="G1595" s="40"/>
      <c r="H1595" s="40"/>
      <c r="AI1595" s="37"/>
      <c r="BJ1595" s="37"/>
      <c r="DL1595" s="37"/>
      <c r="FN1595" s="37"/>
      <c r="FO1595" s="60"/>
      <c r="FP1595" s="60"/>
      <c r="FQ1595" s="60"/>
      <c r="FR1595" s="60"/>
      <c r="FS1595" s="60"/>
      <c r="FT1595" s="60"/>
      <c r="FU1595" s="60"/>
      <c r="FV1595" s="60"/>
      <c r="FW1595" s="60"/>
      <c r="FX1595" s="60"/>
      <c r="FY1595" s="60"/>
      <c r="FZ1595" s="60"/>
      <c r="GA1595" s="60"/>
      <c r="GB1595" s="60"/>
      <c r="GC1595" s="60"/>
      <c r="GD1595" s="60"/>
      <c r="GE1595" s="60"/>
      <c r="GF1595" s="60"/>
      <c r="GG1595" s="60"/>
      <c r="GH1595" s="60"/>
      <c r="GI1595" s="60"/>
      <c r="GJ1595" s="60"/>
      <c r="GK1595" s="60"/>
      <c r="GL1595" s="60"/>
      <c r="GM1595" s="60"/>
      <c r="GN1595" s="60"/>
      <c r="GO1595" s="37"/>
      <c r="HP1595" s="37"/>
      <c r="IW1595" s="37"/>
      <c r="IX1595" s="37"/>
      <c r="IY1595" s="37"/>
      <c r="JZ1595" s="37"/>
      <c r="LA1595" s="37"/>
      <c r="MC1595" s="37"/>
      <c r="ND1595" s="37"/>
      <c r="OG1595" s="37"/>
      <c r="PH1595" s="37"/>
      <c r="QI1595" s="37"/>
      <c r="RY1595" s="138"/>
    </row>
    <row r="1596" spans="3:493" s="38" customFormat="1">
      <c r="C1596" s="39"/>
      <c r="G1596" s="40"/>
      <c r="H1596" s="40"/>
      <c r="AI1596" s="37"/>
      <c r="BJ1596" s="37"/>
      <c r="DL1596" s="37"/>
      <c r="FN1596" s="37"/>
      <c r="FO1596" s="60"/>
      <c r="FP1596" s="60"/>
      <c r="FQ1596" s="60"/>
      <c r="FR1596" s="60"/>
      <c r="FS1596" s="60"/>
      <c r="FT1596" s="60"/>
      <c r="FU1596" s="60"/>
      <c r="FV1596" s="60"/>
      <c r="FW1596" s="60"/>
      <c r="FX1596" s="60"/>
      <c r="FY1596" s="60"/>
      <c r="FZ1596" s="60"/>
      <c r="GA1596" s="60"/>
      <c r="GB1596" s="60"/>
      <c r="GC1596" s="60"/>
      <c r="GD1596" s="60"/>
      <c r="GE1596" s="60"/>
      <c r="GF1596" s="60"/>
      <c r="GG1596" s="60"/>
      <c r="GH1596" s="60"/>
      <c r="GI1596" s="60"/>
      <c r="GJ1596" s="60"/>
      <c r="GK1596" s="60"/>
      <c r="GL1596" s="60"/>
      <c r="GM1596" s="60"/>
      <c r="GN1596" s="60"/>
      <c r="GO1596" s="37"/>
      <c r="HP1596" s="37"/>
      <c r="IW1596" s="37"/>
      <c r="IX1596" s="37"/>
      <c r="IY1596" s="37"/>
      <c r="JZ1596" s="37"/>
      <c r="LA1596" s="37"/>
      <c r="MC1596" s="37"/>
      <c r="ND1596" s="37"/>
      <c r="OG1596" s="37"/>
      <c r="PH1596" s="37"/>
      <c r="QI1596" s="37"/>
      <c r="RY1596" s="138"/>
    </row>
    <row r="1597" spans="3:493" s="38" customFormat="1">
      <c r="C1597" s="39"/>
      <c r="G1597" s="40"/>
      <c r="H1597" s="40"/>
      <c r="AI1597" s="37"/>
      <c r="BJ1597" s="37"/>
      <c r="DL1597" s="37"/>
      <c r="FN1597" s="37"/>
      <c r="FO1597" s="60"/>
      <c r="FP1597" s="60"/>
      <c r="FQ1597" s="60"/>
      <c r="FR1597" s="60"/>
      <c r="FS1597" s="60"/>
      <c r="FT1597" s="60"/>
      <c r="FU1597" s="60"/>
      <c r="FV1597" s="60"/>
      <c r="FW1597" s="60"/>
      <c r="FX1597" s="60"/>
      <c r="FY1597" s="60"/>
      <c r="FZ1597" s="60"/>
      <c r="GA1597" s="60"/>
      <c r="GB1597" s="60"/>
      <c r="GC1597" s="60"/>
      <c r="GD1597" s="60"/>
      <c r="GE1597" s="60"/>
      <c r="GF1597" s="60"/>
      <c r="GG1597" s="60"/>
      <c r="GH1597" s="60"/>
      <c r="GI1597" s="60"/>
      <c r="GJ1597" s="60"/>
      <c r="GK1597" s="60"/>
      <c r="GL1597" s="60"/>
      <c r="GM1597" s="60"/>
      <c r="GN1597" s="60"/>
      <c r="GO1597" s="37"/>
      <c r="HP1597" s="37"/>
      <c r="IW1597" s="37"/>
      <c r="IX1597" s="37"/>
      <c r="IY1597" s="37"/>
      <c r="JZ1597" s="37"/>
      <c r="LA1597" s="37"/>
      <c r="MC1597" s="37"/>
      <c r="ND1597" s="37"/>
      <c r="OG1597" s="37"/>
      <c r="PH1597" s="37"/>
      <c r="QI1597" s="37"/>
      <c r="RY1597" s="138"/>
    </row>
    <row r="1598" spans="3:493" s="38" customFormat="1">
      <c r="C1598" s="39"/>
      <c r="G1598" s="40"/>
      <c r="H1598" s="40"/>
      <c r="AI1598" s="37"/>
      <c r="BJ1598" s="37"/>
      <c r="DL1598" s="37"/>
      <c r="FN1598" s="37"/>
      <c r="FO1598" s="60"/>
      <c r="FP1598" s="60"/>
      <c r="FQ1598" s="60"/>
      <c r="FR1598" s="60"/>
      <c r="FS1598" s="60"/>
      <c r="FT1598" s="60"/>
      <c r="FU1598" s="60"/>
      <c r="FV1598" s="60"/>
      <c r="FW1598" s="60"/>
      <c r="FX1598" s="60"/>
      <c r="FY1598" s="60"/>
      <c r="FZ1598" s="60"/>
      <c r="GA1598" s="60"/>
      <c r="GB1598" s="60"/>
      <c r="GC1598" s="60"/>
      <c r="GD1598" s="60"/>
      <c r="GE1598" s="60"/>
      <c r="GF1598" s="60"/>
      <c r="GG1598" s="60"/>
      <c r="GH1598" s="60"/>
      <c r="GI1598" s="60"/>
      <c r="GJ1598" s="60"/>
      <c r="GK1598" s="60"/>
      <c r="GL1598" s="60"/>
      <c r="GM1598" s="60"/>
      <c r="GN1598" s="60"/>
      <c r="GO1598" s="37"/>
      <c r="HP1598" s="37"/>
      <c r="IW1598" s="37"/>
      <c r="IX1598" s="37"/>
      <c r="IY1598" s="37"/>
      <c r="JZ1598" s="37"/>
      <c r="LA1598" s="37"/>
      <c r="MC1598" s="37"/>
      <c r="ND1598" s="37"/>
      <c r="OG1598" s="37"/>
      <c r="PH1598" s="37"/>
      <c r="QI1598" s="37"/>
      <c r="RY1598" s="138"/>
    </row>
    <row r="1599" spans="3:493" s="38" customFormat="1">
      <c r="C1599" s="39"/>
      <c r="G1599" s="40"/>
      <c r="H1599" s="40"/>
      <c r="AI1599" s="37"/>
      <c r="BJ1599" s="37"/>
      <c r="DL1599" s="37"/>
      <c r="FN1599" s="37"/>
      <c r="FO1599" s="60"/>
      <c r="FP1599" s="60"/>
      <c r="FQ1599" s="60"/>
      <c r="FR1599" s="60"/>
      <c r="FS1599" s="60"/>
      <c r="FT1599" s="60"/>
      <c r="FU1599" s="60"/>
      <c r="FV1599" s="60"/>
      <c r="FW1599" s="60"/>
      <c r="FX1599" s="60"/>
      <c r="FY1599" s="60"/>
      <c r="FZ1599" s="60"/>
      <c r="GA1599" s="60"/>
      <c r="GB1599" s="60"/>
      <c r="GC1599" s="60"/>
      <c r="GD1599" s="60"/>
      <c r="GE1599" s="60"/>
      <c r="GF1599" s="60"/>
      <c r="GG1599" s="60"/>
      <c r="GH1599" s="60"/>
      <c r="GI1599" s="60"/>
      <c r="GJ1599" s="60"/>
      <c r="GK1599" s="60"/>
      <c r="GL1599" s="60"/>
      <c r="GM1599" s="60"/>
      <c r="GN1599" s="60"/>
      <c r="GO1599" s="37"/>
      <c r="HP1599" s="37"/>
      <c r="IW1599" s="37"/>
      <c r="IX1599" s="37"/>
      <c r="IY1599" s="37"/>
      <c r="JZ1599" s="37"/>
      <c r="LA1599" s="37"/>
      <c r="MC1599" s="37"/>
      <c r="ND1599" s="37"/>
      <c r="OG1599" s="37"/>
      <c r="PH1599" s="37"/>
      <c r="QI1599" s="37"/>
      <c r="RY1599" s="138"/>
    </row>
    <row r="1600" spans="3:493" s="38" customFormat="1">
      <c r="C1600" s="39"/>
      <c r="G1600" s="40"/>
      <c r="H1600" s="40"/>
      <c r="AI1600" s="37"/>
      <c r="BJ1600" s="37"/>
      <c r="DL1600" s="37"/>
      <c r="FN1600" s="37"/>
      <c r="FO1600" s="60"/>
      <c r="FP1600" s="60"/>
      <c r="FQ1600" s="60"/>
      <c r="FR1600" s="60"/>
      <c r="FS1600" s="60"/>
      <c r="FT1600" s="60"/>
      <c r="FU1600" s="60"/>
      <c r="FV1600" s="60"/>
      <c r="FW1600" s="60"/>
      <c r="FX1600" s="60"/>
      <c r="FY1600" s="60"/>
      <c r="FZ1600" s="60"/>
      <c r="GA1600" s="60"/>
      <c r="GB1600" s="60"/>
      <c r="GC1600" s="60"/>
      <c r="GD1600" s="60"/>
      <c r="GE1600" s="60"/>
      <c r="GF1600" s="60"/>
      <c r="GG1600" s="60"/>
      <c r="GH1600" s="60"/>
      <c r="GI1600" s="60"/>
      <c r="GJ1600" s="60"/>
      <c r="GK1600" s="60"/>
      <c r="GL1600" s="60"/>
      <c r="GM1600" s="60"/>
      <c r="GN1600" s="60"/>
      <c r="GO1600" s="37"/>
      <c r="HP1600" s="37"/>
      <c r="IW1600" s="37"/>
      <c r="IX1600" s="37"/>
      <c r="IY1600" s="37"/>
      <c r="JZ1600" s="37"/>
      <c r="LA1600" s="37"/>
      <c r="MC1600" s="37"/>
      <c r="ND1600" s="37"/>
      <c r="OG1600" s="37"/>
      <c r="PH1600" s="37"/>
      <c r="QI1600" s="37"/>
      <c r="RY1600" s="138"/>
    </row>
    <row r="1601" spans="3:493" s="38" customFormat="1">
      <c r="C1601" s="39"/>
      <c r="G1601" s="40"/>
      <c r="H1601" s="40"/>
      <c r="AI1601" s="37"/>
      <c r="BJ1601" s="37"/>
      <c r="DL1601" s="37"/>
      <c r="FN1601" s="37"/>
      <c r="FO1601" s="60"/>
      <c r="FP1601" s="60"/>
      <c r="FQ1601" s="60"/>
      <c r="FR1601" s="60"/>
      <c r="FS1601" s="60"/>
      <c r="FT1601" s="60"/>
      <c r="FU1601" s="60"/>
      <c r="FV1601" s="60"/>
      <c r="FW1601" s="60"/>
      <c r="FX1601" s="60"/>
      <c r="FY1601" s="60"/>
      <c r="FZ1601" s="60"/>
      <c r="GA1601" s="60"/>
      <c r="GB1601" s="60"/>
      <c r="GC1601" s="60"/>
      <c r="GD1601" s="60"/>
      <c r="GE1601" s="60"/>
      <c r="GF1601" s="60"/>
      <c r="GG1601" s="60"/>
      <c r="GH1601" s="60"/>
      <c r="GI1601" s="60"/>
      <c r="GJ1601" s="60"/>
      <c r="GK1601" s="60"/>
      <c r="GL1601" s="60"/>
      <c r="GM1601" s="60"/>
      <c r="GN1601" s="60"/>
      <c r="GO1601" s="37"/>
      <c r="HP1601" s="37"/>
      <c r="IW1601" s="37"/>
      <c r="IX1601" s="37"/>
      <c r="IY1601" s="37"/>
      <c r="JZ1601" s="37"/>
      <c r="LA1601" s="37"/>
      <c r="MC1601" s="37"/>
      <c r="ND1601" s="37"/>
      <c r="OG1601" s="37"/>
      <c r="PH1601" s="37"/>
      <c r="QI1601" s="37"/>
      <c r="RY1601" s="138"/>
    </row>
  </sheetData>
  <autoFilter ref="A8:RZ84" xr:uid="{C5B66C45-7A6D-4774-A701-E87433658517}"/>
  <mergeCells count="35">
    <mergeCell ref="PI7:QH7"/>
    <mergeCell ref="QJ7:RI7"/>
    <mergeCell ref="RS7:RS8"/>
    <mergeCell ref="RV7:RV8"/>
    <mergeCell ref="RK7:RK8"/>
    <mergeCell ref="RL7:RL8"/>
    <mergeCell ref="RP7:RP8"/>
    <mergeCell ref="RQ7:RQ8"/>
    <mergeCell ref="RR7:RR8"/>
    <mergeCell ref="RM7:RM8"/>
    <mergeCell ref="RN7:RN8"/>
    <mergeCell ref="RT7:RT8"/>
    <mergeCell ref="RU7:RU8"/>
    <mergeCell ref="RO7:RO8"/>
    <mergeCell ref="RJ7:RJ8"/>
    <mergeCell ref="A2:PG2"/>
    <mergeCell ref="A3:PG3"/>
    <mergeCell ref="A4:PG4"/>
    <mergeCell ref="A5:PG5"/>
    <mergeCell ref="A6:PG6"/>
    <mergeCell ref="I7:AH7"/>
    <mergeCell ref="AJ7:BI7"/>
    <mergeCell ref="BK7:CJ7"/>
    <mergeCell ref="CL7:DK7"/>
    <mergeCell ref="DM7:EL7"/>
    <mergeCell ref="KA7:KZ7"/>
    <mergeCell ref="LB7:MA7"/>
    <mergeCell ref="NE7:OF7"/>
    <mergeCell ref="OH7:PG7"/>
    <mergeCell ref="EN7:FM7"/>
    <mergeCell ref="FO7:GN7"/>
    <mergeCell ref="GP7:HO7"/>
    <mergeCell ref="HQ7:IP7"/>
    <mergeCell ref="IZ7:JY7"/>
    <mergeCell ref="MD7:NC7"/>
  </mergeCells>
  <printOptions horizontalCentered="1" verticalCentered="1"/>
  <pageMargins left="0.11811023622047245" right="0.11811023622047245" top="0.35433070866141736" bottom="0.35433070866141736" header="0.31496062992125984" footer="0.31496062992125984"/>
  <pageSetup scale="27" orientation="landscape" r:id="rId1"/>
  <ignoredErrors>
    <ignoredError sqref="RM9 RR9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39"/>
  <sheetViews>
    <sheetView zoomScaleNormal="100" workbookViewId="0">
      <selection activeCell="C12" sqref="C12"/>
    </sheetView>
  </sheetViews>
  <sheetFormatPr baseColWidth="10" defaultColWidth="11.5" defaultRowHeight="15"/>
  <cols>
    <col min="1" max="1" width="44.6640625" style="44" customWidth="1"/>
    <col min="2" max="2" width="39.5" style="44" customWidth="1"/>
    <col min="3" max="3" width="21.33203125" style="63" bestFit="1" customWidth="1"/>
    <col min="4" max="11" width="5.5" style="44" customWidth="1"/>
    <col min="12" max="12" width="7.33203125" style="44" customWidth="1"/>
    <col min="13" max="16384" width="11.5" style="44"/>
  </cols>
  <sheetData>
    <row r="1" spans="1:3">
      <c r="A1" s="166" t="s">
        <v>0</v>
      </c>
      <c r="B1" s="166"/>
      <c r="C1" s="166"/>
    </row>
    <row r="2" spans="1:3" ht="17.25" customHeight="1">
      <c r="A2" s="166" t="s">
        <v>220</v>
      </c>
      <c r="B2" s="166"/>
      <c r="C2" s="166"/>
    </row>
    <row r="3" spans="1:3" ht="76.5" customHeight="1">
      <c r="A3" s="166" t="s">
        <v>221</v>
      </c>
      <c r="B3" s="166"/>
      <c r="C3" s="166"/>
    </row>
    <row r="4" spans="1:3">
      <c r="A4" s="45"/>
    </row>
    <row r="6" spans="1:3" ht="16" thickBot="1"/>
    <row r="7" spans="1:3">
      <c r="A7" s="46" t="s">
        <v>42</v>
      </c>
      <c r="B7" s="47" t="s">
        <v>43</v>
      </c>
      <c r="C7" s="64" t="s">
        <v>44</v>
      </c>
    </row>
    <row r="8" spans="1:3">
      <c r="A8" s="53" t="s">
        <v>55</v>
      </c>
      <c r="B8" s="141" t="s">
        <v>216</v>
      </c>
      <c r="C8" s="65">
        <f>SUMIF('ASIGNACION DE PUNTAJE OPCION 2'!$RO$9:$RO$83,'ADJUDICACION OPCION 2'!A8,'ASIGNACION DE PUNTAJE OPCION 2'!$RU$9:$RU$83)</f>
        <v>341505474</v>
      </c>
    </row>
    <row r="9" spans="1:3">
      <c r="A9" s="53" t="s">
        <v>56</v>
      </c>
      <c r="B9" s="135" t="s">
        <v>222</v>
      </c>
      <c r="C9" s="65">
        <f>SUMIF('ASIGNACION DE PUNTAJE OPCION 2'!$RO$9:$RO$83,'ADJUDICACION OPCION 2'!A9,'ASIGNACION DE PUNTAJE OPCION 2'!$RU$9:$RU$83)</f>
        <v>498794285.77999997</v>
      </c>
    </row>
    <row r="10" spans="1:3">
      <c r="A10" s="53" t="s">
        <v>57</v>
      </c>
      <c r="B10" s="135" t="s">
        <v>217</v>
      </c>
      <c r="C10" s="65">
        <f>SUMIF('ASIGNACION DE PUNTAJE OPCION 2'!$RO$9:$RO$83,'ADJUDICACION OPCION 2'!A10,'ASIGNACION DE PUNTAJE OPCION 2'!$RU$9:$RU$83)</f>
        <v>247401000</v>
      </c>
    </row>
    <row r="11" spans="1:3">
      <c r="A11" s="53" t="s">
        <v>59</v>
      </c>
      <c r="B11" s="141" t="s">
        <v>209</v>
      </c>
      <c r="C11" s="65">
        <f>SUMIF('ASIGNACION DE PUNTAJE OPCION 2'!$RO$9:$RO$83,'ADJUDICACION OPCION 2'!A11,'ASIGNACION DE PUNTAJE OPCION 2'!$RU$9:$RU$83)</f>
        <v>98413000</v>
      </c>
    </row>
    <row r="12" spans="1:3" ht="39.75" customHeight="1">
      <c r="A12" s="53" t="s">
        <v>61</v>
      </c>
      <c r="B12" s="53">
        <v>13</v>
      </c>
      <c r="C12" s="65">
        <f>SUMIF('ASIGNACION DE PUNTAJE OPCION 2'!$RO$9:$RO$83,'ADJUDICACION OPCION 2'!A12,'ASIGNACION DE PUNTAJE OPCION 2'!$RU$9:$RU$83)</f>
        <v>83895000</v>
      </c>
    </row>
    <row r="13" spans="1:3" ht="39.75" customHeight="1">
      <c r="A13" s="53" t="s">
        <v>62</v>
      </c>
      <c r="B13" s="53" t="s">
        <v>218</v>
      </c>
      <c r="C13" s="65">
        <f>SUMIF('ASIGNACION DE PUNTAJE OPCION 2'!$RO$9:$RO$83,'ADJUDICACION OPCION 2'!A13,'ASIGNACION DE PUNTAJE OPCION 2'!$RU$9:$RU$83)</f>
        <v>750684130</v>
      </c>
    </row>
    <row r="14" spans="1:3">
      <c r="A14" s="53" t="s">
        <v>63</v>
      </c>
      <c r="B14" s="53">
        <v>10</v>
      </c>
      <c r="C14" s="65">
        <f>SUMIF('ASIGNACION DE PUNTAJE OPCION 2'!$RO$9:$RO$83,'ADJUDICACION OPCION 2'!A14,'ASIGNACION DE PUNTAJE OPCION 2'!$RU$9:$RU$83)</f>
        <v>3696311.36</v>
      </c>
    </row>
    <row r="15" spans="1:3">
      <c r="A15" s="53" t="s">
        <v>64</v>
      </c>
      <c r="B15" s="141" t="s">
        <v>223</v>
      </c>
      <c r="C15" s="65">
        <f>SUMIF('ASIGNACION DE PUNTAJE OPCION 2'!$RO$9:$RO$83,'ADJUDICACION OPCION 2'!A15,'ASIGNACION DE PUNTAJE OPCION 2'!$RU$9:$RU$83)</f>
        <v>29631000</v>
      </c>
    </row>
    <row r="16" spans="1:3">
      <c r="A16" s="53" t="s">
        <v>65</v>
      </c>
      <c r="B16" s="53" t="s">
        <v>210</v>
      </c>
      <c r="C16" s="65">
        <f>SUMIF('ASIGNACION DE PUNTAJE OPCION 2'!$RO$9:$RO$83,'ADJUDICACION OPCION 2'!A16,'ASIGNACION DE PUNTAJE OPCION 2'!$RU$9:$RU$83)</f>
        <v>297855988.5</v>
      </c>
    </row>
    <row r="17" spans="1:18">
      <c r="A17" s="53" t="s">
        <v>66</v>
      </c>
      <c r="B17" s="136" t="s">
        <v>224</v>
      </c>
      <c r="C17" s="65">
        <f>SUMIF('ASIGNACION DE PUNTAJE OPCION 2'!$RO$9:$RO$83,'ADJUDICACION OPCION 2'!A17,'ASIGNACION DE PUNTAJE OPCION 2'!$RU$9:$RU$83)</f>
        <v>105023295.3</v>
      </c>
    </row>
    <row r="18" spans="1:18">
      <c r="A18" s="53" t="s">
        <v>71</v>
      </c>
      <c r="B18" s="53">
        <v>2</v>
      </c>
      <c r="C18" s="65">
        <f>SUMIF('ASIGNACION DE PUNTAJE OPCION 2'!$RO$9:$RO$83,'ADJUDICACION OPCION 2'!A18,'ASIGNACION DE PUNTAJE OPCION 2'!$RU$9:$RU$83)</f>
        <v>56621866</v>
      </c>
    </row>
    <row r="19" spans="1:18">
      <c r="A19" s="53" t="s">
        <v>76</v>
      </c>
      <c r="B19" s="53" t="s">
        <v>219</v>
      </c>
      <c r="C19" s="65">
        <f>SUMIF('ASIGNACION DE PUNTAJE OPCION 2'!$RO$9:$RO$83,'ADJUDICACION OPCION 2'!A19,'ASIGNACION DE PUNTAJE OPCION 2'!$RU$9:$RU$83)</f>
        <v>330248800</v>
      </c>
    </row>
    <row r="20" spans="1:18" ht="16">
      <c r="P20"/>
      <c r="R20"/>
    </row>
    <row r="21" spans="1:18" ht="16">
      <c r="P21"/>
      <c r="R21"/>
    </row>
    <row r="22" spans="1:18" ht="16">
      <c r="A22" s="165" t="s">
        <v>45</v>
      </c>
      <c r="B22" s="165"/>
      <c r="C22" s="165"/>
      <c r="P22"/>
    </row>
    <row r="23" spans="1:18" ht="16">
      <c r="A23" s="167">
        <f>SUM(C8:C19)</f>
        <v>2843770150.9400001</v>
      </c>
      <c r="B23" s="167"/>
      <c r="C23" s="167"/>
      <c r="P23"/>
    </row>
    <row r="24" spans="1:18" ht="16">
      <c r="A24" s="165" t="s">
        <v>46</v>
      </c>
      <c r="B24" s="165"/>
      <c r="C24" s="165"/>
      <c r="P24"/>
    </row>
    <row r="25" spans="1:18" ht="16">
      <c r="A25" s="168">
        <f>+A23/A37</f>
        <v>0.78712321299904753</v>
      </c>
      <c r="B25" s="168"/>
      <c r="C25" s="168"/>
      <c r="P25"/>
    </row>
    <row r="26" spans="1:18" ht="16">
      <c r="A26" s="165" t="s">
        <v>47</v>
      </c>
      <c r="B26" s="165"/>
      <c r="C26" s="165"/>
      <c r="P26"/>
    </row>
    <row r="27" spans="1:18" ht="16">
      <c r="A27" s="167">
        <f>'ASIGNACION DE PUNTAJE OPCION 2'!RX84</f>
        <v>178556556.93963328</v>
      </c>
      <c r="B27" s="167"/>
      <c r="C27" s="167"/>
      <c r="P27"/>
    </row>
    <row r="28" spans="1:18" ht="16">
      <c r="A28" s="48"/>
      <c r="B28" s="48"/>
      <c r="C28" s="66"/>
      <c r="P28"/>
    </row>
    <row r="29" spans="1:18" ht="16">
      <c r="A29" s="165" t="s">
        <v>48</v>
      </c>
      <c r="B29" s="165"/>
      <c r="C29" s="165"/>
      <c r="P29"/>
    </row>
    <row r="30" spans="1:18" ht="16">
      <c r="A30" s="169" t="s">
        <v>225</v>
      </c>
      <c r="B30" s="169"/>
      <c r="C30" s="169"/>
      <c r="P30"/>
    </row>
    <row r="31" spans="1:18" ht="16">
      <c r="A31" s="165" t="s">
        <v>49</v>
      </c>
      <c r="B31" s="165"/>
      <c r="C31" s="165"/>
      <c r="P31"/>
    </row>
    <row r="32" spans="1:18" ht="16">
      <c r="A32" s="167">
        <f>'ASIGNACION DE PUNTAJE OPCION 2'!RY84</f>
        <v>590538601.72936654</v>
      </c>
      <c r="B32" s="167"/>
      <c r="C32" s="167"/>
      <c r="P32"/>
    </row>
    <row r="33" spans="1:3">
      <c r="A33" s="165" t="s">
        <v>50</v>
      </c>
      <c r="B33" s="165"/>
      <c r="C33" s="165"/>
    </row>
    <row r="34" spans="1:3">
      <c r="A34" s="168">
        <f>+A32/A37</f>
        <v>0.16345436407352992</v>
      </c>
      <c r="B34" s="168"/>
      <c r="C34" s="168"/>
    </row>
    <row r="36" spans="1:3">
      <c r="A36" s="165" t="s">
        <v>213</v>
      </c>
      <c r="B36" s="165"/>
      <c r="C36" s="165"/>
    </row>
    <row r="37" spans="1:3" ht="15.75" customHeight="1">
      <c r="A37" s="167">
        <v>3612865310</v>
      </c>
      <c r="B37" s="167"/>
      <c r="C37" s="167"/>
    </row>
    <row r="39" spans="1:3">
      <c r="B39" s="139"/>
    </row>
  </sheetData>
  <protectedRanges>
    <protectedRange password="F16F" sqref="A1:C3" name="Rango1_1_1"/>
  </protectedRanges>
  <mergeCells count="17">
    <mergeCell ref="A32:C32"/>
    <mergeCell ref="A33:C33"/>
    <mergeCell ref="A34:C34"/>
    <mergeCell ref="A36:C36"/>
    <mergeCell ref="A37:C37"/>
    <mergeCell ref="A31:C31"/>
    <mergeCell ref="A1:C1"/>
    <mergeCell ref="A2:C2"/>
    <mergeCell ref="A3:C3"/>
    <mergeCell ref="A22:C22"/>
    <mergeCell ref="A23:C23"/>
    <mergeCell ref="A24:C24"/>
    <mergeCell ref="A25:C25"/>
    <mergeCell ref="A26:C26"/>
    <mergeCell ref="A27:C27"/>
    <mergeCell ref="A29:C29"/>
    <mergeCell ref="A30:C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ASIGNACION DE PUNTAJE OPCION 2</vt:lpstr>
      <vt:lpstr>ADJUDICACION OPCION 2</vt:lpstr>
      <vt:lpstr>fk</vt:lpstr>
      <vt:lpstr>'ASIGNACION DE PUNTAJE OPCION 2'!Print_Titles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Jorge Patino</cp:lastModifiedBy>
  <cp:revision/>
  <dcterms:created xsi:type="dcterms:W3CDTF">2021-11-22T23:24:24Z</dcterms:created>
  <dcterms:modified xsi:type="dcterms:W3CDTF">2025-11-21T20:56:07Z</dcterms:modified>
  <cp:category/>
  <cp:contentStatus/>
</cp:coreProperties>
</file>