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defaultThemeVersion="166925"/>
  <mc:AlternateContent xmlns:mc="http://schemas.openxmlformats.org/markup-compatibility/2006">
    <mc:Choice Requires="x15">
      <x15ac:absPath xmlns:x15ac="http://schemas.microsoft.com/office/spreadsheetml/2010/11/ac" url="C:\Users\SANDRA\Downloads\evaluacion GAVIONES\"/>
    </mc:Choice>
  </mc:AlternateContent>
  <xr:revisionPtr revIDLastSave="0" documentId="13_ncr:1_{368ABDDC-1616-44D0-9FEC-E5CE1589FDE8}" xr6:coauthVersionLast="47" xr6:coauthVersionMax="47" xr10:uidLastSave="{00000000-0000-0000-0000-000000000000}"/>
  <bookViews>
    <workbookView xWindow="20370" yWindow="-120" windowWidth="29040" windowHeight="15720" tabRatio="789" xr2:uid="{00000000-000D-0000-FFFF-FFFF00000000}"/>
  </bookViews>
  <sheets>
    <sheet name="CONSOLIDADO" sheetId="26" r:id="rId1"/>
    <sheet name="EXPERIENCIA GENERAL" sheetId="3" r:id="rId2"/>
    <sheet name="EXPERIENCIA GENERAL (2)" sheetId="29" r:id="rId3"/>
    <sheet name="EQUIPO MÍNIMO C1" sheetId="16" r:id="rId4"/>
    <sheet name="EQUIPO MINIMO DE TRABAJO" sheetId="12" state="hidden" r:id="rId5"/>
  </sheets>
  <definedNames>
    <definedName name="_xlnm.Print_Area" localSheetId="0">CONSOLIDADO!$A$1:$F$17</definedName>
    <definedName name="_xlnm.Print_Area" localSheetId="3">'EQUIPO MÍNIMO C1'!$A$1:$F$59</definedName>
    <definedName name="_xlnm.Print_Area" localSheetId="1">'EXPERIENCIA GENERAL'!$A$1:$G$46</definedName>
    <definedName name="_xlnm.Print_Area" localSheetId="2">'EXPERIENCIA GENERAL (2)'!$A$1:$G$47</definedName>
    <definedName name="Print_Area" localSheetId="0">CONSOLIDADO!$B$2:$E$16</definedName>
    <definedName name="Print_Area" localSheetId="3">'EQUIPO MÍNIMO C1'!$B$2:$C$58</definedName>
    <definedName name="Print_Area" localSheetId="4">'EQUIPO MINIMO DE TRABAJO'!$A$1:$G$130</definedName>
    <definedName name="Print_Area" localSheetId="1">'EXPERIENCIA GENERAL'!$B$2:$E$29</definedName>
    <definedName name="Print_Area" localSheetId="2">'EXPERIENCIA GENERAL (2)'!$B$2:$E$30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6" l="1"/>
  <c r="E31" i="16"/>
  <c r="D31" i="16"/>
  <c r="C40" i="16"/>
  <c r="B46" i="29"/>
  <c r="E14" i="26"/>
  <c r="D40" i="16"/>
  <c r="C31" i="16"/>
  <c r="B45" i="3"/>
  <c r="B58" i="16"/>
  <c r="D22" i="16"/>
  <c r="E22" i="16"/>
  <c r="C22" i="16"/>
  <c r="A5" i="12" l="1"/>
  <c r="A4" i="12"/>
  <c r="G25" i="12"/>
  <c r="G63" i="12"/>
  <c r="G62" i="12"/>
  <c r="F56" i="12"/>
  <c r="G26" i="12"/>
  <c r="G24" i="12"/>
  <c r="F18" i="12"/>
  <c r="G18" i="12" s="1"/>
  <c r="G100" i="12"/>
  <c r="G101" i="12"/>
  <c r="G102" i="12"/>
  <c r="G103" i="12"/>
  <c r="G104" i="12"/>
  <c r="G105" i="12"/>
  <c r="G106" i="12"/>
  <c r="G107" i="12"/>
  <c r="F93" i="12"/>
  <c r="G99" i="12"/>
  <c r="G64" i="12" l="1"/>
  <c r="G65" i="12" s="1"/>
  <c r="G27" i="12"/>
  <c r="G28" i="12" s="1"/>
  <c r="G108" i="12"/>
  <c r="G109" i="12" s="1"/>
</calcChain>
</file>

<file path=xl/sharedStrings.xml><?xml version="1.0" encoding="utf-8"?>
<sst xmlns="http://schemas.openxmlformats.org/spreadsheetml/2006/main" count="529" uniqueCount="189">
  <si>
    <t>CONSOLIDADO EVALUACIÓN</t>
  </si>
  <si>
    <t>GC-PR-004-FR-022</t>
  </si>
  <si>
    <t>Macroproceso: Gestión Administrativa y Contratación</t>
  </si>
  <si>
    <t>Versión: 03</t>
  </si>
  <si>
    <t>Proceso: Gestión Contractual</t>
  </si>
  <si>
    <t>Fecha de Aprobación: 30/11/2017</t>
  </si>
  <si>
    <t>ÍTEM</t>
  </si>
  <si>
    <t>SI</t>
  </si>
  <si>
    <t>NO</t>
  </si>
  <si>
    <t>OBSERVACIONES</t>
  </si>
  <si>
    <t>X</t>
  </si>
  <si>
    <t>CUMPLE</t>
  </si>
  <si>
    <t>CUMPLIMIENTO</t>
  </si>
  <si>
    <t>PROPONENTE</t>
  </si>
  <si>
    <t>REQUISITO</t>
  </si>
  <si>
    <t>DESCRIPCIÓN</t>
  </si>
  <si>
    <t>TIPO DE EVALUACIÓN</t>
  </si>
  <si>
    <t>15. DOCUMENTOS TÉCNICOS PROPUESTOS</t>
  </si>
  <si>
    <t>OBJETO</t>
  </si>
  <si>
    <t>FECHA DE INICIO</t>
  </si>
  <si>
    <t>CARGO A 
DESEMPEÑAR</t>
  </si>
  <si>
    <t>CANTIDAD</t>
  </si>
  <si>
    <t>% DE DEDICACIÓN</t>
  </si>
  <si>
    <t>REQUERIMIENTO PARTICULAR DE EXPERIENCIA ESPECIFICA</t>
  </si>
  <si>
    <t xml:space="preserve">EXPERIENCIA GENERAL </t>
  </si>
  <si>
    <t>NOMBRE DEL PROFESIONAL</t>
  </si>
  <si>
    <t>FORMACIÓN ACADÉMICA</t>
  </si>
  <si>
    <t>ITEM</t>
  </si>
  <si>
    <t>CARGO</t>
  </si>
  <si>
    <t>EMPRESA</t>
  </si>
  <si>
    <t>EXPERIENCIA ESPECIFICA</t>
  </si>
  <si>
    <t>FOLIO</t>
  </si>
  <si>
    <t>DOCUMENTOS SOPORTES / FORMACIÓN ACADÉMICA/EXPERIENCIA GENERAL</t>
  </si>
  <si>
    <t>Copia de Hoja de vida</t>
  </si>
  <si>
    <t>Copia de la cédula de ciudadanía</t>
  </si>
  <si>
    <t>Copia del documento de la resolución de convalidación de los títulos obtenidos en el exterior de Conformidad con las disposiciones legales vigentes sobre la materia, si aplica</t>
  </si>
  <si>
    <t>EXPERIENCIA ESPECIFICA RELACIONADA CON EL OBJETO DEL CONTRATO PROFESIONAL I</t>
  </si>
  <si>
    <t>FECHA DE INSCRIPCIÓN TP</t>
  </si>
  <si>
    <t>15. 2 EQUIPO MÍNIMO DE TRABAJO: FORMATO 7. CARTA DE COMPROMISO PERSONAL</t>
  </si>
  <si>
    <t>Copia de Diploma o acta de grado (profesional, especialización)</t>
  </si>
  <si>
    <t xml:space="preserve"> Copia de matrícula profesional y/o Tarjeta profesional para las profesiones que aplique según la normativa.</t>
  </si>
  <si>
    <t xml:space="preserve"> Copia de certificado de vigencia de la matricula expedida por el gremio correspondiente, con fecha de expedición no mayor a seis (6) meses a la fecha de cierre del presente proceso, debidamente firmado, en el caso que se requiera.</t>
  </si>
  <si>
    <t xml:space="preserve"> Carta de compromiso del profesional ofrecido en caso de ser adjudicado el contrato, teniendo plena autorización de este y ofrecer la disponibilidad del (X)% durante la ejecución del proyecto</t>
  </si>
  <si>
    <r>
      <t xml:space="preserve">✓ Nombre de la empresa 
✓ Dirección de la empresa 
✓ Teléfono de la empresa 
✓ Nombre del profesional 
✓ Número de identificación (Cédula o Tarjeta Profesional y ambos cuando la ley así lo exija) 
✓ Cargo desempeñado 
✓ Tiempo de vinculación (DÍA – MES- AÑO), inicio y término. 
✓ Funciones o actividades realizadas 
✓ Firma de la persona competente
Nota 1: Si en la certificación no reporta o se puede verificar el </t>
    </r>
    <r>
      <rPr>
        <b/>
        <sz val="10"/>
        <color theme="1"/>
        <rFont val="Calibri"/>
        <family val="2"/>
        <scheme val="minor"/>
      </rPr>
      <t>área intervenida</t>
    </r>
    <r>
      <rPr>
        <sz val="10"/>
        <color theme="1"/>
        <rFont val="Calibri"/>
        <family val="2"/>
        <scheme val="minor"/>
      </rPr>
      <t xml:space="preserve"> anexar copia de los contratos o actas de liquidación de las respectivas certificaciones donde se pueda comprobar la información por parte de la universidad.</t>
    </r>
  </si>
  <si>
    <t>15.2.  EQUIPO MÍNIMO DE TRABAJO</t>
  </si>
  <si>
    <t>N/A</t>
  </si>
  <si>
    <t>TOTAL EXPERIENCIA GENERAL</t>
  </si>
  <si>
    <t>EXPERIENCIA GENERAL</t>
  </si>
  <si>
    <r>
      <t>ÁREA (m</t>
    </r>
    <r>
      <rPr>
        <b/>
        <sz val="10"/>
        <color theme="1"/>
        <rFont val="Calibri"/>
        <family val="2"/>
      </rPr>
      <t>²</t>
    </r>
    <r>
      <rPr>
        <b/>
        <sz val="10"/>
        <color theme="1"/>
        <rFont val="Calibri"/>
        <family val="2"/>
        <scheme val="minor"/>
      </rPr>
      <t>)</t>
    </r>
  </si>
  <si>
    <t>FECHA CIERRE PROCESO</t>
  </si>
  <si>
    <t>FORMACIÓN ACADÉMICA PROFESIONAL I</t>
  </si>
  <si>
    <t>* La experiencia profesional de los Ingenieros y Arquitectos se contabilizará a partir de la expedición de la tarjeta profesional conforme la ley 804 de 2003</t>
  </si>
  <si>
    <t>FECHA TERMINACIÓN</t>
  </si>
  <si>
    <t>TIPO DE OBRA</t>
  </si>
  <si>
    <t>EMPRESA O CONTRATO</t>
  </si>
  <si>
    <t>DOCUMENTOS PARA APORTAR DEL PROFESIONAL I</t>
  </si>
  <si>
    <t>ARCHIVO Y FOLIO</t>
  </si>
  <si>
    <t>EXPERIENCIA MÁXIMA EN AÑOS</t>
  </si>
  <si>
    <t>AÑOS</t>
  </si>
  <si>
    <t>SOPORTES EXPERIENCIA ESPECIFICA</t>
  </si>
  <si>
    <t>VERIFICACIÓN DE LA EXPERIENCIA GENERAL PROFESIONAL I</t>
  </si>
  <si>
    <t>FORMACIÓN ACADÉMICA PROFESIONAL II</t>
  </si>
  <si>
    <t>EXPERIENCIA ESPECIFICA RELACIONADA CON EL OBJETO DEL CONTRATO PROFESIONAL II</t>
  </si>
  <si>
    <t>REQUISITO PROFESIONAL I</t>
  </si>
  <si>
    <t>REQUISITO PROFESIONAL II</t>
  </si>
  <si>
    <t>VERIFICACIÓN DE LA EXPERIENCIA GENERAL PROFESIONAL II</t>
  </si>
  <si>
    <t>REQUISITO PROFESIONAL III</t>
  </si>
  <si>
    <t>FORMACIÓN ACADÉMICA PROFESIONAL III</t>
  </si>
  <si>
    <t>VERIFICACIÓN DE LA EXPERIENCIA GENERAL PROFESIONAL III</t>
  </si>
  <si>
    <t>EXPERIENCIA ESPECIFICA RELACIONADA CON EL OBJETO DEL CONTRATO PROFESIONAL III</t>
  </si>
  <si>
    <t>DOCUMENTOS PARA APORTAR DEL PROFESIONAL III</t>
  </si>
  <si>
    <t>DOCUMENTOS SOPORTES/EXPERIENCIA ESPECIFICA RELACIONADA PROFESIONAL III</t>
  </si>
  <si>
    <t>CONVALIDADO RES. 7723 DE MAYO 28 DE 2015</t>
  </si>
  <si>
    <t>CUMPLE (SI/NO)</t>
  </si>
  <si>
    <t>DEDICACIÓN</t>
  </si>
  <si>
    <t>Nombre del Contratista y NIT</t>
  </si>
  <si>
    <t>Nombre de la Entidad contratante y NIT</t>
  </si>
  <si>
    <t>Fecha de inicio</t>
  </si>
  <si>
    <t>Fecha de terminación</t>
  </si>
  <si>
    <t>Cumplimiento a satisfacción</t>
  </si>
  <si>
    <t>RUP</t>
  </si>
  <si>
    <t>Valor del Contrato en pesos</t>
  </si>
  <si>
    <t>Observaciones</t>
  </si>
  <si>
    <t>Certificación del Contrato</t>
  </si>
  <si>
    <t>Formato No. 6 Certificaciones experiencia del proponente</t>
  </si>
  <si>
    <t>Objeto del Contrato</t>
  </si>
  <si>
    <t>EXPERIENCIA PROFESIONAL GENERAL</t>
  </si>
  <si>
    <t>DOCUMENTO</t>
  </si>
  <si>
    <t>ADMITIDO EQUIPO MÍNIMO DE TRABAJO</t>
  </si>
  <si>
    <t>CARGO A DESEMPEÑAR</t>
  </si>
  <si>
    <t>CONTRATANTE</t>
  </si>
  <si>
    <t>EXPERIENCIA MÁXIMA (AÑOS)</t>
  </si>
  <si>
    <t>EXPERIENCIA ESPECÍFICA</t>
  </si>
  <si>
    <t>CUMPLE DOCUMENTOS (SI/NO)</t>
  </si>
  <si>
    <t>ADMITIDO CERTIFICACIONES</t>
  </si>
  <si>
    <t>TIEMPO (AÑOS)</t>
  </si>
  <si>
    <t>DOCUMENTOS REQUISITO</t>
  </si>
  <si>
    <t>Número de contrato</t>
  </si>
  <si>
    <t>Valor del Contrato en SMMLV</t>
  </si>
  <si>
    <t>FECHA TARJETA PROFESIONAL Y/0 GRADO</t>
  </si>
  <si>
    <t>Documento de identidad</t>
  </si>
  <si>
    <t>ADMITIDO EXPERIENCIA GENERAL</t>
  </si>
  <si>
    <t>CUMPLE EXPERIENCIA GENERAL (SI/NO)</t>
  </si>
  <si>
    <t>ANTECEDENTES</t>
  </si>
  <si>
    <t>CERTIFICACIÓN EXPERIENCIA ESPECIFICA 1</t>
  </si>
  <si>
    <t>CERTIFICACIÓN EXPERIENCIA ESPECIFICA 2</t>
  </si>
  <si>
    <t>Diploma o acta de grado</t>
  </si>
  <si>
    <t>Matrícula profesional</t>
  </si>
  <si>
    <t>CUMPLE EXPERIENCIA GENERAL  (SI/NO)</t>
  </si>
  <si>
    <t>Porcentaje de participación</t>
  </si>
  <si>
    <t>EXPERIENCIA GENERAL 1</t>
  </si>
  <si>
    <t>Experiencia especifica</t>
  </si>
  <si>
    <t>OFERENTE 1</t>
  </si>
  <si>
    <t>DIRECTOR</t>
  </si>
  <si>
    <t>RESIDENTE</t>
  </si>
  <si>
    <t>RESIDENTE DE OBRA</t>
  </si>
  <si>
    <t>HABILITADO TECNICAMENTE (SI/NO)</t>
  </si>
  <si>
    <t>EXPERIENCIA DEL PROPONENTE</t>
  </si>
  <si>
    <t>EQUIPO DE TRABAJO</t>
  </si>
  <si>
    <t>Valor del Contrato en SMMLV (POR PORCENTAJE DE PARTICIPACION)</t>
  </si>
  <si>
    <t xml:space="preserve">2.3.3.1. ACEPTACIÓN DE LAS ESPECÍFICACIONES TÉCNICAS MÍNIMAS  Y ESPECIFICACIONES TÉCNICAS MÍNIMAS PARA OBRA </t>
  </si>
  <si>
    <t>El proponente acreditará que las obras a desarrollar cumplirán con las especificaciones técnicas mínimas establecidas en el ANEXO N. 7. ESPECIFICACIONES TÉCNICAS MÍNIMAS, publicadas con la convocatoria y las adendas 
publicadas en el desarrollo de esta, las cuales son de obligatorio cumplimiento Y manifestará su aceptación por medio de la suscripción del ANEXO N. 8. ACEPTACIÓN ESPECIFICACIONES 
TÉCNICAS MÍNIMAS.</t>
  </si>
  <si>
    <t>2,3,3,2</t>
  </si>
  <si>
    <t>ANEXO N. 7. ESPECÍFICACIONES TÉCNICAS MÍNIMAS</t>
  </si>
  <si>
    <t xml:space="preserve">ANEXO N.8  ACEPTACIÓN DE LAS ESPECÍFICACIONES TÉCNICAS MÍNIMAS  </t>
  </si>
  <si>
    <t>2.3.3.2. ACEPTACIÓN CUMPLIMIENTO BUENAS PRÁCTICAS AMBIENTALES.</t>
  </si>
  <si>
    <t>El proponente se deberá ajustar al Plan Institucional de Gestión Ambiental de la Universidad Distrital y a las normas establecidas por la secretaria Distrital de Ambiente; Guía Verde y las normas ambientes establecidas por el Ministerio de Ambiente. Para certificar su cumplimiento el proponente deberá anexar carta de compromiso donde manifieste bajo la gravedad del juramento que cumplirá con los lineamientos de buenas prácticas ambientales señalados.  ANEXO N. 9. ACEPTACIÓN CUMPLIMIENTO BUENAS PRÁCTICAS AMBIENTALES. Los costos de implementación de las medidas para cumplir con las normas y lineamientos ambientales, de la 
institución y de los demás organismos distritales y nacionales que regulan la materia, se entenderán incluidos dentro de la oferta económica.</t>
  </si>
  <si>
    <t>2,3,3,3</t>
  </si>
  <si>
    <t>ANEXO N. 9. ACEPTACIÓN CUMPLIMIENTO BUENAS PRÁCTICAS AMBIENTALES.</t>
  </si>
  <si>
    <t xml:space="preserve">2.3.3.3. ACEPTACIÓN DEL CUMPLIMIENTO DE IMPLEMENTACIÓN DE LOS PROTOCOLOS DE BIOSEGURIDAD </t>
  </si>
  <si>
    <t xml:space="preserve">El contratista debe hacer total cumplimiento del decreto N° 000682 del 24 abril 2020, por medio del cual se adopta el protocolo de bioseguridad para el manejo y control del riesgo de coronavirus COVID-19 en el sector de la 
construcción de edificaciones. Así mismo, deberá cumplir con las normas de bioseguridad establecidas por la Universidad Distrital.  Se entenderá ACEPTADA con la suscripción del ANEXO N. 1 CARTA DE PRESENTACIÓN DE LA PROPUESTA, la obligación de implementación de los protocolos de bioseguridad, en cada una de las sedes donde se desarrollarán las obras. Los costos de implementación de los protocolos de bioseguridad establecidos por la Universidad y de los demás organismos distritales y nacionales, se entenderán incluidos dentro de la oferta económica. </t>
  </si>
  <si>
    <t>ANEXO N. 1 CARTA DE PRESENTACIÓN DE LA PROPUESTA</t>
  </si>
  <si>
    <t>PERFIL EQUIPO MÍNIMO DE TRABAJO</t>
  </si>
  <si>
    <t>DIRECTOR DE OBRA</t>
  </si>
  <si>
    <t>POSGRADO</t>
  </si>
  <si>
    <t xml:space="preserve">CUMPLE CERTIFICACION </t>
  </si>
  <si>
    <t>2.3</t>
  </si>
  <si>
    <t>INGENIERO CIVIL</t>
  </si>
  <si>
    <t>Códigos UNSPSC
72101500
72121400
72153900
72154000
72153600</t>
  </si>
  <si>
    <t>RESIDENTE SISO AMBIENTAL</t>
  </si>
  <si>
    <t>2.3 REQUISITOS PARA EVALUAR Y COMPARAR PROPUESTAS COMPONENTE 1</t>
  </si>
  <si>
    <t>2.3 REQUISITOS PARA EVALUAR Y COMPARAR PROPUESTAS COMPONENTE 2</t>
  </si>
  <si>
    <t xml:space="preserve">OFERENTE: </t>
  </si>
  <si>
    <t>2.3.1 EXPERIENCIA GENERAL - Verificación de Experiencia y Requerimientos Técnicos COMPONENTE 1</t>
  </si>
  <si>
    <t>FOLIO 257</t>
  </si>
  <si>
    <t>2.3.2 EQUIPO MÍNIMO DE TRABAJO - COMPONENTE 1</t>
  </si>
  <si>
    <t xml:space="preserve">Los documentos soporte de los perfiles profesionales deben ser aportados por parte proveedor en su propuesta, adicionalmente se debe remitir con la propuesta documento juramentado por parte del representante legal relacionando la anterior tabla de profesionales y comprometiéndose a que los mismos van a estar durante el  plazo de ejecución con su respectiva dedicación. (ANEXO No. 6 CARTA DE COMPROMISO PERSONAL MÍNIMO). </t>
  </si>
  <si>
    <t>ANEXO No. 6 CARTA DE COMPROMISO PERSONAL MÍNIMO</t>
  </si>
  <si>
    <t>INGENIERO AMBIENTAL</t>
  </si>
  <si>
    <t xml:space="preserve">En la experiencia general presentada por el proponente debe acreditar un (01) certificación y/o contrato cuyo objeto relacionado con: INTERVENTORIA Y/O CONSULTORIA Y/O OBRAS CIVILES EN CONTRATOS DE ESTABILIZACION DE TALUDES Y/O CONSTRUCCION DE VIAS Y/O MITIGACION DE RIESGO Y/O CONSTRUCCION DE GAVIONES con entidades públicas o privadas que estén ejecutados, terminados y liquidados, reportados en el RUP. El Contrato suscrito con particulares o entidades estatales, ejecutados y terminados en los últimos catorce (14) años anteriores a la fecha de cierre del presente proceso con la (NORMA SMR2010). </t>
  </si>
  <si>
    <t> " INTERVENTORIA TECNICA, ADMINISTRATIVA,CONTABLE,  FINANCIERA, JURIDICA Y AMBIENTAL AL CONTRATO DE LAS SIGUINTES OBARS CIVILES: MUROS DE CONTENCION, ELEMENTOS DE CONTENCION, GAVIONES, MITIGACION DE RIESGO, ESTABILIZACION D ETALUDES, MANEJO D ERECURSOS HIDRICOS, MANEJO DE CAUCES DE PUENTES NATURALES, MOVIMIENTO DE TIERRA Y TODA OBRA COMPLEMENTARIA NECESARIAS PARA MITIGAR EL RIESGO EN NUESTRAS SEDES A NIVEL NACIONAL</t>
  </si>
  <si>
    <t>811015-721415-721015-721029</t>
  </si>
  <si>
    <t>EXPERIENCIA EN ESTABILIZACION DE TALUDES Y/O CONSTRUCCION DE VIAS Y/O MITIGACION DE RIESGOS</t>
  </si>
  <si>
    <t>FOLIO 258</t>
  </si>
  <si>
    <t>PRANA CONSTRUCTORA SAS</t>
  </si>
  <si>
    <t>NEXO DIGITAL-900306622-0</t>
  </si>
  <si>
    <t>ND-INT-054 DE 2017</t>
  </si>
  <si>
    <t xml:space="preserve">INVITACIÓN PRIVADA No. 001 de 2025
RECONSTRUCCION DE GAVIONES Y/O OBRAS DE MITIGACION DE LA SEDE MACARENA A- FASE TRES- 2025 DE LA UNIVERSIDAD DISTRITAL FRANCISCO JOSE DE CALDAS </t>
  </si>
  <si>
    <t xml:space="preserve">EL VALOR DEL CONTRATO SEA IGUAL O SUPERIOR A 150% EXPRESADO EN SMMLV DEL PRESUPUESTO OFICIAL </t>
  </si>
  <si>
    <t>150% DEL VALOR DEL CONTRATO: $405.000.000 O MAS= EL VALOR DEL CONTRATO CUMPLE</t>
  </si>
  <si>
    <t xml:space="preserve">CUMPLE </t>
  </si>
  <si>
    <t>INGENIERO CIVIL O ARQUITECTO CON ESPECIALIZACION EN GERENCIA DE PROYECTOS, O GERENCIA O GERENCIA D EINTERVENTORIA DE OBRAS CIVILES O GERENCIA DE EMPRESAS CONSTRUCTORAS O ESPECIALIZACION EN OBARS CIVILES</t>
  </si>
  <si>
    <t>15 AÑOS A PARTIR D ELA EXPEDICION DE LA MATRICULA PROFESIONAL</t>
  </si>
  <si>
    <t>Experiencia como director o Residente en proyectos de Obra para la CONSTRUCCIÓN OBRAS DE MITIGACIÓN Y/O RIESGOS O OBRAS EN ESPACIO PUBLICO Deberá certificar algunas de las actividades de obra: CONSTRUCCIÓN DE GAVIONES Para certificar la experiencia especifica deberá anexar DOS (2) certificaciones</t>
  </si>
  <si>
    <t>INGENIERO AMBIENTAL Y/O INGENIERO INDUSTRIAL CON LICENCIA</t>
  </si>
  <si>
    <t>2 AÑOS A PARTIR D ELA EXPEDICION DE LA MATRICULA PROFESIONAL</t>
  </si>
  <si>
    <t>ARQUITECTO O INGENIERO CIVIL</t>
  </si>
  <si>
    <t>Experiencia como director o Residente en proyectos de Obra para la CONSTRUCCIÓN OBRAS DE MITIGACIÓN Y/O RIESGOS O OBRAS EN ESPACIO PUBLICO. Deberá certificar algunas de las actividades de obra: CONSTRUCCIÓN DE GAVIONES. Para certificar la experiencia especifica deberá anexar DOS (2)</t>
  </si>
  <si>
    <t>Años experiencia específica: 1 año. Experiencia como: RESIDENTE SST EN OBRAS DE PROYECTOS EN OBRAS DE MITIGACION EN 2 PROYECTOS</t>
  </si>
  <si>
    <t>FOLIO 264</t>
  </si>
  <si>
    <t>FREDD HERNANDEZ OSORIO</t>
  </si>
  <si>
    <t>ESPECIALISTA EN GERENCIA DE CONSTRUCCIONES</t>
  </si>
  <si>
    <t>TRAINSCOL</t>
  </si>
  <si>
    <t>ACTIVIDAD DE RECONSTRUCCION DE GAVIONES</t>
  </si>
  <si>
    <t>CONSTRUCCION DE GAVIONES Y URBANISMO</t>
  </si>
  <si>
    <t>JUAN FERNANDO BAEZ GUTIERREZ</t>
  </si>
  <si>
    <t>79,441,796</t>
  </si>
  <si>
    <t>COMSERCOL- UNION TEMPORAL</t>
  </si>
  <si>
    <t xml:space="preserve">COMSERCOL </t>
  </si>
  <si>
    <t>RESIDENTE D EOBRA</t>
  </si>
  <si>
    <t>ACTIVIDADES DE MITIGACION , MUROS DE CONTENCION</t>
  </si>
  <si>
    <t>ESTABILIZACION DE TALUDES</t>
  </si>
  <si>
    <t>GERALDINE CERINZA ESPINEL</t>
  </si>
  <si>
    <t>RESIDENTE EN SEGURIDAD EN EL TRABAJO</t>
  </si>
  <si>
    <t>FOLIO 310</t>
  </si>
  <si>
    <t>FOLIO 308</t>
  </si>
  <si>
    <t>FOLIO 312-318</t>
  </si>
  <si>
    <t>OFERENTE: PRANA CONSTRUCTORA SAS</t>
  </si>
  <si>
    <r>
      <rPr>
        <b/>
        <sz val="10"/>
        <rFont val="Calibri"/>
        <family val="2"/>
        <scheme val="minor"/>
      </rPr>
      <t>EXPERIENCIA ESPECIFICA</t>
    </r>
    <r>
      <rPr>
        <sz val="10"/>
        <rFont val="Calibri"/>
        <family val="2"/>
        <scheme val="minor"/>
      </rPr>
      <t>: proponente debe acreditar máximo una (01) certificación que tengan por INTERVENTORIA Y/O CONSULTORIA Y/O OBRAS CIVILES EN CONTRATOS DE ESTABILIZACION DE TALUDES Y/O CONSTRUCCION DE VIAS Y/O MITIGACION DE RIESGO Y/O CONSTRUCCION DE GAVIONES. Cuyo valor sea igual o superior a 150 % expresado en SMMLV presupuesto oficial, con entidades públicas o privadas que estén ejecutados, terminados y liquidados, reportados en el RUP.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</si>
</sst>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2" formatCode="_-&quot;$&quot;\ * #,##0_-;\-&quot;$&quot;\ * #,##0_-;_-&quot;$&quot;\ * &quot;-&quot;_-;_-@_-"/>
    <numFmt numFmtId="164" formatCode="&quot;$&quot;\ #,##0.00;[Red]&quot;$&quot;\ #,##0.00"/>
  </numFmts>
  <fonts count="19" x14ac:knownFonts="1">
    <font>
      <sz val="10"/>
      <name val="Arial"/>
    </font>
    <font>
      <sz val="11"/>
      <color theme="1"/>
      <name val="Calibri"/>
      <family val="2"/>
      <scheme val="minor"/>
    </font>
    <font>
      <sz val="10"/>
      <name val="Arial"/>
      <family val="2"/>
    </font>
    <font>
      <sz val="8"/>
      <name val="Arial"/>
      <family val="2"/>
    </font>
    <font>
      <sz val="10"/>
      <name val="Calibri"/>
      <family val="2"/>
      <scheme val="minor"/>
    </font>
    <font>
      <sz val="10"/>
      <color theme="2" tint="-0.749992370372631"/>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0"/>
      <color theme="2" tint="-0.749992370372631"/>
      <name val="Calibri"/>
      <family val="2"/>
      <scheme val="minor"/>
    </font>
    <font>
      <sz val="10"/>
      <color rgb="FFC00000"/>
      <name val="Calibri"/>
      <family val="2"/>
      <scheme val="minor"/>
    </font>
    <font>
      <sz val="10"/>
      <color rgb="FFFF0000"/>
      <name val="Calibri"/>
      <family val="2"/>
      <scheme val="minor"/>
    </font>
    <font>
      <sz val="8"/>
      <name val="Calibri"/>
      <family val="2"/>
      <scheme val="minor"/>
    </font>
    <font>
      <b/>
      <sz val="10"/>
      <color theme="1"/>
      <name val="Calibri"/>
      <family val="2"/>
    </font>
    <font>
      <sz val="8"/>
      <name val="Arial"/>
      <family val="2"/>
    </font>
    <font>
      <b/>
      <sz val="10"/>
      <color theme="0"/>
      <name val="Calibri"/>
      <family val="2"/>
      <scheme val="minor"/>
    </font>
    <font>
      <sz val="10"/>
      <color theme="0"/>
      <name val="Calibri"/>
      <family val="2"/>
      <scheme val="minor"/>
    </font>
    <font>
      <b/>
      <sz val="12"/>
      <color theme="0"/>
      <name val="Calibri"/>
      <family val="2"/>
      <scheme val="minor"/>
    </font>
    <font>
      <sz val="4"/>
      <color theme="1"/>
      <name val="Tahoma"/>
      <family val="2"/>
    </font>
  </fonts>
  <fills count="10">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2" fontId="1" fillId="0" borderId="0" applyFont="0" applyFill="0" applyBorder="0" applyAlignment="0" applyProtection="0"/>
    <xf numFmtId="0" fontId="2" fillId="0" borderId="0"/>
    <xf numFmtId="9" fontId="2" fillId="0" borderId="0" applyFont="0" applyFill="0" applyBorder="0" applyAlignment="0" applyProtection="0"/>
  </cellStyleXfs>
  <cellXfs count="271">
    <xf numFmtId="0" fontId="0" fillId="0" borderId="0" xfId="0"/>
    <xf numFmtId="0" fontId="4" fillId="0" borderId="0" xfId="0" applyFont="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2" applyFont="1" applyAlignment="1">
      <alignment horizontal="center" vertical="center" wrapText="1"/>
    </xf>
    <xf numFmtId="0" fontId="6" fillId="0" borderId="1" xfId="2" applyFont="1" applyBorder="1" applyAlignment="1">
      <alignment horizontal="center" vertical="center" wrapText="1"/>
    </xf>
    <xf numFmtId="0" fontId="4" fillId="0" borderId="1"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2" fontId="7" fillId="0" borderId="1" xfId="2" applyNumberFormat="1" applyFont="1" applyBorder="1" applyAlignment="1">
      <alignment horizontal="center" vertical="center" wrapText="1"/>
    </xf>
    <xf numFmtId="0" fontId="8" fillId="4" borderId="1" xfId="2" applyFont="1" applyFill="1" applyBorder="1" applyAlignment="1">
      <alignment horizontal="center" vertical="center" wrapText="1"/>
    </xf>
    <xf numFmtId="0" fontId="7" fillId="0" borderId="0" xfId="2" applyFont="1" applyAlignment="1">
      <alignment horizontal="center" vertical="center" wrapText="1"/>
    </xf>
    <xf numFmtId="0" fontId="4" fillId="0" borderId="1" xfId="2" applyFont="1" applyBorder="1" applyAlignment="1">
      <alignment horizontal="justify" vertical="center" wrapText="1"/>
    </xf>
    <xf numFmtId="9" fontId="4" fillId="0" borderId="1" xfId="3" applyFont="1" applyBorder="1" applyAlignment="1">
      <alignment horizontal="center" vertical="center" wrapText="1"/>
    </xf>
    <xf numFmtId="0" fontId="4" fillId="0" borderId="0" xfId="2" applyFont="1" applyAlignment="1">
      <alignment horizontal="justify" vertical="center" wrapText="1"/>
    </xf>
    <xf numFmtId="9" fontId="4" fillId="0" borderId="0" xfId="3" applyFont="1" applyBorder="1" applyAlignment="1">
      <alignment horizontal="center" vertical="center" wrapText="1"/>
    </xf>
    <xf numFmtId="0" fontId="6" fillId="0" borderId="0" xfId="2" applyFont="1" applyAlignment="1">
      <alignment horizontal="center" vertical="center" wrapText="1"/>
    </xf>
    <xf numFmtId="0" fontId="7" fillId="5" borderId="1" xfId="2" applyFont="1" applyFill="1" applyBorder="1" applyAlignment="1">
      <alignment horizontal="center" vertical="center" wrapText="1"/>
    </xf>
    <xf numFmtId="14" fontId="7" fillId="5" borderId="1" xfId="2" applyNumberFormat="1" applyFont="1" applyFill="1" applyBorder="1" applyAlignment="1">
      <alignment horizontal="center" vertical="center" wrapText="1"/>
    </xf>
    <xf numFmtId="2" fontId="7" fillId="5" borderId="1" xfId="2" applyNumberFormat="1" applyFont="1" applyFill="1" applyBorder="1" applyAlignment="1">
      <alignment horizontal="center" vertical="center" wrapText="1"/>
    </xf>
    <xf numFmtId="0" fontId="10" fillId="0" borderId="0" xfId="2" applyFont="1" applyAlignment="1">
      <alignment vertical="center" wrapText="1"/>
    </xf>
    <xf numFmtId="0" fontId="7" fillId="0" borderId="0" xfId="2" applyFont="1" applyAlignment="1">
      <alignment horizontal="justify" vertical="center" wrapText="1"/>
    </xf>
    <xf numFmtId="0" fontId="8" fillId="0" borderId="5" xfId="2" applyFont="1" applyBorder="1" applyAlignment="1">
      <alignment horizontal="center" vertical="center" wrapText="1"/>
    </xf>
    <xf numFmtId="14" fontId="7" fillId="0" borderId="5" xfId="2" applyNumberFormat="1" applyFont="1" applyBorder="1" applyAlignment="1">
      <alignment horizontal="center" vertical="center" wrapText="1"/>
    </xf>
    <xf numFmtId="0" fontId="11" fillId="0" borderId="0" xfId="2" applyFont="1" applyAlignment="1">
      <alignment horizontal="center" vertical="center" wrapText="1"/>
    </xf>
    <xf numFmtId="0" fontId="11" fillId="0" borderId="1" xfId="2" applyFont="1" applyBorder="1" applyAlignment="1">
      <alignment horizontal="center" vertical="center" wrapText="1"/>
    </xf>
    <xf numFmtId="0" fontId="10" fillId="5" borderId="1" xfId="2" applyFont="1" applyFill="1" applyBorder="1" applyAlignment="1">
      <alignment horizontal="center" vertical="center" wrapText="1"/>
    </xf>
    <xf numFmtId="14" fontId="10" fillId="5" borderId="7" xfId="2" applyNumberFormat="1" applyFont="1" applyFill="1" applyBorder="1" applyAlignment="1">
      <alignment vertical="center" wrapText="1"/>
    </xf>
    <xf numFmtId="0" fontId="4" fillId="0" borderId="0" xfId="0" applyFont="1" applyAlignment="1">
      <alignment horizontal="justify" vertical="center" wrapText="1"/>
    </xf>
    <xf numFmtId="0" fontId="10" fillId="0" borderId="0" xfId="2" applyFont="1" applyAlignment="1">
      <alignment horizontal="center" vertical="center" wrapText="1"/>
    </xf>
    <xf numFmtId="0" fontId="6" fillId="5" borderId="1" xfId="2" applyFont="1" applyFill="1" applyBorder="1" applyAlignment="1">
      <alignment horizontal="center" vertical="center" wrapText="1"/>
    </xf>
    <xf numFmtId="0" fontId="6" fillId="5" borderId="1" xfId="2" applyFont="1" applyFill="1" applyBorder="1" applyAlignment="1">
      <alignment vertical="center" wrapText="1"/>
    </xf>
    <xf numFmtId="0" fontId="8" fillId="0" borderId="0" xfId="2" applyFont="1" applyAlignment="1">
      <alignment horizontal="center" vertical="center" wrapText="1"/>
    </xf>
    <xf numFmtId="0" fontId="4" fillId="5" borderId="1" xfId="2" applyFont="1" applyFill="1" applyBorder="1" applyAlignment="1">
      <alignment horizontal="center" vertical="center" wrapText="1"/>
    </xf>
    <xf numFmtId="14" fontId="4" fillId="5" borderId="5" xfId="2" applyNumberFormat="1" applyFont="1" applyFill="1" applyBorder="1" applyAlignment="1">
      <alignment horizontal="center" vertical="center" wrapText="1"/>
    </xf>
    <xf numFmtId="14" fontId="4" fillId="5" borderId="1" xfId="2" applyNumberFormat="1" applyFont="1" applyFill="1" applyBorder="1" applyAlignment="1">
      <alignment horizontal="center" vertical="center" wrapText="1"/>
    </xf>
    <xf numFmtId="2" fontId="4" fillId="0" borderId="1" xfId="2" applyNumberFormat="1" applyFont="1" applyBorder="1" applyAlignment="1">
      <alignment horizontal="center" vertical="center" wrapText="1"/>
    </xf>
    <xf numFmtId="14" fontId="4" fillId="5" borderId="5" xfId="2" applyNumberFormat="1" applyFont="1" applyFill="1" applyBorder="1" applyAlignment="1">
      <alignment vertical="center" wrapText="1"/>
    </xf>
    <xf numFmtId="14" fontId="4" fillId="5" borderId="1" xfId="2" applyNumberFormat="1" applyFont="1" applyFill="1" applyBorder="1" applyAlignment="1">
      <alignment vertical="center" wrapText="1"/>
    </xf>
    <xf numFmtId="2" fontId="4" fillId="0" borderId="1" xfId="2" applyNumberFormat="1" applyFont="1" applyBorder="1" applyAlignment="1">
      <alignment vertical="center" wrapText="1"/>
    </xf>
    <xf numFmtId="14" fontId="10" fillId="5" borderId="1" xfId="2" applyNumberFormat="1" applyFont="1" applyFill="1" applyBorder="1" applyAlignment="1">
      <alignment horizontal="center" vertical="center" wrapText="1"/>
    </xf>
    <xf numFmtId="2" fontId="10" fillId="5" borderId="1" xfId="2" applyNumberFormat="1" applyFont="1" applyFill="1" applyBorder="1" applyAlignment="1">
      <alignment horizontal="center" vertical="center" wrapText="1"/>
    </xf>
    <xf numFmtId="2" fontId="4" fillId="0" borderId="0" xfId="0" applyNumberFormat="1" applyFont="1" applyAlignment="1">
      <alignment horizontal="center" vertical="center" wrapText="1"/>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justify" vertical="center"/>
    </xf>
    <xf numFmtId="0" fontId="9" fillId="2"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5" fillId="7" borderId="10"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7" fillId="0" borderId="24" xfId="2" applyFont="1" applyBorder="1" applyAlignment="1">
      <alignment horizontal="center" vertical="center" wrapText="1"/>
    </xf>
    <xf numFmtId="9" fontId="4" fillId="0" borderId="16" xfId="0" applyNumberFormat="1" applyFont="1" applyBorder="1" applyAlignment="1">
      <alignment horizontal="center" vertical="center" wrapText="1"/>
    </xf>
    <xf numFmtId="0" fontId="15" fillId="7" borderId="14" xfId="0" applyFont="1" applyFill="1" applyBorder="1" applyAlignment="1">
      <alignment horizontal="center" vertical="center" wrapText="1"/>
    </xf>
    <xf numFmtId="14" fontId="4" fillId="0" borderId="25" xfId="2" applyNumberFormat="1" applyFont="1" applyBorder="1" applyAlignment="1">
      <alignment horizontal="center" vertical="center" wrapText="1"/>
    </xf>
    <xf numFmtId="2" fontId="4" fillId="0" borderId="25" xfId="0" applyNumberFormat="1" applyFont="1" applyBorder="1" applyAlignment="1">
      <alignment horizontal="center" vertical="center" wrapText="1"/>
    </xf>
    <xf numFmtId="0" fontId="7" fillId="0" borderId="25" xfId="2" applyFont="1" applyBorder="1" applyAlignment="1">
      <alignment horizontal="center" vertical="center" wrapText="1"/>
    </xf>
    <xf numFmtId="0" fontId="7" fillId="0" borderId="14" xfId="2" applyFont="1" applyBorder="1" applyAlignment="1">
      <alignment horizontal="center" vertical="center" wrapText="1"/>
    </xf>
    <xf numFmtId="0" fontId="4" fillId="0" borderId="43" xfId="0" applyFont="1" applyBorder="1" applyAlignment="1">
      <alignment horizontal="center" vertical="center"/>
    </xf>
    <xf numFmtId="0" fontId="6" fillId="0" borderId="44"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5" fillId="0" borderId="0" xfId="0" applyFont="1" applyAlignment="1">
      <alignment horizontal="center" vertical="center" wrapText="1"/>
    </xf>
    <xf numFmtId="3" fontId="4" fillId="0" borderId="25" xfId="0" applyNumberFormat="1" applyFont="1" applyBorder="1" applyAlignment="1">
      <alignment horizontal="center" vertical="center" wrapText="1"/>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5" fillId="8"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5" fillId="7" borderId="27" xfId="0" applyFont="1" applyFill="1" applyBorder="1" applyAlignment="1">
      <alignment horizontal="center" vertical="center" wrapText="1" shrinkToFit="1"/>
    </xf>
    <xf numFmtId="0" fontId="15" fillId="7" borderId="45" xfId="0" applyFont="1" applyFill="1" applyBorder="1" applyAlignment="1">
      <alignment horizontal="center" vertical="center" wrapText="1"/>
    </xf>
    <xf numFmtId="0" fontId="15" fillId="7" borderId="45" xfId="0" applyFont="1" applyFill="1" applyBorder="1" applyAlignment="1">
      <alignment horizontal="center" vertical="center"/>
    </xf>
    <xf numFmtId="0" fontId="15" fillId="7" borderId="46"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justify" vertical="center"/>
    </xf>
    <xf numFmtId="0" fontId="4" fillId="0" borderId="22" xfId="0" applyFont="1" applyBorder="1" applyAlignment="1">
      <alignment horizontal="center" vertical="center"/>
    </xf>
    <xf numFmtId="0" fontId="15" fillId="7" borderId="0" xfId="0" applyFont="1" applyFill="1" applyAlignment="1">
      <alignment horizontal="center" vertical="center" wrapText="1"/>
    </xf>
    <xf numFmtId="0" fontId="15" fillId="7" borderId="1" xfId="0" applyFont="1" applyFill="1" applyBorder="1" applyAlignment="1">
      <alignment horizontal="center" vertical="center" wrapText="1"/>
    </xf>
    <xf numFmtId="0" fontId="16" fillId="0" borderId="0" xfId="0" applyFont="1" applyAlignment="1">
      <alignment horizontal="center" vertical="center" wrapText="1"/>
    </xf>
    <xf numFmtId="0" fontId="15" fillId="7" borderId="28"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7" fillId="0" borderId="21" xfId="2" applyFont="1" applyBorder="1" applyAlignment="1">
      <alignment horizontal="center" vertical="center" wrapText="1"/>
    </xf>
    <xf numFmtId="9" fontId="4" fillId="0" borderId="15" xfId="0" applyNumberFormat="1" applyFont="1" applyBorder="1" applyAlignment="1">
      <alignment horizontal="center" vertical="center" wrapText="1"/>
    </xf>
    <xf numFmtId="0" fontId="15" fillId="7" borderId="24"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14" fontId="4" fillId="0" borderId="1" xfId="2"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7" fillId="0" borderId="41" xfId="2" applyFont="1" applyBorder="1" applyAlignment="1">
      <alignment horizontal="center" vertical="center" wrapText="1"/>
    </xf>
    <xf numFmtId="0" fontId="4" fillId="0" borderId="2" xfId="0" applyFont="1" applyBorder="1" applyAlignment="1">
      <alignment horizontal="center" vertical="center" wrapText="1"/>
    </xf>
    <xf numFmtId="0" fontId="4" fillId="0" borderId="42" xfId="0" applyFont="1" applyBorder="1" applyAlignment="1">
      <alignment horizontal="center" vertical="center" wrapText="1"/>
    </xf>
    <xf numFmtId="0" fontId="15" fillId="7" borderId="29" xfId="0" applyFont="1" applyFill="1" applyBorder="1" applyAlignment="1">
      <alignment horizontal="center" vertical="center" wrapText="1"/>
    </xf>
    <xf numFmtId="0" fontId="16" fillId="7" borderId="32" xfId="0" applyFont="1" applyFill="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16" xfId="0" applyNumberFormat="1" applyFont="1" applyBorder="1" applyAlignment="1">
      <alignment horizontal="center" vertical="center" wrapText="1"/>
    </xf>
    <xf numFmtId="0" fontId="16" fillId="7" borderId="40" xfId="0" applyFont="1" applyFill="1" applyBorder="1" applyAlignment="1">
      <alignment horizontal="center" vertical="center" wrapText="1"/>
    </xf>
    <xf numFmtId="14" fontId="4" fillId="0" borderId="22" xfId="0" applyNumberFormat="1" applyFont="1" applyBorder="1" applyAlignment="1">
      <alignment horizontal="center" vertical="center" wrapText="1"/>
    </xf>
    <xf numFmtId="14" fontId="4" fillId="0" borderId="23" xfId="0" applyNumberFormat="1" applyFont="1" applyBorder="1" applyAlignment="1">
      <alignment horizontal="center" vertical="center" wrapText="1"/>
    </xf>
    <xf numFmtId="0" fontId="16" fillId="7" borderId="31"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16" fillId="7" borderId="50" xfId="0" applyFont="1" applyFill="1" applyBorder="1" applyAlignment="1">
      <alignment horizontal="center" vertical="center" wrapText="1"/>
    </xf>
    <xf numFmtId="2" fontId="7" fillId="0" borderId="22" xfId="2" applyNumberFormat="1" applyFont="1" applyBorder="1" applyAlignment="1">
      <alignment horizontal="center" vertical="center" wrapText="1"/>
    </xf>
    <xf numFmtId="0" fontId="7" fillId="0" borderId="15" xfId="2" applyFont="1" applyBorder="1" applyAlignment="1">
      <alignment horizontal="center" vertical="center" wrapText="1"/>
    </xf>
    <xf numFmtId="0" fontId="15" fillId="7" borderId="2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4" fillId="0" borderId="39" xfId="0" applyFont="1" applyBorder="1" applyAlignment="1">
      <alignment horizontal="center" vertical="center" wrapText="1"/>
    </xf>
    <xf numFmtId="0" fontId="15" fillId="7" borderId="51"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52" xfId="0" applyFont="1" applyFill="1" applyBorder="1" applyAlignment="1">
      <alignment horizontal="center" vertical="center" wrapText="1"/>
    </xf>
    <xf numFmtId="0" fontId="15" fillId="8" borderId="53" xfId="0" applyFont="1" applyFill="1" applyBorder="1" applyAlignment="1">
      <alignment horizontal="center" vertical="center" wrapText="1"/>
    </xf>
    <xf numFmtId="0" fontId="15" fillId="7" borderId="54" xfId="0" applyFont="1" applyFill="1" applyBorder="1" applyAlignment="1">
      <alignment horizontal="center" vertical="center" wrapText="1"/>
    </xf>
    <xf numFmtId="0" fontId="18" fillId="0" borderId="0" xfId="0" applyFont="1" applyAlignment="1">
      <alignment horizontal="center" vertical="center" wrapText="1"/>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2" fontId="7" fillId="0" borderId="23" xfId="2" applyNumberFormat="1" applyFont="1" applyBorder="1" applyAlignment="1">
      <alignment horizontal="center" vertical="center" wrapText="1"/>
    </xf>
    <xf numFmtId="2" fontId="7" fillId="0" borderId="15" xfId="2" applyNumberFormat="1" applyFont="1" applyBorder="1" applyAlignment="1">
      <alignment horizontal="center" vertical="center" wrapText="1"/>
    </xf>
    <xf numFmtId="0" fontId="7" fillId="0" borderId="16" xfId="2" applyFont="1" applyBorder="1" applyAlignment="1">
      <alignment horizontal="center" vertical="center" wrapText="1"/>
    </xf>
    <xf numFmtId="0" fontId="15" fillId="7" borderId="26"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17" xfId="0" applyFont="1" applyFill="1" applyBorder="1" applyAlignment="1">
      <alignment horizontal="center" vertical="center" wrapText="1" shrinkToFit="1"/>
    </xf>
    <xf numFmtId="0" fontId="15" fillId="7" borderId="35" xfId="0" applyFont="1" applyFill="1" applyBorder="1" applyAlignment="1">
      <alignment horizontal="center" vertical="center" wrapText="1" shrinkToFit="1"/>
    </xf>
    <xf numFmtId="0" fontId="15" fillId="7" borderId="36" xfId="0" applyFont="1" applyFill="1" applyBorder="1" applyAlignment="1">
      <alignment horizontal="center" vertical="center" wrapText="1" shrinkToFi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5" fillId="0" borderId="0" xfId="0" applyFont="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5" fillId="8" borderId="3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22" xfId="0" applyFont="1" applyBorder="1" applyAlignment="1">
      <alignment horizontal="center" vertical="center" wrapText="1"/>
    </xf>
    <xf numFmtId="6" fontId="4" fillId="0" borderId="5"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15" fillId="7" borderId="39" xfId="0" applyFont="1" applyFill="1" applyBorder="1" applyAlignment="1">
      <alignment horizontal="center" vertical="center" wrapText="1"/>
    </xf>
    <xf numFmtId="0" fontId="15" fillId="7" borderId="5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15" fillId="7" borderId="47"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4" xfId="0" applyFont="1" applyBorder="1" applyAlignment="1">
      <alignment horizontal="center" vertical="center" wrapText="1"/>
    </xf>
    <xf numFmtId="0" fontId="15" fillId="7" borderId="2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4" fillId="6" borderId="24"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6" borderId="25" xfId="0" applyFont="1" applyFill="1" applyBorder="1" applyAlignment="1">
      <alignment horizontal="justify" vertical="center" wrapText="1"/>
    </xf>
    <xf numFmtId="0" fontId="4" fillId="0" borderId="49" xfId="0" applyFont="1" applyBorder="1" applyAlignment="1">
      <alignment horizontal="center" vertical="center" wrapText="1"/>
    </xf>
    <xf numFmtId="0" fontId="4" fillId="0" borderId="41" xfId="0" applyFont="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4" fillId="0" borderId="2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5" xfId="0" applyFont="1" applyBorder="1" applyAlignment="1">
      <alignment horizontal="justify" vertical="center" wrapText="1"/>
    </xf>
    <xf numFmtId="0" fontId="15" fillId="7" borderId="33"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7" borderId="43" xfId="2" applyFont="1" applyFill="1" applyBorder="1" applyAlignment="1">
      <alignment horizontal="center" vertical="center" wrapText="1"/>
    </xf>
    <xf numFmtId="0" fontId="15" fillId="7" borderId="0" xfId="2" applyFont="1" applyFill="1" applyAlignment="1">
      <alignment horizontal="center" vertical="center" wrapText="1"/>
    </xf>
    <xf numFmtId="0" fontId="4" fillId="0" borderId="16" xfId="0" applyFont="1" applyBorder="1" applyAlignment="1">
      <alignment horizontal="center" vertical="center" wrapText="1"/>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2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7" fillId="0" borderId="5" xfId="2" applyFont="1" applyBorder="1" applyAlignment="1">
      <alignment horizontal="justify" vertical="center" wrapText="1"/>
    </xf>
    <xf numFmtId="0" fontId="7" fillId="0" borderId="3" xfId="2" applyFont="1" applyBorder="1" applyAlignment="1">
      <alignment horizontal="justify" vertical="center" wrapText="1"/>
    </xf>
    <xf numFmtId="0" fontId="7" fillId="0" borderId="7" xfId="2" applyFont="1" applyBorder="1" applyAlignment="1">
      <alignment horizontal="justify" vertical="center" wrapText="1"/>
    </xf>
    <xf numFmtId="0" fontId="4" fillId="0" borderId="5" xfId="2" applyFont="1" applyBorder="1" applyAlignment="1">
      <alignment horizontal="justify" vertical="center" wrapText="1"/>
    </xf>
    <xf numFmtId="0" fontId="4" fillId="0" borderId="3" xfId="2" applyFont="1" applyBorder="1" applyAlignment="1">
      <alignment horizontal="justify" vertical="center" wrapText="1"/>
    </xf>
    <xf numFmtId="0" fontId="4" fillId="0" borderId="7" xfId="2" applyFont="1" applyBorder="1" applyAlignment="1">
      <alignment horizontal="justify" vertical="center" wrapText="1"/>
    </xf>
    <xf numFmtId="0" fontId="7" fillId="5" borderId="5" xfId="2" applyFont="1" applyFill="1" applyBorder="1" applyAlignment="1">
      <alignment horizontal="center" vertical="center" wrapText="1"/>
    </xf>
    <xf numFmtId="0" fontId="7" fillId="5" borderId="7" xfId="2" applyFont="1" applyFill="1" applyBorder="1" applyAlignment="1">
      <alignment horizontal="center" vertical="center" wrapText="1"/>
    </xf>
    <xf numFmtId="0" fontId="8" fillId="4" borderId="5"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7"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7" xfId="2"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164" fontId="6" fillId="6" borderId="5" xfId="0" applyNumberFormat="1" applyFont="1" applyFill="1" applyBorder="1" applyAlignment="1">
      <alignment horizontal="center" vertical="center" wrapText="1"/>
    </xf>
    <xf numFmtId="164" fontId="6" fillId="6" borderId="7" xfId="0" applyNumberFormat="1" applyFont="1" applyFill="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7" fillId="5" borderId="4" xfId="2" applyFont="1" applyFill="1" applyBorder="1" applyAlignment="1">
      <alignment horizontal="center" vertical="center" wrapText="1"/>
    </xf>
    <xf numFmtId="0" fontId="7" fillId="5" borderId="2" xfId="2" applyFont="1" applyFill="1" applyBorder="1" applyAlignment="1">
      <alignment horizontal="center" vertical="center" wrapText="1"/>
    </xf>
    <xf numFmtId="0" fontId="12" fillId="0" borderId="6" xfId="2" applyFont="1" applyBorder="1" applyAlignment="1">
      <alignment horizontal="justify" vertical="center" wrapText="1"/>
    </xf>
    <xf numFmtId="0" fontId="12" fillId="0" borderId="9" xfId="2" applyFont="1" applyBorder="1" applyAlignment="1">
      <alignment horizontal="justify" vertical="center" wrapText="1"/>
    </xf>
    <xf numFmtId="0" fontId="8" fillId="0" borderId="5" xfId="2" applyFont="1" applyBorder="1" applyAlignment="1">
      <alignment horizontal="center" vertical="center" wrapText="1"/>
    </xf>
    <xf numFmtId="0" fontId="8" fillId="0" borderId="7" xfId="2" applyFont="1" applyBorder="1" applyAlignment="1">
      <alignment horizontal="center" vertical="center" wrapText="1"/>
    </xf>
    <xf numFmtId="0" fontId="10" fillId="5" borderId="5" xfId="2" applyFont="1" applyFill="1" applyBorder="1" applyAlignment="1">
      <alignment horizontal="center" vertical="center" wrapText="1"/>
    </xf>
    <xf numFmtId="0" fontId="10" fillId="5" borderId="7" xfId="2" applyFont="1" applyFill="1" applyBorder="1" applyAlignment="1">
      <alignment horizontal="center" vertical="center" wrapText="1"/>
    </xf>
    <xf numFmtId="2" fontId="7" fillId="0" borderId="4" xfId="2" applyNumberFormat="1" applyFont="1" applyBorder="1" applyAlignment="1">
      <alignment horizontal="center" vertical="center" wrapText="1"/>
    </xf>
    <xf numFmtId="2" fontId="7" fillId="0" borderId="2" xfId="2" applyNumberFormat="1" applyFont="1" applyBorder="1" applyAlignment="1">
      <alignment horizontal="center" vertical="center" wrapText="1"/>
    </xf>
    <xf numFmtId="0" fontId="6" fillId="5" borderId="4"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10" fillId="0" borderId="5"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xf numFmtId="0" fontId="8" fillId="0" borderId="3" xfId="2" applyFont="1" applyBorder="1" applyAlignment="1">
      <alignment horizontal="center" vertical="center" wrapText="1"/>
    </xf>
    <xf numFmtId="0" fontId="6" fillId="0" borderId="3" xfId="0" applyFont="1" applyBorder="1" applyAlignment="1">
      <alignment horizontal="center" vertical="center" wrapText="1"/>
    </xf>
    <xf numFmtId="49" fontId="4" fillId="0" borderId="5" xfId="0" applyNumberFormat="1"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8" fillId="5" borderId="5" xfId="2" applyFont="1" applyFill="1" applyBorder="1" applyAlignment="1">
      <alignment horizontal="center" vertical="center" wrapText="1"/>
    </xf>
    <xf numFmtId="0" fontId="8" fillId="5" borderId="3" xfId="2" applyFont="1" applyFill="1" applyBorder="1" applyAlignment="1">
      <alignment horizontal="center" vertical="center" wrapText="1"/>
    </xf>
    <xf numFmtId="0" fontId="8" fillId="5" borderId="7" xfId="2" applyFont="1" applyFill="1" applyBorder="1" applyAlignment="1">
      <alignment horizontal="center" vertical="center" wrapText="1"/>
    </xf>
    <xf numFmtId="14" fontId="4" fillId="5" borderId="5" xfId="2" applyNumberFormat="1" applyFont="1" applyFill="1" applyBorder="1" applyAlignment="1">
      <alignment horizontal="center" vertical="center" wrapText="1"/>
    </xf>
    <xf numFmtId="14" fontId="4" fillId="5" borderId="7" xfId="2" applyNumberFormat="1" applyFont="1" applyFill="1" applyBorder="1" applyAlignment="1">
      <alignment horizontal="center" vertical="center" wrapText="1"/>
    </xf>
    <xf numFmtId="0" fontId="10" fillId="5" borderId="1" xfId="2" applyFont="1" applyFill="1" applyBorder="1" applyAlignment="1">
      <alignment horizontal="center" vertical="center" wrapText="1"/>
    </xf>
  </cellXfs>
  <cellStyles count="4">
    <cellStyle name="Moneda [0] 2" xfId="1" xr:uid="{00000000-0005-0000-0000-000001000000}"/>
    <cellStyle name="Normal" xfId="0" builtinId="0"/>
    <cellStyle name="Normal 2" xfId="2" xr:uid="{00000000-0005-0000-0000-000003000000}"/>
    <cellStyle name="Porcentaje 2" xfId="3" xr:uid="{00000000-0005-0000-0000-000005000000}"/>
  </cellStyles>
  <dxfs count="24">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rgb="FFC00000"/>
      </font>
      <fill>
        <patternFill>
          <bgColor theme="0"/>
        </patternFill>
      </fill>
    </dxf>
    <dxf>
      <font>
        <b/>
        <i val="0"/>
        <color rgb="FFC00000"/>
      </font>
      <fill>
        <patternFill>
          <bgColor theme="0"/>
        </patternFill>
      </fill>
    </dxf>
    <dxf>
      <font>
        <b/>
        <i val="0"/>
        <color theme="0"/>
      </font>
      <fill>
        <patternFill>
          <bgColor rgb="FFC00000"/>
        </patternFill>
      </fill>
    </dxf>
    <dxf>
      <font>
        <b/>
        <i val="0"/>
        <color rgb="FFC00000"/>
      </font>
      <fill>
        <patternFill>
          <bgColor theme="0"/>
        </patternFill>
      </fill>
    </dxf>
    <dxf>
      <font>
        <b/>
        <i val="0"/>
        <color rgb="FFC00000"/>
      </font>
      <fill>
        <patternFill>
          <bgColor theme="0"/>
        </patternFill>
      </fill>
    </dxf>
    <dxf>
      <font>
        <b/>
        <i val="0"/>
        <color theme="0"/>
      </font>
      <fill>
        <patternFill>
          <bgColor rgb="FFC00000"/>
        </patternFill>
      </fill>
    </dxf>
    <dxf>
      <font>
        <b/>
        <i val="0"/>
        <color rgb="FF9C0006"/>
      </font>
      <fill>
        <patternFill patternType="none">
          <bgColor auto="1"/>
        </patternFill>
      </fill>
    </dxf>
    <dxf>
      <font>
        <b/>
        <i val="0"/>
        <color theme="0"/>
      </font>
      <fill>
        <patternFill>
          <bgColor rgb="FFC00000"/>
        </patternFill>
      </fill>
    </dxf>
    <dxf>
      <font>
        <b/>
        <i val="0"/>
        <color rgb="FF9C0006"/>
      </font>
      <fill>
        <patternFill patternType="none">
          <bgColor auto="1"/>
        </patternFill>
      </fill>
    </dxf>
  </dxfs>
  <tableStyles count="0" defaultTableStyle="TableStyleMedium9" defaultPivotStyle="PivotStyleLight16"/>
  <colors>
    <mruColors>
      <color rgb="FFE7E6E6"/>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31746</xdr:colOff>
      <xdr:row>1</xdr:row>
      <xdr:rowOff>28573</xdr:rowOff>
    </xdr:from>
    <xdr:to>
      <xdr:col>1</xdr:col>
      <xdr:colOff>1425571</xdr:colOff>
      <xdr:row>3</xdr:row>
      <xdr:rowOff>142873</xdr:rowOff>
    </xdr:to>
    <xdr:pic>
      <xdr:nvPicPr>
        <xdr:cNvPr id="2" name="3 Imagen">
          <a:extLst>
            <a:ext uri="{FF2B5EF4-FFF2-40B4-BE49-F238E27FC236}">
              <a16:creationId xmlns:a16="http://schemas.microsoft.com/office/drawing/2014/main" id="{63C2CF5B-50C2-439C-AFDB-10E669B9E7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6" y="28573"/>
          <a:ext cx="139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15874</xdr:colOff>
      <xdr:row>1</xdr:row>
      <xdr:rowOff>136522</xdr:rowOff>
    </xdr:from>
    <xdr:to>
      <xdr:col>4</xdr:col>
      <xdr:colOff>1092424</xdr:colOff>
      <xdr:row>3</xdr:row>
      <xdr:rowOff>70379</xdr:rowOff>
    </xdr:to>
    <xdr:pic>
      <xdr:nvPicPr>
        <xdr:cNvPr id="3" name="Imagen 2">
          <a:extLst>
            <a:ext uri="{FF2B5EF4-FFF2-40B4-BE49-F238E27FC236}">
              <a16:creationId xmlns:a16="http://schemas.microsoft.com/office/drawing/2014/main" id="{BDEA6424-20DD-48C2-A359-6C7633FFD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026274" y="136522"/>
          <a:ext cx="1076550" cy="25770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E25"/>
  <sheetViews>
    <sheetView tabSelected="1" zoomScaleNormal="100" zoomScaleSheetLayoutView="100" workbookViewId="0">
      <selection activeCell="K27" sqref="K27"/>
    </sheetView>
  </sheetViews>
  <sheetFormatPr baseColWidth="10" defaultColWidth="11.42578125" defaultRowHeight="12.75" x14ac:dyDescent="0.2"/>
  <cols>
    <col min="1" max="1" width="1.7109375" style="1" customWidth="1"/>
    <col min="2" max="2" width="21.7109375" style="1" customWidth="1"/>
    <col min="3" max="3" width="50.7109375" style="1" customWidth="1"/>
    <col min="4" max="4" width="32.7109375" style="2" customWidth="1"/>
    <col min="5" max="5" width="16.7109375" style="2" customWidth="1"/>
    <col min="6" max="6" width="1.7109375" style="1" customWidth="1"/>
    <col min="7" max="16384" width="11.42578125" style="1"/>
  </cols>
  <sheetData>
    <row r="1" spans="2:5" ht="8.1" customHeight="1" thickBot="1" x14ac:dyDescent="0.25"/>
    <row r="2" spans="2:5" ht="12.75" customHeight="1" x14ac:dyDescent="0.2">
      <c r="B2" s="149"/>
      <c r="C2" s="52" t="s">
        <v>0</v>
      </c>
      <c r="D2" s="53" t="s">
        <v>1</v>
      </c>
      <c r="E2" s="152"/>
    </row>
    <row r="3" spans="2:5" ht="12.75" customHeight="1" x14ac:dyDescent="0.2">
      <c r="B3" s="150"/>
      <c r="C3" s="3" t="s">
        <v>2</v>
      </c>
      <c r="D3" s="3" t="s">
        <v>3</v>
      </c>
      <c r="E3" s="153"/>
    </row>
    <row r="4" spans="2:5" ht="12.75" customHeight="1" thickBot="1" x14ac:dyDescent="0.25">
      <c r="B4" s="151"/>
      <c r="C4" s="54" t="s">
        <v>4</v>
      </c>
      <c r="D4" s="54" t="s">
        <v>5</v>
      </c>
      <c r="E4" s="154"/>
    </row>
    <row r="5" spans="2:5" ht="8.1" customHeight="1" thickBot="1" x14ac:dyDescent="0.25">
      <c r="B5" s="148"/>
      <c r="C5" s="148"/>
      <c r="D5" s="148"/>
      <c r="E5" s="148"/>
    </row>
    <row r="6" spans="2:5" ht="12.75" customHeight="1" x14ac:dyDescent="0.2">
      <c r="B6" s="155" t="s">
        <v>18</v>
      </c>
      <c r="C6" s="156"/>
      <c r="D6" s="156"/>
      <c r="E6" s="157"/>
    </row>
    <row r="7" spans="2:5" ht="60" customHeight="1" thickBot="1" x14ac:dyDescent="0.25">
      <c r="B7" s="158" t="s">
        <v>157</v>
      </c>
      <c r="C7" s="159"/>
      <c r="D7" s="159"/>
      <c r="E7" s="160"/>
    </row>
    <row r="8" spans="2:5" ht="8.1" customHeight="1" thickBot="1" x14ac:dyDescent="0.25">
      <c r="B8" s="148"/>
      <c r="C8" s="148"/>
      <c r="D8" s="148"/>
      <c r="E8" s="148"/>
    </row>
    <row r="9" spans="2:5" ht="13.5" thickBot="1" x14ac:dyDescent="0.25">
      <c r="B9" s="140" t="s">
        <v>140</v>
      </c>
      <c r="C9" s="141"/>
      <c r="D9" s="141"/>
      <c r="E9" s="142"/>
    </row>
    <row r="10" spans="2:5" ht="8.1" customHeight="1" thickBot="1" x14ac:dyDescent="0.25"/>
    <row r="11" spans="2:5" ht="15" customHeight="1" thickBot="1" x14ac:dyDescent="0.25">
      <c r="B11" s="143" t="s">
        <v>112</v>
      </c>
      <c r="C11" s="144"/>
      <c r="D11" s="144"/>
      <c r="E11" s="145"/>
    </row>
    <row r="12" spans="2:5" ht="13.5" thickBot="1" x14ac:dyDescent="0.25">
      <c r="B12" s="85" t="s">
        <v>6</v>
      </c>
      <c r="C12" s="86" t="s">
        <v>16</v>
      </c>
      <c r="D12" s="87" t="s">
        <v>9</v>
      </c>
      <c r="E12" s="88" t="s">
        <v>73</v>
      </c>
    </row>
    <row r="13" spans="2:5" x14ac:dyDescent="0.2">
      <c r="B13" s="89">
        <v>1</v>
      </c>
      <c r="C13" s="90" t="s">
        <v>117</v>
      </c>
      <c r="D13" s="91"/>
      <c r="E13" s="73" t="s">
        <v>7</v>
      </c>
    </row>
    <row r="14" spans="2:5" ht="13.5" thickBot="1" x14ac:dyDescent="0.25">
      <c r="B14" s="50">
        <v>2</v>
      </c>
      <c r="C14" s="51" t="s">
        <v>118</v>
      </c>
      <c r="D14" s="79"/>
      <c r="E14" s="74" t="str">
        <f>'EQUIPO MÍNIMO C1'!E58</f>
        <v>SI</v>
      </c>
    </row>
    <row r="15" spans="2:5" ht="8.1" customHeight="1" thickBot="1" x14ac:dyDescent="0.25">
      <c r="B15" s="67"/>
      <c r="E15" s="68"/>
    </row>
    <row r="16" spans="2:5" ht="13.5" thickBot="1" x14ac:dyDescent="0.25">
      <c r="B16" s="146" t="s">
        <v>142</v>
      </c>
      <c r="C16" s="147"/>
      <c r="D16" s="48" t="s">
        <v>116</v>
      </c>
      <c r="E16" s="49" t="s">
        <v>7</v>
      </c>
    </row>
    <row r="17" spans="2:5" ht="8.1" customHeight="1" thickBot="1" x14ac:dyDescent="0.25"/>
    <row r="18" spans="2:5" ht="13.5" thickBot="1" x14ac:dyDescent="0.25">
      <c r="B18" s="140" t="s">
        <v>141</v>
      </c>
      <c r="C18" s="141"/>
      <c r="D18" s="141"/>
      <c r="E18" s="142"/>
    </row>
    <row r="19" spans="2:5" ht="13.5" thickBot="1" x14ac:dyDescent="0.25"/>
    <row r="20" spans="2:5" ht="13.5" thickBot="1" x14ac:dyDescent="0.25">
      <c r="B20" s="143" t="s">
        <v>112</v>
      </c>
      <c r="C20" s="144"/>
      <c r="D20" s="144"/>
      <c r="E20" s="145"/>
    </row>
    <row r="21" spans="2:5" ht="13.5" thickBot="1" x14ac:dyDescent="0.25">
      <c r="B21" s="85" t="s">
        <v>6</v>
      </c>
      <c r="C21" s="86" t="s">
        <v>16</v>
      </c>
      <c r="D21" s="87" t="s">
        <v>9</v>
      </c>
      <c r="E21" s="88" t="s">
        <v>73</v>
      </c>
    </row>
    <row r="22" spans="2:5" x14ac:dyDescent="0.2">
      <c r="B22" s="89">
        <v>1</v>
      </c>
      <c r="C22" s="90" t="s">
        <v>117</v>
      </c>
      <c r="D22" s="91"/>
      <c r="E22" s="73" t="s">
        <v>7</v>
      </c>
    </row>
    <row r="23" spans="2:5" ht="13.5" thickBot="1" x14ac:dyDescent="0.25">
      <c r="B23" s="50">
        <v>2</v>
      </c>
      <c r="C23" s="51" t="s">
        <v>118</v>
      </c>
      <c r="D23" s="79"/>
      <c r="E23" s="74" t="s">
        <v>7</v>
      </c>
    </row>
    <row r="24" spans="2:5" ht="13.5" thickBot="1" x14ac:dyDescent="0.25">
      <c r="B24" s="67"/>
      <c r="E24" s="68"/>
    </row>
    <row r="25" spans="2:5" ht="13.5" thickBot="1" x14ac:dyDescent="0.25">
      <c r="B25" s="146" t="s">
        <v>187</v>
      </c>
      <c r="C25" s="147"/>
      <c r="D25" s="48" t="s">
        <v>116</v>
      </c>
      <c r="E25" s="49" t="s">
        <v>7</v>
      </c>
    </row>
  </sheetData>
  <mergeCells count="12">
    <mergeCell ref="B8:E8"/>
    <mergeCell ref="B11:E11"/>
    <mergeCell ref="B2:B4"/>
    <mergeCell ref="E2:E4"/>
    <mergeCell ref="B5:E5"/>
    <mergeCell ref="B6:E6"/>
    <mergeCell ref="B7:E7"/>
    <mergeCell ref="B18:E18"/>
    <mergeCell ref="B20:E20"/>
    <mergeCell ref="B25:C25"/>
    <mergeCell ref="B9:E9"/>
    <mergeCell ref="B16:C16"/>
  </mergeCells>
  <conditionalFormatting sqref="E13:E14">
    <cfRule type="containsText" dxfId="23" priority="11" operator="containsText" text="NO">
      <formula>NOT(ISERROR(SEARCH("NO",E13)))</formula>
    </cfRule>
  </conditionalFormatting>
  <conditionalFormatting sqref="E16">
    <cfRule type="containsText" dxfId="22" priority="13" operator="containsText" text="NO">
      <formula>NOT(ISERROR(SEARCH("NO",E16)))</formula>
    </cfRule>
  </conditionalFormatting>
  <conditionalFormatting sqref="E22:E23">
    <cfRule type="containsText" dxfId="21" priority="1" operator="containsText" text="NO">
      <formula>NOT(ISERROR(SEARCH("NO",E22)))</formula>
    </cfRule>
  </conditionalFormatting>
  <conditionalFormatting sqref="E25">
    <cfRule type="containsText" dxfId="20" priority="2" operator="containsText" text="NO">
      <formula>NOT(ISERROR(SEARCH("NO",E25)))</formula>
    </cfRule>
  </conditionalFormatting>
  <printOptions horizontalCentered="1"/>
  <pageMargins left="0.78740157480314965" right="0.78740157480314965" top="0.78740157480314965" bottom="0.78740157480314965" header="0.31496062992125984" footer="0.31496062992125984"/>
  <pageSetup scale="97" fitToHeight="0" orientation="landscape" r:id="rId1"/>
  <headerFooter alignWithMargins="0">
    <oddFooter>&amp;C&amp;"-,Normal"&amp;9Este documento es propiedad de la Universidad Distrital Francisco José de Caldas. Prohibida su reproducción por cualquier medio, sin previa autorización.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I46"/>
  <sheetViews>
    <sheetView tabSelected="1" zoomScaleNormal="100" zoomScaleSheetLayoutView="100" workbookViewId="0">
      <selection activeCell="K27" sqref="K27"/>
    </sheetView>
  </sheetViews>
  <sheetFormatPr baseColWidth="10" defaultColWidth="9.140625" defaultRowHeight="12.75" x14ac:dyDescent="0.2"/>
  <cols>
    <col min="1" max="1" width="1.7109375" style="7" customWidth="1"/>
    <col min="2" max="2" width="6.7109375" style="7" customWidth="1"/>
    <col min="3" max="3" width="51" style="7" bestFit="1" customWidth="1"/>
    <col min="4" max="4" width="40.7109375" style="8" customWidth="1"/>
    <col min="5" max="6" width="40.7109375" style="7" customWidth="1"/>
    <col min="7" max="7" width="1.7109375" style="7" customWidth="1"/>
    <col min="8" max="227" width="11.42578125" style="7" customWidth="1"/>
    <col min="228" max="16384" width="9.140625" style="7"/>
  </cols>
  <sheetData>
    <row r="1" spans="2:9" ht="8.1" customHeight="1" thickBot="1" x14ac:dyDescent="0.25"/>
    <row r="2" spans="2:9" ht="12.75" customHeight="1" thickBot="1" x14ac:dyDescent="0.25">
      <c r="B2" s="172" t="s">
        <v>143</v>
      </c>
      <c r="C2" s="173"/>
      <c r="D2" s="173"/>
      <c r="E2" s="173"/>
      <c r="F2" s="174"/>
    </row>
    <row r="3" spans="2:9" ht="56.25" customHeight="1" thickBot="1" x14ac:dyDescent="0.25">
      <c r="B3" s="175" t="s">
        <v>149</v>
      </c>
      <c r="C3" s="176"/>
      <c r="D3" s="176"/>
      <c r="E3" s="176"/>
      <c r="F3" s="177"/>
      <c r="I3"/>
    </row>
    <row r="4" spans="2:9" ht="8.1" customHeight="1" thickBot="1" x14ac:dyDescent="0.25">
      <c r="B4" s="69"/>
      <c r="D4" s="7"/>
      <c r="F4" s="70"/>
    </row>
    <row r="5" spans="2:9" ht="15" customHeight="1" thickBot="1" x14ac:dyDescent="0.25">
      <c r="B5" s="172" t="s">
        <v>112</v>
      </c>
      <c r="C5" s="173"/>
      <c r="D5" s="173"/>
      <c r="E5" s="173"/>
      <c r="F5" s="174"/>
    </row>
    <row r="6" spans="2:9" x14ac:dyDescent="0.2">
      <c r="B6" s="75" t="s">
        <v>6</v>
      </c>
      <c r="C6" s="76" t="s">
        <v>14</v>
      </c>
      <c r="D6" s="179" t="s">
        <v>9</v>
      </c>
      <c r="E6" s="180"/>
      <c r="F6" s="77" t="s">
        <v>73</v>
      </c>
    </row>
    <row r="7" spans="2:9" ht="13.5" thickBot="1" x14ac:dyDescent="0.25">
      <c r="B7" s="78" t="s">
        <v>136</v>
      </c>
      <c r="C7" s="79" t="s">
        <v>84</v>
      </c>
      <c r="D7" s="181"/>
      <c r="E7" s="182"/>
      <c r="F7" s="80"/>
    </row>
    <row r="8" spans="2:9" ht="8.1" customHeight="1" thickBot="1" x14ac:dyDescent="0.25">
      <c r="B8" s="69"/>
      <c r="D8" s="7"/>
      <c r="F8" s="70"/>
    </row>
    <row r="9" spans="2:9" ht="13.5" thickBot="1" x14ac:dyDescent="0.25">
      <c r="B9" s="129" t="s">
        <v>6</v>
      </c>
      <c r="C9" s="130" t="s">
        <v>15</v>
      </c>
      <c r="D9" s="161" t="s">
        <v>110</v>
      </c>
      <c r="E9" s="162"/>
      <c r="F9" s="131" t="s">
        <v>73</v>
      </c>
    </row>
    <row r="10" spans="2:9" ht="12.95" customHeight="1" thickBot="1" x14ac:dyDescent="0.25">
      <c r="B10" s="82">
        <v>1</v>
      </c>
      <c r="C10" s="83" t="s">
        <v>75</v>
      </c>
      <c r="D10" s="168"/>
      <c r="E10" s="168"/>
      <c r="F10" s="7" t="s">
        <v>154</v>
      </c>
    </row>
    <row r="11" spans="2:9" ht="12.95" customHeight="1" x14ac:dyDescent="0.2">
      <c r="B11" s="55">
        <v>2</v>
      </c>
      <c r="C11" s="4" t="s">
        <v>76</v>
      </c>
      <c r="D11" s="166"/>
      <c r="E11" s="166"/>
      <c r="F11" s="84" t="s">
        <v>155</v>
      </c>
    </row>
    <row r="12" spans="2:9" x14ac:dyDescent="0.2">
      <c r="B12" s="55">
        <v>3</v>
      </c>
      <c r="C12" s="4" t="s">
        <v>97</v>
      </c>
      <c r="D12" s="166"/>
      <c r="E12" s="166"/>
      <c r="F12" s="56" t="s">
        <v>156</v>
      </c>
    </row>
    <row r="13" spans="2:9" ht="70.5" customHeight="1" x14ac:dyDescent="0.2">
      <c r="B13" s="55">
        <v>4</v>
      </c>
      <c r="C13" s="4" t="s">
        <v>85</v>
      </c>
      <c r="D13" s="163" t="s">
        <v>150</v>
      </c>
      <c r="E13" s="164"/>
      <c r="F13" s="56" t="s">
        <v>144</v>
      </c>
      <c r="H13" s="133"/>
    </row>
    <row r="14" spans="2:9" x14ac:dyDescent="0.2">
      <c r="B14" s="55">
        <v>5</v>
      </c>
      <c r="C14" s="4" t="s">
        <v>81</v>
      </c>
      <c r="D14" s="169">
        <v>1530890000</v>
      </c>
      <c r="E14" s="170"/>
      <c r="F14" s="56" t="s">
        <v>144</v>
      </c>
      <c r="H14" s="133"/>
    </row>
    <row r="15" spans="2:9" x14ac:dyDescent="0.2">
      <c r="B15" s="185">
        <v>6</v>
      </c>
      <c r="C15" s="4" t="s">
        <v>98</v>
      </c>
      <c r="D15" s="163">
        <v>1959.55</v>
      </c>
      <c r="E15" s="164"/>
      <c r="F15" s="56" t="s">
        <v>144</v>
      </c>
      <c r="H15" s="133"/>
    </row>
    <row r="16" spans="2:9" ht="25.5" x14ac:dyDescent="0.2">
      <c r="B16" s="185"/>
      <c r="C16" s="4" t="s">
        <v>119</v>
      </c>
      <c r="D16" s="163">
        <v>100</v>
      </c>
      <c r="E16" s="164"/>
      <c r="F16" s="56" t="s">
        <v>144</v>
      </c>
      <c r="H16" s="133"/>
    </row>
    <row r="17" spans="2:8" ht="76.5" x14ac:dyDescent="0.2">
      <c r="B17" s="55">
        <v>7</v>
      </c>
      <c r="C17" s="4" t="s">
        <v>138</v>
      </c>
      <c r="D17" s="163" t="s">
        <v>151</v>
      </c>
      <c r="E17" s="164"/>
      <c r="F17" s="56" t="s">
        <v>144</v>
      </c>
      <c r="H17" s="133"/>
    </row>
    <row r="18" spans="2:8" x14ac:dyDescent="0.2">
      <c r="B18" s="55">
        <v>8</v>
      </c>
      <c r="C18" s="4" t="s">
        <v>80</v>
      </c>
      <c r="D18" s="166">
        <v>46</v>
      </c>
      <c r="E18" s="166"/>
      <c r="F18" s="56" t="s">
        <v>144</v>
      </c>
    </row>
    <row r="19" spans="2:8" x14ac:dyDescent="0.2">
      <c r="B19" s="55">
        <v>9</v>
      </c>
      <c r="C19" s="4" t="s">
        <v>77</v>
      </c>
      <c r="D19" s="165">
        <v>42797</v>
      </c>
      <c r="E19" s="166"/>
      <c r="F19" s="56" t="s">
        <v>144</v>
      </c>
    </row>
    <row r="20" spans="2:8" x14ac:dyDescent="0.2">
      <c r="B20" s="55">
        <v>10</v>
      </c>
      <c r="C20" s="4" t="s">
        <v>78</v>
      </c>
      <c r="D20" s="165">
        <v>43412</v>
      </c>
      <c r="E20" s="166"/>
      <c r="F20" s="56" t="s">
        <v>144</v>
      </c>
    </row>
    <row r="21" spans="2:8" x14ac:dyDescent="0.2">
      <c r="B21" s="55">
        <v>11</v>
      </c>
      <c r="C21" s="4" t="s">
        <v>79</v>
      </c>
      <c r="D21" s="166" t="s">
        <v>7</v>
      </c>
      <c r="E21" s="166"/>
      <c r="F21" s="56" t="s">
        <v>144</v>
      </c>
    </row>
    <row r="22" spans="2:8" x14ac:dyDescent="0.2">
      <c r="B22" s="55">
        <v>12</v>
      </c>
      <c r="C22" s="4" t="s">
        <v>109</v>
      </c>
      <c r="D22" s="167">
        <v>1</v>
      </c>
      <c r="E22" s="166"/>
      <c r="F22" s="56" t="s">
        <v>144</v>
      </c>
    </row>
    <row r="23" spans="2:8" ht="25.5" x14ac:dyDescent="0.2">
      <c r="B23" s="55"/>
      <c r="C23" s="4" t="s">
        <v>152</v>
      </c>
      <c r="D23" s="163" t="s">
        <v>7</v>
      </c>
      <c r="E23" s="164"/>
      <c r="F23" s="56" t="s">
        <v>144</v>
      </c>
    </row>
    <row r="24" spans="2:8" x14ac:dyDescent="0.2">
      <c r="B24" s="55">
        <v>13</v>
      </c>
      <c r="C24" s="4" t="s">
        <v>83</v>
      </c>
      <c r="D24" s="166" t="s">
        <v>7</v>
      </c>
      <c r="E24" s="166"/>
      <c r="F24" s="56" t="s">
        <v>153</v>
      </c>
    </row>
    <row r="25" spans="2:8" ht="12.75" customHeight="1" thickBot="1" x14ac:dyDescent="0.25">
      <c r="B25" s="78">
        <v>14</v>
      </c>
      <c r="C25" s="79" t="s">
        <v>82</v>
      </c>
      <c r="D25" s="171"/>
      <c r="E25" s="171"/>
      <c r="F25" s="80"/>
    </row>
    <row r="26" spans="2:8" ht="12.75" customHeight="1" thickBot="1" x14ac:dyDescent="0.25">
      <c r="B26" s="69"/>
      <c r="D26" s="132" t="s">
        <v>102</v>
      </c>
      <c r="E26" s="183"/>
      <c r="F26" s="184"/>
    </row>
    <row r="27" spans="2:8" ht="8.1" customHeight="1" thickBot="1" x14ac:dyDescent="0.25">
      <c r="B27" s="69"/>
      <c r="D27" s="7"/>
      <c r="F27" s="70"/>
    </row>
    <row r="28" spans="2:8" ht="13.5" thickBot="1" x14ac:dyDescent="0.25">
      <c r="B28" s="69"/>
      <c r="D28" s="57" t="s">
        <v>101</v>
      </c>
      <c r="E28" s="175"/>
      <c r="F28" s="177"/>
    </row>
    <row r="29" spans="2:8" ht="8.1" customHeight="1" x14ac:dyDescent="0.2">
      <c r="B29" s="69"/>
      <c r="F29" s="70"/>
    </row>
    <row r="30" spans="2:8" x14ac:dyDescent="0.2">
      <c r="B30" s="186" t="s">
        <v>120</v>
      </c>
      <c r="C30" s="187"/>
      <c r="D30" s="187"/>
      <c r="E30" s="187"/>
      <c r="F30" s="188"/>
    </row>
    <row r="31" spans="2:8" ht="48" customHeight="1" x14ac:dyDescent="0.2">
      <c r="B31" s="189" t="s">
        <v>121</v>
      </c>
      <c r="C31" s="190"/>
      <c r="D31" s="190"/>
      <c r="E31" s="190"/>
      <c r="F31" s="191"/>
    </row>
    <row r="32" spans="2:8" x14ac:dyDescent="0.2">
      <c r="B32" s="58" t="s">
        <v>6</v>
      </c>
      <c r="C32" s="81" t="s">
        <v>14</v>
      </c>
      <c r="D32" s="178" t="s">
        <v>9</v>
      </c>
      <c r="E32" s="178"/>
      <c r="F32" s="59" t="s">
        <v>73</v>
      </c>
    </row>
    <row r="33" spans="2:6" x14ac:dyDescent="0.2">
      <c r="B33" s="192" t="s">
        <v>122</v>
      </c>
      <c r="C33" s="4" t="s">
        <v>123</v>
      </c>
      <c r="D33" s="166" t="s">
        <v>185</v>
      </c>
      <c r="E33" s="166"/>
      <c r="F33" s="56" t="s">
        <v>7</v>
      </c>
    </row>
    <row r="34" spans="2:6" ht="25.5" x14ac:dyDescent="0.2">
      <c r="B34" s="193"/>
      <c r="C34" s="4" t="s">
        <v>124</v>
      </c>
      <c r="D34" s="166" t="s">
        <v>184</v>
      </c>
      <c r="E34" s="166"/>
      <c r="F34" s="56" t="s">
        <v>7</v>
      </c>
    </row>
    <row r="35" spans="2:6" x14ac:dyDescent="0.2">
      <c r="B35" s="186" t="s">
        <v>125</v>
      </c>
      <c r="C35" s="187"/>
      <c r="D35" s="187"/>
      <c r="E35" s="187"/>
      <c r="F35" s="188"/>
    </row>
    <row r="36" spans="2:6" ht="54.75" customHeight="1" x14ac:dyDescent="0.2">
      <c r="B36" s="196" t="s">
        <v>126</v>
      </c>
      <c r="C36" s="197"/>
      <c r="D36" s="197"/>
      <c r="E36" s="197"/>
      <c r="F36" s="198"/>
    </row>
    <row r="37" spans="2:6" x14ac:dyDescent="0.2">
      <c r="B37" s="58" t="s">
        <v>6</v>
      </c>
      <c r="C37" s="81" t="s">
        <v>14</v>
      </c>
      <c r="D37" s="178" t="s">
        <v>9</v>
      </c>
      <c r="E37" s="178"/>
      <c r="F37" s="59" t="s">
        <v>73</v>
      </c>
    </row>
    <row r="38" spans="2:6" ht="25.5" x14ac:dyDescent="0.2">
      <c r="B38" s="55" t="s">
        <v>127</v>
      </c>
      <c r="C38" s="4" t="s">
        <v>128</v>
      </c>
      <c r="D38" s="166" t="s">
        <v>186</v>
      </c>
      <c r="E38" s="166"/>
      <c r="F38" s="56" t="s">
        <v>7</v>
      </c>
    </row>
    <row r="39" spans="2:6" ht="8.1" customHeight="1" x14ac:dyDescent="0.2">
      <c r="B39" s="69"/>
      <c r="D39" s="7"/>
      <c r="F39" s="70"/>
    </row>
    <row r="40" spans="2:6" x14ac:dyDescent="0.2">
      <c r="B40" s="186" t="s">
        <v>129</v>
      </c>
      <c r="C40" s="187"/>
      <c r="D40" s="187"/>
      <c r="E40" s="187"/>
      <c r="F40" s="188"/>
    </row>
    <row r="41" spans="2:6" x14ac:dyDescent="0.2">
      <c r="B41" s="196" t="s">
        <v>130</v>
      </c>
      <c r="C41" s="197"/>
      <c r="D41" s="197"/>
      <c r="E41" s="197"/>
      <c r="F41" s="198"/>
    </row>
    <row r="42" spans="2:6" x14ac:dyDescent="0.2">
      <c r="B42" s="58" t="s">
        <v>6</v>
      </c>
      <c r="C42" s="81" t="s">
        <v>14</v>
      </c>
      <c r="D42" s="178" t="s">
        <v>9</v>
      </c>
      <c r="E42" s="178"/>
      <c r="F42" s="59" t="s">
        <v>73</v>
      </c>
    </row>
    <row r="43" spans="2:6" x14ac:dyDescent="0.2">
      <c r="B43" s="55" t="s">
        <v>127</v>
      </c>
      <c r="C43" s="4" t="s">
        <v>131</v>
      </c>
      <c r="D43" s="166"/>
      <c r="E43" s="166"/>
      <c r="F43" s="56" t="s">
        <v>7</v>
      </c>
    </row>
    <row r="44" spans="2:6" ht="8.1" customHeight="1" x14ac:dyDescent="0.2">
      <c r="B44" s="69"/>
      <c r="D44" s="7"/>
      <c r="F44" s="70"/>
    </row>
    <row r="45" spans="2:6" ht="16.5" thickBot="1" x14ac:dyDescent="0.25">
      <c r="B45" s="194" t="str">
        <f>CONSOLIDADO!B16</f>
        <v xml:space="preserve">OFERENTE: </v>
      </c>
      <c r="C45" s="195"/>
      <c r="D45" s="195" t="s">
        <v>94</v>
      </c>
      <c r="E45" s="195"/>
      <c r="F45" s="122" t="s">
        <v>7</v>
      </c>
    </row>
    <row r="46" spans="2:6" ht="8.1" customHeight="1" x14ac:dyDescent="0.2"/>
  </sheetData>
  <mergeCells count="41">
    <mergeCell ref="B45:C45"/>
    <mergeCell ref="D42:E42"/>
    <mergeCell ref="D43:E43"/>
    <mergeCell ref="D45:E45"/>
    <mergeCell ref="D34:E34"/>
    <mergeCell ref="B35:F35"/>
    <mergeCell ref="B36:F36"/>
    <mergeCell ref="B40:F40"/>
    <mergeCell ref="B41:F41"/>
    <mergeCell ref="B2:F2"/>
    <mergeCell ref="B3:F3"/>
    <mergeCell ref="B5:F5"/>
    <mergeCell ref="D37:E37"/>
    <mergeCell ref="D38:E38"/>
    <mergeCell ref="D6:E6"/>
    <mergeCell ref="D7:E7"/>
    <mergeCell ref="E26:F26"/>
    <mergeCell ref="E28:F28"/>
    <mergeCell ref="B15:B16"/>
    <mergeCell ref="B30:F30"/>
    <mergeCell ref="B31:F31"/>
    <mergeCell ref="D32:E32"/>
    <mergeCell ref="B33:B34"/>
    <mergeCell ref="D33:E33"/>
    <mergeCell ref="D24:E24"/>
    <mergeCell ref="D25:E25"/>
    <mergeCell ref="D15:E15"/>
    <mergeCell ref="D16:E16"/>
    <mergeCell ref="D17:E17"/>
    <mergeCell ref="D18:E18"/>
    <mergeCell ref="D19:E19"/>
    <mergeCell ref="D9:E9"/>
    <mergeCell ref="D23:E23"/>
    <mergeCell ref="D20:E20"/>
    <mergeCell ref="D21:E21"/>
    <mergeCell ref="D22:E22"/>
    <mergeCell ref="D10:E10"/>
    <mergeCell ref="D11:E11"/>
    <mergeCell ref="D12:E12"/>
    <mergeCell ref="D13:E13"/>
    <mergeCell ref="D14:E14"/>
  </mergeCells>
  <phoneticPr fontId="0" type="noConversion"/>
  <conditionalFormatting sqref="F7">
    <cfRule type="containsText" dxfId="19" priority="3" operator="containsText" text="NO">
      <formula>NOT(ISERROR(SEARCH("NO",F7)))</formula>
    </cfRule>
  </conditionalFormatting>
  <conditionalFormatting sqref="F33:F34 F38:F39 F43:F44">
    <cfRule type="containsText" dxfId="18" priority="2" operator="containsText" text="NO">
      <formula>NOT(ISERROR(SEARCH("NO",F33)))</formula>
    </cfRule>
  </conditionalFormatting>
  <conditionalFormatting sqref="F45">
    <cfRule type="containsText" dxfId="17" priority="1" operator="containsText" text="NO">
      <formula>NOT(ISERROR(SEARCH("NO",F45)))</formula>
    </cfRule>
  </conditionalFormatting>
  <printOptions horizontalCentered="1"/>
  <pageMargins left="0.78740157480314965" right="0.78740157480314965" top="0.78740157480314965" bottom="0.78740157480314965" header="0.31496062992125984" footer="0.31496062992125984"/>
  <pageSetup scale="66"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6127-1FEC-42FD-B8DA-B31273EA82B2}">
  <sheetPr>
    <tabColor rgb="FF002060"/>
    <pageSetUpPr fitToPage="1"/>
  </sheetPr>
  <dimension ref="B1:I47"/>
  <sheetViews>
    <sheetView tabSelected="1" zoomScaleNormal="100" zoomScaleSheetLayoutView="100" workbookViewId="0">
      <selection activeCell="K27" sqref="K27"/>
    </sheetView>
  </sheetViews>
  <sheetFormatPr baseColWidth="10" defaultColWidth="9.140625" defaultRowHeight="12.75" x14ac:dyDescent="0.2"/>
  <cols>
    <col min="1" max="1" width="1.7109375" style="7" customWidth="1"/>
    <col min="2" max="2" width="6.7109375" style="7" customWidth="1"/>
    <col min="3" max="3" width="51" style="7" bestFit="1" customWidth="1"/>
    <col min="4" max="4" width="40.7109375" style="8" customWidth="1"/>
    <col min="5" max="6" width="40.7109375" style="7" customWidth="1"/>
    <col min="7" max="7" width="1.7109375" style="7" customWidth="1"/>
    <col min="8" max="227" width="11.42578125" style="7" customWidth="1"/>
    <col min="228" max="16384" width="9.140625" style="7"/>
  </cols>
  <sheetData>
    <row r="1" spans="2:9" ht="8.1" customHeight="1" thickBot="1" x14ac:dyDescent="0.25"/>
    <row r="2" spans="2:9" ht="12.75" customHeight="1" thickBot="1" x14ac:dyDescent="0.25">
      <c r="B2" s="172" t="s">
        <v>143</v>
      </c>
      <c r="C2" s="173"/>
      <c r="D2" s="173"/>
      <c r="E2" s="173"/>
      <c r="F2" s="174"/>
    </row>
    <row r="3" spans="2:9" ht="72.75" customHeight="1" thickBot="1" x14ac:dyDescent="0.25">
      <c r="B3" s="175" t="s">
        <v>188</v>
      </c>
      <c r="C3" s="176"/>
      <c r="D3" s="176"/>
      <c r="E3" s="176"/>
      <c r="F3" s="177"/>
      <c r="H3" s="134"/>
      <c r="I3"/>
    </row>
    <row r="4" spans="2:9" ht="8.1" customHeight="1" thickBot="1" x14ac:dyDescent="0.25">
      <c r="B4" s="69"/>
      <c r="D4" s="7"/>
      <c r="F4" s="70"/>
    </row>
    <row r="5" spans="2:9" ht="15" customHeight="1" thickBot="1" x14ac:dyDescent="0.25">
      <c r="B5" s="172" t="s">
        <v>112</v>
      </c>
      <c r="C5" s="173"/>
      <c r="D5" s="173"/>
      <c r="E5" s="173"/>
      <c r="F5" s="174"/>
    </row>
    <row r="6" spans="2:9" x14ac:dyDescent="0.2">
      <c r="B6" s="75" t="s">
        <v>6</v>
      </c>
      <c r="C6" s="76" t="s">
        <v>14</v>
      </c>
      <c r="D6" s="179" t="s">
        <v>9</v>
      </c>
      <c r="E6" s="180"/>
      <c r="F6" s="77" t="s">
        <v>73</v>
      </c>
    </row>
    <row r="7" spans="2:9" ht="13.5" thickBot="1" x14ac:dyDescent="0.25">
      <c r="B7" s="78" t="s">
        <v>136</v>
      </c>
      <c r="C7" s="79" t="s">
        <v>84</v>
      </c>
      <c r="D7" s="181"/>
      <c r="E7" s="182"/>
      <c r="F7" s="80"/>
    </row>
    <row r="8" spans="2:9" ht="8.1" customHeight="1" thickBot="1" x14ac:dyDescent="0.25">
      <c r="B8" s="69"/>
      <c r="D8" s="7"/>
      <c r="F8" s="70"/>
    </row>
    <row r="9" spans="2:9" ht="13.5" thickBot="1" x14ac:dyDescent="0.25">
      <c r="B9" s="129" t="s">
        <v>6</v>
      </c>
      <c r="C9" s="130" t="s">
        <v>15</v>
      </c>
      <c r="D9" s="161" t="s">
        <v>110</v>
      </c>
      <c r="E9" s="162"/>
      <c r="F9" s="131" t="s">
        <v>73</v>
      </c>
    </row>
    <row r="10" spans="2:9" ht="12.95" customHeight="1" thickBot="1" x14ac:dyDescent="0.25">
      <c r="B10" s="82">
        <v>1</v>
      </c>
      <c r="C10" s="83" t="s">
        <v>75</v>
      </c>
      <c r="D10" s="168"/>
      <c r="E10" s="168"/>
      <c r="F10" s="7" t="s">
        <v>154</v>
      </c>
    </row>
    <row r="11" spans="2:9" ht="12.95" customHeight="1" x14ac:dyDescent="0.2">
      <c r="B11" s="55">
        <v>2</v>
      </c>
      <c r="C11" s="4" t="s">
        <v>76</v>
      </c>
      <c r="D11" s="166"/>
      <c r="E11" s="166"/>
      <c r="F11" s="84" t="s">
        <v>155</v>
      </c>
    </row>
    <row r="12" spans="2:9" x14ac:dyDescent="0.2">
      <c r="B12" s="55">
        <v>3</v>
      </c>
      <c r="C12" s="4" t="s">
        <v>97</v>
      </c>
      <c r="D12" s="166"/>
      <c r="E12" s="166"/>
      <c r="F12" s="56" t="s">
        <v>156</v>
      </c>
    </row>
    <row r="13" spans="2:9" ht="70.5" customHeight="1" x14ac:dyDescent="0.2">
      <c r="B13" s="55">
        <v>4</v>
      </c>
      <c r="C13" s="4" t="s">
        <v>85</v>
      </c>
      <c r="D13" s="163" t="s">
        <v>150</v>
      </c>
      <c r="E13" s="164"/>
      <c r="F13" s="56" t="s">
        <v>144</v>
      </c>
      <c r="H13" s="133"/>
    </row>
    <row r="14" spans="2:9" x14ac:dyDescent="0.2">
      <c r="B14" s="55">
        <v>5</v>
      </c>
      <c r="C14" s="4" t="s">
        <v>81</v>
      </c>
      <c r="D14" s="169">
        <v>1530890000</v>
      </c>
      <c r="E14" s="170"/>
      <c r="F14" s="56" t="s">
        <v>144</v>
      </c>
      <c r="H14" s="133"/>
    </row>
    <row r="15" spans="2:9" x14ac:dyDescent="0.2">
      <c r="B15" s="185">
        <v>6</v>
      </c>
      <c r="C15" s="4" t="s">
        <v>98</v>
      </c>
      <c r="D15" s="163">
        <v>1959.55</v>
      </c>
      <c r="E15" s="164"/>
      <c r="F15" s="56" t="s">
        <v>144</v>
      </c>
      <c r="H15" s="133"/>
    </row>
    <row r="16" spans="2:9" ht="25.5" x14ac:dyDescent="0.2">
      <c r="B16" s="185"/>
      <c r="C16" s="4" t="s">
        <v>119</v>
      </c>
      <c r="D16" s="163">
        <v>100</v>
      </c>
      <c r="E16" s="164"/>
      <c r="F16" s="56" t="s">
        <v>144</v>
      </c>
      <c r="H16" s="133"/>
    </row>
    <row r="17" spans="2:8" ht="76.5" x14ac:dyDescent="0.2">
      <c r="B17" s="55">
        <v>7</v>
      </c>
      <c r="C17" s="4" t="s">
        <v>138</v>
      </c>
      <c r="D17" s="163" t="s">
        <v>151</v>
      </c>
      <c r="E17" s="164"/>
      <c r="F17" s="56" t="s">
        <v>144</v>
      </c>
      <c r="H17" s="133"/>
    </row>
    <row r="18" spans="2:8" x14ac:dyDescent="0.2">
      <c r="B18" s="55">
        <v>8</v>
      </c>
      <c r="C18" s="4" t="s">
        <v>80</v>
      </c>
      <c r="D18" s="166">
        <v>46</v>
      </c>
      <c r="E18" s="166"/>
      <c r="F18" s="56" t="s">
        <v>144</v>
      </c>
    </row>
    <row r="19" spans="2:8" x14ac:dyDescent="0.2">
      <c r="B19" s="55">
        <v>9</v>
      </c>
      <c r="C19" s="4" t="s">
        <v>77</v>
      </c>
      <c r="D19" s="165">
        <v>42797</v>
      </c>
      <c r="E19" s="166"/>
      <c r="F19" s="56" t="s">
        <v>144</v>
      </c>
    </row>
    <row r="20" spans="2:8" x14ac:dyDescent="0.2">
      <c r="B20" s="55">
        <v>10</v>
      </c>
      <c r="C20" s="4" t="s">
        <v>78</v>
      </c>
      <c r="D20" s="165">
        <v>43412</v>
      </c>
      <c r="E20" s="166"/>
      <c r="F20" s="56" t="s">
        <v>144</v>
      </c>
    </row>
    <row r="21" spans="2:8" x14ac:dyDescent="0.2">
      <c r="B21" s="55">
        <v>11</v>
      </c>
      <c r="C21" s="4" t="s">
        <v>79</v>
      </c>
      <c r="D21" s="166" t="s">
        <v>7</v>
      </c>
      <c r="E21" s="166"/>
      <c r="F21" s="56" t="s">
        <v>144</v>
      </c>
    </row>
    <row r="22" spans="2:8" x14ac:dyDescent="0.2">
      <c r="B22" s="55">
        <v>12</v>
      </c>
      <c r="C22" s="4" t="s">
        <v>109</v>
      </c>
      <c r="D22" s="167">
        <v>1</v>
      </c>
      <c r="E22" s="166"/>
      <c r="F22" s="56" t="s">
        <v>144</v>
      </c>
    </row>
    <row r="23" spans="2:8" ht="25.5" x14ac:dyDescent="0.2">
      <c r="B23" s="55">
        <v>13</v>
      </c>
      <c r="C23" s="4" t="s">
        <v>152</v>
      </c>
      <c r="D23" s="163" t="s">
        <v>7</v>
      </c>
      <c r="E23" s="164"/>
      <c r="F23" s="56" t="s">
        <v>144</v>
      </c>
    </row>
    <row r="24" spans="2:8" ht="25.5" x14ac:dyDescent="0.2">
      <c r="B24" s="55">
        <v>14</v>
      </c>
      <c r="C24" s="4" t="s">
        <v>158</v>
      </c>
      <c r="D24" s="169" t="s">
        <v>159</v>
      </c>
      <c r="E24" s="164"/>
      <c r="F24" s="56" t="s">
        <v>160</v>
      </c>
    </row>
    <row r="25" spans="2:8" x14ac:dyDescent="0.2">
      <c r="B25" s="55">
        <v>15</v>
      </c>
      <c r="C25" s="4" t="s">
        <v>83</v>
      </c>
      <c r="D25" s="166" t="s">
        <v>7</v>
      </c>
      <c r="E25" s="166"/>
      <c r="F25" s="56" t="s">
        <v>153</v>
      </c>
    </row>
    <row r="26" spans="2:8" ht="12.75" customHeight="1" thickBot="1" x14ac:dyDescent="0.25">
      <c r="B26" s="78">
        <v>16</v>
      </c>
      <c r="C26" s="79" t="s">
        <v>82</v>
      </c>
      <c r="D26" s="171"/>
      <c r="E26" s="171"/>
      <c r="F26" s="80"/>
    </row>
    <row r="27" spans="2:8" ht="12.75" customHeight="1" thickBot="1" x14ac:dyDescent="0.25">
      <c r="B27" s="69"/>
      <c r="D27" s="132" t="s">
        <v>102</v>
      </c>
      <c r="E27" s="183"/>
      <c r="F27" s="184"/>
    </row>
    <row r="28" spans="2:8" ht="8.1" customHeight="1" thickBot="1" x14ac:dyDescent="0.25">
      <c r="B28" s="69"/>
      <c r="D28" s="7"/>
      <c r="F28" s="70"/>
    </row>
    <row r="29" spans="2:8" ht="13.5" thickBot="1" x14ac:dyDescent="0.25">
      <c r="B29" s="69"/>
      <c r="D29" s="57" t="s">
        <v>101</v>
      </c>
      <c r="E29" s="175"/>
      <c r="F29" s="177"/>
    </row>
    <row r="30" spans="2:8" ht="8.1" customHeight="1" x14ac:dyDescent="0.2">
      <c r="B30" s="69"/>
      <c r="F30" s="70"/>
    </row>
    <row r="31" spans="2:8" x14ac:dyDescent="0.2">
      <c r="B31" s="186" t="s">
        <v>120</v>
      </c>
      <c r="C31" s="187"/>
      <c r="D31" s="187"/>
      <c r="E31" s="187"/>
      <c r="F31" s="188"/>
    </row>
    <row r="32" spans="2:8" ht="48" customHeight="1" x14ac:dyDescent="0.2">
      <c r="B32" s="189" t="s">
        <v>121</v>
      </c>
      <c r="C32" s="190"/>
      <c r="D32" s="190"/>
      <c r="E32" s="190"/>
      <c r="F32" s="191"/>
    </row>
    <row r="33" spans="2:6" x14ac:dyDescent="0.2">
      <c r="B33" s="58" t="s">
        <v>6</v>
      </c>
      <c r="C33" s="81" t="s">
        <v>14</v>
      </c>
      <c r="D33" s="178" t="s">
        <v>9</v>
      </c>
      <c r="E33" s="178"/>
      <c r="F33" s="59" t="s">
        <v>73</v>
      </c>
    </row>
    <row r="34" spans="2:6" x14ac:dyDescent="0.2">
      <c r="B34" s="192" t="s">
        <v>122</v>
      </c>
      <c r="C34" s="4" t="s">
        <v>123</v>
      </c>
      <c r="D34" s="166" t="s">
        <v>186</v>
      </c>
      <c r="E34" s="166"/>
      <c r="F34" s="56" t="s">
        <v>7</v>
      </c>
    </row>
    <row r="35" spans="2:6" ht="25.5" x14ac:dyDescent="0.2">
      <c r="B35" s="193"/>
      <c r="C35" s="4" t="s">
        <v>124</v>
      </c>
      <c r="D35" s="166"/>
      <c r="E35" s="166"/>
      <c r="F35" s="56"/>
    </row>
    <row r="36" spans="2:6" x14ac:dyDescent="0.2">
      <c r="B36" s="186" t="s">
        <v>125</v>
      </c>
      <c r="C36" s="187"/>
      <c r="D36" s="187"/>
      <c r="E36" s="187"/>
      <c r="F36" s="188"/>
    </row>
    <row r="37" spans="2:6" ht="54.75" customHeight="1" x14ac:dyDescent="0.2">
      <c r="B37" s="196" t="s">
        <v>126</v>
      </c>
      <c r="C37" s="197"/>
      <c r="D37" s="197"/>
      <c r="E37" s="197"/>
      <c r="F37" s="198"/>
    </row>
    <row r="38" spans="2:6" x14ac:dyDescent="0.2">
      <c r="B38" s="58" t="s">
        <v>6</v>
      </c>
      <c r="C38" s="81" t="s">
        <v>14</v>
      </c>
      <c r="D38" s="178" t="s">
        <v>9</v>
      </c>
      <c r="E38" s="178"/>
      <c r="F38" s="59" t="s">
        <v>73</v>
      </c>
    </row>
    <row r="39" spans="2:6" ht="25.5" x14ac:dyDescent="0.2">
      <c r="B39" s="55" t="s">
        <v>127</v>
      </c>
      <c r="C39" s="4" t="s">
        <v>128</v>
      </c>
      <c r="D39" s="166" t="s">
        <v>186</v>
      </c>
      <c r="E39" s="166"/>
      <c r="F39" s="56" t="s">
        <v>7</v>
      </c>
    </row>
    <row r="40" spans="2:6" ht="8.1" customHeight="1" x14ac:dyDescent="0.2">
      <c r="B40" s="69"/>
      <c r="D40" s="7"/>
      <c r="F40" s="70"/>
    </row>
    <row r="41" spans="2:6" x14ac:dyDescent="0.2">
      <c r="B41" s="186" t="s">
        <v>129</v>
      </c>
      <c r="C41" s="187"/>
      <c r="D41" s="187"/>
      <c r="E41" s="187"/>
      <c r="F41" s="188"/>
    </row>
    <row r="42" spans="2:6" x14ac:dyDescent="0.2">
      <c r="B42" s="196" t="s">
        <v>130</v>
      </c>
      <c r="C42" s="197"/>
      <c r="D42" s="197"/>
      <c r="E42" s="197"/>
      <c r="F42" s="198"/>
    </row>
    <row r="43" spans="2:6" x14ac:dyDescent="0.2">
      <c r="B43" s="58" t="s">
        <v>6</v>
      </c>
      <c r="C43" s="81" t="s">
        <v>14</v>
      </c>
      <c r="D43" s="178" t="s">
        <v>9</v>
      </c>
      <c r="E43" s="178"/>
      <c r="F43" s="59" t="s">
        <v>73</v>
      </c>
    </row>
    <row r="44" spans="2:6" x14ac:dyDescent="0.2">
      <c r="B44" s="55" t="s">
        <v>127</v>
      </c>
      <c r="C44" s="4" t="s">
        <v>131</v>
      </c>
      <c r="D44" s="166"/>
      <c r="E44" s="166"/>
      <c r="F44" s="56" t="s">
        <v>7</v>
      </c>
    </row>
    <row r="45" spans="2:6" ht="8.1" customHeight="1" x14ac:dyDescent="0.2">
      <c r="B45" s="69"/>
      <c r="D45" s="7"/>
      <c r="F45" s="70"/>
    </row>
    <row r="46" spans="2:6" ht="16.5" thickBot="1" x14ac:dyDescent="0.25">
      <c r="B46" s="194" t="str">
        <f>CONSOLIDADO!B16</f>
        <v xml:space="preserve">OFERENTE: </v>
      </c>
      <c r="C46" s="195"/>
      <c r="D46" s="195" t="s">
        <v>94</v>
      </c>
      <c r="E46" s="195"/>
      <c r="F46" s="122" t="s">
        <v>7</v>
      </c>
    </row>
    <row r="47" spans="2:6" ht="8.1" customHeight="1" x14ac:dyDescent="0.2"/>
  </sheetData>
  <mergeCells count="42">
    <mergeCell ref="B15:B16"/>
    <mergeCell ref="D15:E15"/>
    <mergeCell ref="D16:E16"/>
    <mergeCell ref="B2:F2"/>
    <mergeCell ref="B3:F3"/>
    <mergeCell ref="B5:F5"/>
    <mergeCell ref="D6:E6"/>
    <mergeCell ref="D7:E7"/>
    <mergeCell ref="D9:E9"/>
    <mergeCell ref="D10:E10"/>
    <mergeCell ref="D11:E11"/>
    <mergeCell ref="D12:E12"/>
    <mergeCell ref="D13:E13"/>
    <mergeCell ref="D14:E14"/>
    <mergeCell ref="B31:F31"/>
    <mergeCell ref="D17:E17"/>
    <mergeCell ref="D18:E18"/>
    <mergeCell ref="D19:E19"/>
    <mergeCell ref="D20:E20"/>
    <mergeCell ref="D21:E21"/>
    <mergeCell ref="D22:E22"/>
    <mergeCell ref="D23:E23"/>
    <mergeCell ref="D25:E25"/>
    <mergeCell ref="D26:E26"/>
    <mergeCell ref="E27:F27"/>
    <mergeCell ref="E29:F29"/>
    <mergeCell ref="D44:E44"/>
    <mergeCell ref="B46:C46"/>
    <mergeCell ref="D46:E46"/>
    <mergeCell ref="D24:E24"/>
    <mergeCell ref="B37:F37"/>
    <mergeCell ref="D38:E38"/>
    <mergeCell ref="D39:E39"/>
    <mergeCell ref="B41:F41"/>
    <mergeCell ref="B42:F42"/>
    <mergeCell ref="D43:E43"/>
    <mergeCell ref="B32:F32"/>
    <mergeCell ref="D33:E33"/>
    <mergeCell ref="B34:B35"/>
    <mergeCell ref="D34:E34"/>
    <mergeCell ref="D35:E35"/>
    <mergeCell ref="B36:F36"/>
  </mergeCells>
  <conditionalFormatting sqref="F7">
    <cfRule type="containsText" dxfId="16" priority="3" operator="containsText" text="NO">
      <formula>NOT(ISERROR(SEARCH("NO",F7)))</formula>
    </cfRule>
  </conditionalFormatting>
  <conditionalFormatting sqref="F34:F35 F39:F40 F44:F45">
    <cfRule type="containsText" dxfId="15" priority="2" operator="containsText" text="NO">
      <formula>NOT(ISERROR(SEARCH("NO",F34)))</formula>
    </cfRule>
  </conditionalFormatting>
  <conditionalFormatting sqref="F46">
    <cfRule type="containsText" dxfId="14" priority="1" operator="containsText" text="NO">
      <formula>NOT(ISERROR(SEARCH("NO",F46)))</formula>
    </cfRule>
  </conditionalFormatting>
  <printOptions horizontalCentered="1"/>
  <pageMargins left="0.78740157480314965" right="0.78740157480314965" top="0.78740157480314965" bottom="0.78740157480314965" header="0.31496062992125984" footer="0.31496062992125984"/>
  <pageSetup scale="66"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B1:G59"/>
  <sheetViews>
    <sheetView tabSelected="1" topLeftCell="A22" zoomScaleNormal="100" zoomScaleSheetLayoutView="100" workbookViewId="0">
      <selection activeCell="K27" sqref="K27"/>
    </sheetView>
  </sheetViews>
  <sheetFormatPr baseColWidth="10" defaultColWidth="56.5703125" defaultRowHeight="12.75" x14ac:dyDescent="0.2"/>
  <cols>
    <col min="1" max="1" width="1.42578125" style="7" customWidth="1"/>
    <col min="2" max="2" width="20.7109375" style="7" customWidth="1"/>
    <col min="3" max="5" width="45.7109375" style="7" customWidth="1"/>
    <col min="6" max="6" width="1.7109375" style="7" customWidth="1"/>
    <col min="7" max="16384" width="56.5703125" style="7"/>
  </cols>
  <sheetData>
    <row r="1" spans="2:7" ht="6.75" customHeight="1" x14ac:dyDescent="0.2"/>
    <row r="2" spans="2:7" ht="12.75" customHeight="1" thickBot="1" x14ac:dyDescent="0.25">
      <c r="B2" s="201" t="s">
        <v>145</v>
      </c>
      <c r="C2" s="202"/>
      <c r="D2" s="202"/>
      <c r="E2" s="202"/>
    </row>
    <row r="3" spans="2:7" ht="52.5" customHeight="1" thickBot="1" x14ac:dyDescent="0.25">
      <c r="B3" s="175" t="s">
        <v>146</v>
      </c>
      <c r="C3" s="176"/>
      <c r="D3" s="176"/>
      <c r="E3" s="177"/>
    </row>
    <row r="4" spans="2:7" ht="13.5" thickBot="1" x14ac:dyDescent="0.25">
      <c r="B4" s="95" t="s">
        <v>89</v>
      </c>
      <c r="C4" s="96" t="s">
        <v>113</v>
      </c>
      <c r="D4" s="92" t="s">
        <v>114</v>
      </c>
      <c r="E4" s="92" t="s">
        <v>139</v>
      </c>
    </row>
    <row r="5" spans="2:7" ht="63.75" x14ac:dyDescent="0.2">
      <c r="B5" s="97" t="s">
        <v>26</v>
      </c>
      <c r="C5" s="83" t="s">
        <v>161</v>
      </c>
      <c r="D5" s="104" t="s">
        <v>166</v>
      </c>
      <c r="E5" s="83" t="s">
        <v>164</v>
      </c>
    </row>
    <row r="6" spans="2:7" ht="25.5" x14ac:dyDescent="0.2">
      <c r="B6" s="55" t="s">
        <v>86</v>
      </c>
      <c r="C6" s="4" t="s">
        <v>162</v>
      </c>
      <c r="D6" s="4" t="s">
        <v>165</v>
      </c>
      <c r="E6" s="4" t="s">
        <v>165</v>
      </c>
    </row>
    <row r="7" spans="2:7" ht="89.25" customHeight="1" x14ac:dyDescent="0.2">
      <c r="B7" s="55" t="s">
        <v>92</v>
      </c>
      <c r="C7" s="135" t="s">
        <v>163</v>
      </c>
      <c r="D7" s="135" t="s">
        <v>167</v>
      </c>
      <c r="E7" s="136" t="s">
        <v>168</v>
      </c>
      <c r="G7" s="134"/>
    </row>
    <row r="8" spans="2:7" ht="13.5" thickBot="1" x14ac:dyDescent="0.25">
      <c r="B8" s="78" t="s">
        <v>74</v>
      </c>
      <c r="C8" s="98"/>
      <c r="D8" s="98"/>
      <c r="E8" s="61"/>
    </row>
    <row r="9" spans="2:7" ht="8.1" customHeight="1" thickBot="1" x14ac:dyDescent="0.25"/>
    <row r="10" spans="2:7" ht="12.75" customHeight="1" x14ac:dyDescent="0.2">
      <c r="B10" s="204" t="s">
        <v>112</v>
      </c>
      <c r="C10" s="205"/>
      <c r="D10" s="205"/>
      <c r="E10" s="206"/>
    </row>
    <row r="11" spans="2:7" x14ac:dyDescent="0.2">
      <c r="B11" s="99" t="s">
        <v>14</v>
      </c>
      <c r="C11" s="187" t="s">
        <v>9</v>
      </c>
      <c r="D11" s="187"/>
      <c r="E11" s="188"/>
    </row>
    <row r="12" spans="2:7" ht="45" customHeight="1" thickBot="1" x14ac:dyDescent="0.25">
      <c r="B12" s="78" t="s">
        <v>147</v>
      </c>
      <c r="C12" s="171" t="s">
        <v>169</v>
      </c>
      <c r="D12" s="171"/>
      <c r="E12" s="203"/>
    </row>
    <row r="13" spans="2:7" ht="8.1" customHeight="1" thickBot="1" x14ac:dyDescent="0.25"/>
    <row r="14" spans="2:7" ht="12.75" customHeight="1" thickBot="1" x14ac:dyDescent="0.25">
      <c r="B14" s="207" t="s">
        <v>132</v>
      </c>
      <c r="C14" s="208"/>
      <c r="D14" s="208"/>
      <c r="E14" s="209"/>
    </row>
    <row r="15" spans="2:7" ht="25.5" x14ac:dyDescent="0.2">
      <c r="B15" s="103" t="s">
        <v>25</v>
      </c>
      <c r="C15" s="104" t="s">
        <v>170</v>
      </c>
      <c r="D15" s="104" t="s">
        <v>175</v>
      </c>
      <c r="E15" s="105" t="s">
        <v>182</v>
      </c>
    </row>
    <row r="16" spans="2:7" x14ac:dyDescent="0.2">
      <c r="B16" s="60" t="s">
        <v>87</v>
      </c>
      <c r="C16" s="100">
        <v>19224964</v>
      </c>
      <c r="D16" s="100" t="s">
        <v>176</v>
      </c>
      <c r="E16" s="72">
        <v>1018446742</v>
      </c>
    </row>
    <row r="17" spans="2:7" ht="13.5" thickBot="1" x14ac:dyDescent="0.25">
      <c r="B17" s="66" t="s">
        <v>26</v>
      </c>
      <c r="C17" s="79" t="s">
        <v>137</v>
      </c>
      <c r="D17" s="79" t="s">
        <v>137</v>
      </c>
      <c r="E17" s="80" t="s">
        <v>148</v>
      </c>
    </row>
    <row r="18" spans="2:7" ht="13.5" thickBot="1" x14ac:dyDescent="0.25">
      <c r="B18" s="212" t="s">
        <v>47</v>
      </c>
      <c r="C18" s="213"/>
      <c r="D18" s="213"/>
      <c r="E18" s="214"/>
    </row>
    <row r="19" spans="2:7" ht="25.5" x14ac:dyDescent="0.2">
      <c r="B19" s="97" t="s">
        <v>99</v>
      </c>
      <c r="C19" s="111">
        <v>27628</v>
      </c>
      <c r="D19" s="111">
        <v>35600</v>
      </c>
      <c r="E19" s="112"/>
    </row>
    <row r="20" spans="2:7" x14ac:dyDescent="0.2">
      <c r="B20" s="60" t="s">
        <v>49</v>
      </c>
      <c r="C20" s="101">
        <v>45959</v>
      </c>
      <c r="D20" s="101">
        <v>45959</v>
      </c>
      <c r="E20" s="101"/>
    </row>
    <row r="21" spans="2:7" x14ac:dyDescent="0.2">
      <c r="B21" s="60" t="s">
        <v>134</v>
      </c>
      <c r="C21" s="101" t="s">
        <v>171</v>
      </c>
      <c r="D21" s="101" t="s">
        <v>45</v>
      </c>
      <c r="E21" s="63"/>
    </row>
    <row r="22" spans="2:7" ht="25.5" x14ac:dyDescent="0.2">
      <c r="B22" s="60" t="s">
        <v>91</v>
      </c>
      <c r="C22" s="102">
        <f>(DAYS360(C19,C20)+1)/30/12</f>
        <v>50.18888888888889</v>
      </c>
      <c r="D22" s="102">
        <f t="shared" ref="D22:E22" si="0">(DAYS360(D19,D20)+1)/30/12</f>
        <v>28.363888888888891</v>
      </c>
      <c r="E22" s="64">
        <f t="shared" si="0"/>
        <v>2.7777777777777779E-3</v>
      </c>
    </row>
    <row r="23" spans="2:7" ht="13.5" thickBot="1" x14ac:dyDescent="0.25">
      <c r="B23" s="66" t="s">
        <v>9</v>
      </c>
      <c r="C23" s="108" t="s">
        <v>11</v>
      </c>
      <c r="D23" s="108"/>
      <c r="E23" s="109"/>
    </row>
    <row r="24" spans="2:7" ht="26.25" thickBot="1" x14ac:dyDescent="0.25">
      <c r="B24" s="106" t="s">
        <v>108</v>
      </c>
      <c r="C24" s="113" t="s">
        <v>7</v>
      </c>
      <c r="D24" s="113" t="s">
        <v>7</v>
      </c>
      <c r="E24" s="107" t="s">
        <v>7</v>
      </c>
    </row>
    <row r="25" spans="2:7" ht="8.1" customHeight="1" x14ac:dyDescent="0.2"/>
    <row r="26" spans="2:7" ht="12.75" customHeight="1" thickBot="1" x14ac:dyDescent="0.25">
      <c r="B26" s="210" t="s">
        <v>104</v>
      </c>
      <c r="C26" s="211"/>
      <c r="D26" s="211"/>
      <c r="E26" s="211"/>
    </row>
    <row r="27" spans="2:7" ht="13.5" thickBot="1" x14ac:dyDescent="0.25">
      <c r="B27" s="97" t="s">
        <v>28</v>
      </c>
      <c r="C27" s="83" t="s">
        <v>133</v>
      </c>
      <c r="D27" s="4" t="s">
        <v>179</v>
      </c>
      <c r="E27" s="4" t="s">
        <v>183</v>
      </c>
    </row>
    <row r="28" spans="2:7" x14ac:dyDescent="0.2">
      <c r="B28" s="60" t="s">
        <v>90</v>
      </c>
      <c r="C28" s="4" t="s">
        <v>172</v>
      </c>
      <c r="D28" s="83" t="s">
        <v>177</v>
      </c>
      <c r="E28" s="83" t="s">
        <v>177</v>
      </c>
      <c r="G28" s="4"/>
    </row>
    <row r="29" spans="2:7" x14ac:dyDescent="0.2">
      <c r="B29" s="60" t="s">
        <v>19</v>
      </c>
      <c r="C29" s="101">
        <v>44287</v>
      </c>
      <c r="D29" s="101">
        <v>44231</v>
      </c>
      <c r="E29" s="101">
        <v>44434</v>
      </c>
    </row>
    <row r="30" spans="2:7" x14ac:dyDescent="0.2">
      <c r="B30" s="60" t="s">
        <v>52</v>
      </c>
      <c r="C30" s="101">
        <v>44365</v>
      </c>
      <c r="D30" s="101">
        <v>44425</v>
      </c>
      <c r="E30" s="101">
        <v>44622</v>
      </c>
      <c r="F30" s="47"/>
    </row>
    <row r="31" spans="2:7" x14ac:dyDescent="0.2">
      <c r="B31" s="60" t="s">
        <v>95</v>
      </c>
      <c r="C31" s="102">
        <f>(DAYS360(C29,C30)+1)/30/12</f>
        <v>0.21666666666666667</v>
      </c>
      <c r="D31" s="102">
        <f>(DAYS360(D29,D30)+1)/30/12</f>
        <v>0.53888888888888886</v>
      </c>
      <c r="E31" s="102">
        <f>(DAYS360(E29,E30)+1)/30/12</f>
        <v>0.51944444444444449</v>
      </c>
    </row>
    <row r="32" spans="2:7" ht="12.75" customHeight="1" thickBot="1" x14ac:dyDescent="0.25">
      <c r="B32" s="66" t="s">
        <v>9</v>
      </c>
      <c r="C32" s="108" t="s">
        <v>173</v>
      </c>
      <c r="D32" s="108" t="s">
        <v>180</v>
      </c>
      <c r="E32" s="108" t="s">
        <v>180</v>
      </c>
    </row>
    <row r="33" spans="2:5" x14ac:dyDescent="0.2">
      <c r="B33" s="114" t="s">
        <v>135</v>
      </c>
      <c r="C33" s="115" t="s">
        <v>7</v>
      </c>
      <c r="D33" s="116" t="s">
        <v>7</v>
      </c>
      <c r="E33" s="110" t="s">
        <v>7</v>
      </c>
    </row>
    <row r="34" spans="2:5" ht="8.1" customHeight="1" x14ac:dyDescent="0.2">
      <c r="B34" s="71"/>
      <c r="C34" s="94"/>
      <c r="D34" s="94"/>
      <c r="E34" s="94"/>
    </row>
    <row r="35" spans="2:5" ht="12.75" customHeight="1" thickBot="1" x14ac:dyDescent="0.25">
      <c r="B35" s="210" t="s">
        <v>105</v>
      </c>
      <c r="C35" s="211"/>
      <c r="D35" s="211"/>
      <c r="E35" s="211"/>
    </row>
    <row r="36" spans="2:5" x14ac:dyDescent="0.2">
      <c r="B36" s="97" t="s">
        <v>28</v>
      </c>
      <c r="C36" s="83" t="s">
        <v>133</v>
      </c>
      <c r="D36" s="83" t="s">
        <v>115</v>
      </c>
      <c r="E36" s="83" t="s">
        <v>115</v>
      </c>
    </row>
    <row r="37" spans="2:5" x14ac:dyDescent="0.2">
      <c r="B37" s="60" t="s">
        <v>90</v>
      </c>
      <c r="C37" s="4" t="s">
        <v>172</v>
      </c>
      <c r="D37" s="4" t="s">
        <v>178</v>
      </c>
      <c r="E37" s="4" t="s">
        <v>178</v>
      </c>
    </row>
    <row r="38" spans="2:5" x14ac:dyDescent="0.2">
      <c r="B38" s="60" t="s">
        <v>19</v>
      </c>
      <c r="C38" s="101">
        <v>44379</v>
      </c>
      <c r="D38" s="101">
        <v>44434</v>
      </c>
      <c r="E38" s="101">
        <v>44434</v>
      </c>
    </row>
    <row r="39" spans="2:5" x14ac:dyDescent="0.2">
      <c r="B39" s="60" t="s">
        <v>52</v>
      </c>
      <c r="C39" s="101">
        <v>44469</v>
      </c>
      <c r="D39" s="101">
        <v>44622</v>
      </c>
      <c r="E39" s="101">
        <v>44622</v>
      </c>
    </row>
    <row r="40" spans="2:5" x14ac:dyDescent="0.2">
      <c r="B40" s="60" t="s">
        <v>95</v>
      </c>
      <c r="C40" s="102">
        <f>(DAYS360(C38,C39)+1)/30/12</f>
        <v>0.24722222222222223</v>
      </c>
      <c r="D40" s="102">
        <f t="shared" ref="D40" si="1">(DAYS360(D38,D39)+1)/30/12</f>
        <v>0.51944444444444449</v>
      </c>
      <c r="E40" s="102">
        <f t="shared" ref="E40" si="2">(DAYS360(E38,E39)+1)/30/12</f>
        <v>0.51944444444444449</v>
      </c>
    </row>
    <row r="41" spans="2:5" ht="13.5" thickBot="1" x14ac:dyDescent="0.25">
      <c r="B41" s="66" t="s">
        <v>9</v>
      </c>
      <c r="C41" s="108" t="s">
        <v>174</v>
      </c>
      <c r="D41" s="108" t="s">
        <v>181</v>
      </c>
      <c r="E41" s="108" t="s">
        <v>181</v>
      </c>
    </row>
    <row r="42" spans="2:5" x14ac:dyDescent="0.2">
      <c r="B42" s="114" t="s">
        <v>135</v>
      </c>
      <c r="C42" s="115" t="s">
        <v>7</v>
      </c>
      <c r="D42" s="116"/>
      <c r="E42" s="110"/>
    </row>
    <row r="43" spans="2:5" ht="9.9499999999999993" customHeight="1" x14ac:dyDescent="0.2">
      <c r="B43" s="16"/>
    </row>
    <row r="44" spans="2:5" ht="9.9499999999999993" customHeight="1" thickBot="1" x14ac:dyDescent="0.25">
      <c r="B44" s="71"/>
      <c r="C44" s="94"/>
      <c r="D44" s="94"/>
      <c r="E44" s="94"/>
    </row>
    <row r="45" spans="2:5" ht="12.75" customHeight="1" thickBot="1" x14ac:dyDescent="0.25">
      <c r="B45" s="146" t="s">
        <v>96</v>
      </c>
      <c r="C45" s="215"/>
      <c r="D45" s="173"/>
      <c r="E45" s="216"/>
    </row>
    <row r="46" spans="2:5" x14ac:dyDescent="0.2">
      <c r="B46" s="97" t="s">
        <v>111</v>
      </c>
      <c r="C46" s="117" t="s">
        <v>7</v>
      </c>
      <c r="D46" s="14" t="s">
        <v>7</v>
      </c>
      <c r="E46" s="137" t="s">
        <v>7</v>
      </c>
    </row>
    <row r="47" spans="2:5" x14ac:dyDescent="0.2">
      <c r="B47" s="60" t="s">
        <v>100</v>
      </c>
      <c r="C47" s="13" t="s">
        <v>7</v>
      </c>
      <c r="D47" s="14" t="s">
        <v>7</v>
      </c>
      <c r="E47" s="65" t="s">
        <v>7</v>
      </c>
    </row>
    <row r="48" spans="2:5" x14ac:dyDescent="0.2">
      <c r="B48" s="60" t="s">
        <v>106</v>
      </c>
      <c r="C48" s="13" t="s">
        <v>7</v>
      </c>
      <c r="D48" s="14" t="s">
        <v>7</v>
      </c>
      <c r="E48" s="65" t="s">
        <v>7</v>
      </c>
    </row>
    <row r="49" spans="2:5" x14ac:dyDescent="0.2">
      <c r="B49" s="60" t="s">
        <v>107</v>
      </c>
      <c r="C49" s="13" t="s">
        <v>7</v>
      </c>
      <c r="D49" s="14" t="s">
        <v>7</v>
      </c>
      <c r="E49" s="65" t="s">
        <v>7</v>
      </c>
    </row>
    <row r="50" spans="2:5" ht="13.5" thickBot="1" x14ac:dyDescent="0.25">
      <c r="B50" s="66" t="s">
        <v>103</v>
      </c>
      <c r="C50" s="118" t="s">
        <v>7</v>
      </c>
      <c r="D50" s="138" t="s">
        <v>7</v>
      </c>
      <c r="E50" s="139" t="s">
        <v>7</v>
      </c>
    </row>
    <row r="51" spans="2:5" ht="8.1" customHeight="1" thickBot="1" x14ac:dyDescent="0.25"/>
    <row r="52" spans="2:5" ht="26.25" thickBot="1" x14ac:dyDescent="0.25">
      <c r="B52" s="123" t="s">
        <v>93</v>
      </c>
      <c r="C52" s="124" t="s">
        <v>7</v>
      </c>
      <c r="D52" s="125" t="s">
        <v>7</v>
      </c>
      <c r="E52" s="126" t="s">
        <v>7</v>
      </c>
    </row>
    <row r="53" spans="2:5" ht="8.1" customHeight="1" thickBot="1" x14ac:dyDescent="0.25"/>
    <row r="54" spans="2:5" x14ac:dyDescent="0.2">
      <c r="B54" s="127"/>
      <c r="C54" s="75" t="s">
        <v>88</v>
      </c>
      <c r="D54" s="76" t="s">
        <v>88</v>
      </c>
      <c r="E54" s="77" t="s">
        <v>88</v>
      </c>
    </row>
    <row r="55" spans="2:5" x14ac:dyDescent="0.2">
      <c r="B55" s="69"/>
      <c r="C55" s="99" t="s">
        <v>101</v>
      </c>
      <c r="D55" s="93" t="s">
        <v>101</v>
      </c>
      <c r="E55" s="119" t="s">
        <v>101</v>
      </c>
    </row>
    <row r="56" spans="2:5" ht="13.5" thickBot="1" x14ac:dyDescent="0.25">
      <c r="B56" s="69"/>
      <c r="C56" s="62" t="s">
        <v>94</v>
      </c>
      <c r="D56" s="120" t="s">
        <v>94</v>
      </c>
      <c r="E56" s="121" t="s">
        <v>94</v>
      </c>
    </row>
    <row r="57" spans="2:5" ht="8.1" customHeight="1" x14ac:dyDescent="0.2">
      <c r="B57" s="69"/>
      <c r="C57" s="70"/>
      <c r="E57" s="70"/>
    </row>
    <row r="58" spans="2:5" ht="13.5" thickBot="1" x14ac:dyDescent="0.25">
      <c r="B58" s="199" t="str">
        <f>CONSOLIDADO!B16</f>
        <v xml:space="preserve">OFERENTE: </v>
      </c>
      <c r="C58" s="200"/>
      <c r="D58" s="200"/>
      <c r="E58" s="128" t="s">
        <v>7</v>
      </c>
    </row>
    <row r="59" spans="2:5" ht="8.1" customHeight="1" x14ac:dyDescent="0.2"/>
  </sheetData>
  <mergeCells count="11">
    <mergeCell ref="B58:D58"/>
    <mergeCell ref="B2:E2"/>
    <mergeCell ref="C12:E12"/>
    <mergeCell ref="C11:E11"/>
    <mergeCell ref="B10:E10"/>
    <mergeCell ref="B14:E14"/>
    <mergeCell ref="B26:E26"/>
    <mergeCell ref="B35:E35"/>
    <mergeCell ref="B3:E3"/>
    <mergeCell ref="B18:E18"/>
    <mergeCell ref="B45:E45"/>
  </mergeCells>
  <phoneticPr fontId="3" type="noConversion"/>
  <conditionalFormatting sqref="C24 C25:E25 C44:E44 C52:E52">
    <cfRule type="containsText" dxfId="13" priority="60" operator="containsText" text="NO">
      <formula>NOT(ISERROR(SEARCH("NO",C24)))</formula>
    </cfRule>
  </conditionalFormatting>
  <conditionalFormatting sqref="C33:E34">
    <cfRule type="containsText" dxfId="12" priority="53" operator="containsText" text="NO">
      <formula>NOT(ISERROR(SEARCH("NO",C33)))</formula>
    </cfRule>
  </conditionalFormatting>
  <conditionalFormatting sqref="C42:E42">
    <cfRule type="containsText" dxfId="11" priority="9" operator="containsText" text="NO">
      <formula>NOT(ISERROR(SEARCH("NO",C42)))</formula>
    </cfRule>
  </conditionalFormatting>
  <conditionalFormatting sqref="C54:E55">
    <cfRule type="containsText" dxfId="10" priority="5" operator="containsText" text="NO">
      <formula>NOT(ISERROR(SEARCH("NO",C54)))</formula>
    </cfRule>
  </conditionalFormatting>
  <conditionalFormatting sqref="E58">
    <cfRule type="containsText" dxfId="9" priority="29" operator="containsText" text="NO">
      <formula>NOT(ISERROR(SEARCH("NO",E58)))</formula>
    </cfRule>
  </conditionalFormatting>
  <printOptions horizontalCentered="1"/>
  <pageMargins left="0.78740157480314965" right="0.78740157480314965" top="0.78740157480314965" bottom="0.78740157480314965" header="0.31496062992125984" footer="0.31496062992125984"/>
  <pageSetup scale="76" fitToHeight="0" orientation="landscape" r:id="rId1"/>
  <headerFooter>
    <oddFooter>&amp;C&amp;"-,Normal"&amp;9Este documento es propiedad de la Universidad Distrital Francisco José de Caldas. Prohibida su reproducción por cualquier medio, sin previa autorización.</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H130"/>
  <sheetViews>
    <sheetView view="pageBreakPreview" topLeftCell="A110" zoomScale="115" zoomScaleNormal="115" zoomScaleSheetLayoutView="115" workbookViewId="0">
      <selection activeCell="F127" sqref="F127"/>
    </sheetView>
  </sheetViews>
  <sheetFormatPr baseColWidth="10" defaultColWidth="11.42578125" defaultRowHeight="12.75" x14ac:dyDescent="0.2"/>
  <cols>
    <col min="1" max="1" width="9.140625" style="9" bestFit="1" customWidth="1"/>
    <col min="2" max="2" width="30.28515625" style="9" customWidth="1"/>
    <col min="3" max="3" width="31.5703125" style="9" bestFit="1" customWidth="1"/>
    <col min="4" max="4" width="31.140625" style="9" bestFit="1" customWidth="1"/>
    <col min="5" max="5" width="19.42578125" style="9" bestFit="1" customWidth="1"/>
    <col min="6" max="6" width="33" style="9" customWidth="1"/>
    <col min="7" max="7" width="11.85546875" style="9" customWidth="1"/>
    <col min="8" max="16384" width="11.42578125" style="9"/>
  </cols>
  <sheetData>
    <row r="1" spans="1:8" ht="12.75" customHeight="1" x14ac:dyDescent="0.2">
      <c r="A1" s="251" t="s">
        <v>17</v>
      </c>
      <c r="B1" s="252"/>
      <c r="C1" s="252"/>
      <c r="D1" s="252"/>
      <c r="E1" s="252"/>
      <c r="F1" s="252"/>
      <c r="G1" s="253"/>
    </row>
    <row r="2" spans="1:8" x14ac:dyDescent="0.2">
      <c r="A2" s="249"/>
      <c r="B2" s="260"/>
      <c r="C2" s="260"/>
      <c r="D2" s="260"/>
      <c r="E2" s="260"/>
      <c r="F2" s="260"/>
      <c r="G2" s="250"/>
    </row>
    <row r="3" spans="1:8" ht="12.75" customHeight="1" x14ac:dyDescent="0.2">
      <c r="A3" s="251" t="s">
        <v>13</v>
      </c>
      <c r="B3" s="252"/>
      <c r="C3" s="252"/>
      <c r="D3" s="252"/>
      <c r="E3" s="252"/>
      <c r="F3" s="252"/>
      <c r="G3" s="253"/>
    </row>
    <row r="4" spans="1:8" x14ac:dyDescent="0.2">
      <c r="A4" s="261" t="e">
        <f>#REF!</f>
        <v>#REF!</v>
      </c>
      <c r="B4" s="262"/>
      <c r="C4" s="262"/>
      <c r="D4" s="262"/>
      <c r="E4" s="262"/>
      <c r="F4" s="262"/>
      <c r="G4" s="263"/>
    </row>
    <row r="5" spans="1:8" x14ac:dyDescent="0.2">
      <c r="A5" s="264" t="e">
        <f>#REF!</f>
        <v>#REF!</v>
      </c>
      <c r="B5" s="262"/>
      <c r="C5" s="262"/>
      <c r="D5" s="262"/>
      <c r="E5" s="262"/>
      <c r="F5" s="262"/>
      <c r="G5" s="263"/>
    </row>
    <row r="7" spans="1:8" ht="12.75" customHeight="1" x14ac:dyDescent="0.2">
      <c r="A7" s="225" t="s">
        <v>44</v>
      </c>
      <c r="B7" s="226"/>
      <c r="C7" s="226"/>
      <c r="D7" s="226"/>
      <c r="E7" s="226"/>
      <c r="F7" s="226"/>
      <c r="G7" s="227"/>
    </row>
    <row r="8" spans="1:8" ht="12.75" customHeight="1" x14ac:dyDescent="0.2">
      <c r="A8" s="251" t="s">
        <v>12</v>
      </c>
      <c r="B8" s="252"/>
      <c r="C8" s="252"/>
      <c r="D8" s="252"/>
      <c r="E8" s="252"/>
      <c r="F8" s="252"/>
      <c r="G8" s="253"/>
    </row>
    <row r="9" spans="1:8" x14ac:dyDescent="0.2">
      <c r="A9" s="6" t="s">
        <v>6</v>
      </c>
      <c r="B9" s="249" t="s">
        <v>14</v>
      </c>
      <c r="C9" s="250"/>
      <c r="D9" s="5" t="s">
        <v>7</v>
      </c>
      <c r="E9" s="5" t="s">
        <v>8</v>
      </c>
      <c r="F9" s="249" t="s">
        <v>9</v>
      </c>
      <c r="G9" s="250"/>
    </row>
    <row r="10" spans="1:8" ht="47.25" customHeight="1" x14ac:dyDescent="0.2">
      <c r="A10" s="4">
        <v>1</v>
      </c>
      <c r="B10" s="249" t="s">
        <v>38</v>
      </c>
      <c r="C10" s="250"/>
      <c r="D10" s="5" t="s">
        <v>10</v>
      </c>
      <c r="E10" s="5"/>
      <c r="F10" s="254"/>
      <c r="G10" s="255"/>
      <c r="H10" s="29"/>
    </row>
    <row r="11" spans="1:8" x14ac:dyDescent="0.2">
      <c r="A11" s="7"/>
      <c r="B11" s="8"/>
      <c r="C11" s="8"/>
      <c r="D11" s="8"/>
      <c r="E11" s="8"/>
      <c r="F11" s="33"/>
      <c r="G11" s="33"/>
      <c r="H11" s="29"/>
    </row>
    <row r="12" spans="1:8" ht="12.75" customHeight="1" x14ac:dyDescent="0.2">
      <c r="A12" s="225" t="s">
        <v>63</v>
      </c>
      <c r="B12" s="226"/>
      <c r="C12" s="226"/>
      <c r="D12" s="226"/>
      <c r="E12" s="226"/>
      <c r="F12" s="226"/>
      <c r="G12" s="227"/>
      <c r="H12" s="29"/>
    </row>
    <row r="13" spans="1:8" ht="25.5" x14ac:dyDescent="0.2">
      <c r="A13" s="10" t="s">
        <v>21</v>
      </c>
      <c r="B13" s="10" t="s">
        <v>20</v>
      </c>
      <c r="C13" s="10" t="s">
        <v>26</v>
      </c>
      <c r="D13" s="10" t="s">
        <v>24</v>
      </c>
      <c r="E13" s="10" t="s">
        <v>22</v>
      </c>
      <c r="F13" s="228" t="s">
        <v>23</v>
      </c>
      <c r="G13" s="229"/>
      <c r="H13" s="29"/>
    </row>
    <row r="14" spans="1:8" ht="192.75" customHeight="1" x14ac:dyDescent="0.2">
      <c r="A14" s="11">
        <v>1</v>
      </c>
      <c r="B14" s="11"/>
      <c r="C14" s="17"/>
      <c r="D14" s="11"/>
      <c r="E14" s="18"/>
      <c r="F14" s="220"/>
      <c r="G14" s="222"/>
      <c r="H14" s="29"/>
    </row>
    <row r="15" spans="1:8" x14ac:dyDescent="0.2">
      <c r="A15" s="7"/>
      <c r="B15" s="8"/>
      <c r="C15" s="8"/>
      <c r="D15" s="8"/>
      <c r="E15" s="8"/>
      <c r="F15" s="33"/>
      <c r="G15" s="33"/>
      <c r="H15" s="29"/>
    </row>
    <row r="16" spans="1:8" ht="12.75" customHeight="1" x14ac:dyDescent="0.2">
      <c r="A16" s="225" t="s">
        <v>50</v>
      </c>
      <c r="B16" s="226"/>
      <c r="C16" s="226"/>
      <c r="D16" s="226"/>
      <c r="E16" s="226"/>
      <c r="F16" s="226"/>
      <c r="G16" s="227"/>
      <c r="H16" s="29"/>
    </row>
    <row r="17" spans="1:8" x14ac:dyDescent="0.2">
      <c r="A17" s="12" t="s">
        <v>27</v>
      </c>
      <c r="B17" s="12" t="s">
        <v>25</v>
      </c>
      <c r="C17" s="12" t="s">
        <v>26</v>
      </c>
      <c r="D17" s="12" t="s">
        <v>37</v>
      </c>
      <c r="E17" s="12" t="s">
        <v>49</v>
      </c>
      <c r="F17" s="12" t="s">
        <v>57</v>
      </c>
      <c r="G17" s="10" t="s">
        <v>11</v>
      </c>
      <c r="H17" s="29"/>
    </row>
    <row r="18" spans="1:8" x14ac:dyDescent="0.2">
      <c r="A18" s="235">
        <v>1</v>
      </c>
      <c r="B18" s="237"/>
      <c r="C18" s="22"/>
      <c r="D18" s="39"/>
      <c r="E18" s="40"/>
      <c r="F18" s="41">
        <f>(DAYS360(D18,E18)+1)/30/12</f>
        <v>2.7777777777777779E-3</v>
      </c>
      <c r="G18" s="35" t="str">
        <f>IF(F18&gt;=5,"CUMPLE","NO CUMPLE")</f>
        <v>NO CUMPLE</v>
      </c>
      <c r="H18" s="29"/>
    </row>
    <row r="19" spans="1:8" x14ac:dyDescent="0.2">
      <c r="A19" s="236"/>
      <c r="B19" s="238"/>
      <c r="C19" s="38"/>
      <c r="D19" s="42"/>
      <c r="E19" s="43"/>
      <c r="F19" s="44"/>
      <c r="G19" s="36"/>
      <c r="H19" s="29"/>
    </row>
    <row r="20" spans="1:8" ht="12.75" customHeight="1" x14ac:dyDescent="0.2">
      <c r="A20" s="239" t="s">
        <v>51</v>
      </c>
      <c r="B20" s="240"/>
      <c r="C20" s="240"/>
      <c r="D20" s="240"/>
      <c r="E20" s="240"/>
      <c r="F20" s="240"/>
      <c r="G20" s="240"/>
      <c r="H20" s="29"/>
    </row>
    <row r="21" spans="1:8" x14ac:dyDescent="0.2">
      <c r="G21" s="21"/>
      <c r="H21" s="29"/>
    </row>
    <row r="22" spans="1:8" ht="12.75" customHeight="1" x14ac:dyDescent="0.2">
      <c r="A22" s="225" t="s">
        <v>60</v>
      </c>
      <c r="B22" s="226"/>
      <c r="C22" s="226"/>
      <c r="D22" s="226"/>
      <c r="E22" s="226"/>
      <c r="F22" s="226"/>
      <c r="G22" s="227"/>
      <c r="H22" s="29"/>
    </row>
    <row r="23" spans="1:8" x14ac:dyDescent="0.2">
      <c r="A23" s="12" t="s">
        <v>6</v>
      </c>
      <c r="B23" s="12" t="s">
        <v>28</v>
      </c>
      <c r="C23" s="241" t="s">
        <v>29</v>
      </c>
      <c r="D23" s="242"/>
      <c r="E23" s="12" t="s">
        <v>19</v>
      </c>
      <c r="F23" s="12" t="s">
        <v>52</v>
      </c>
      <c r="G23" s="12" t="s">
        <v>58</v>
      </c>
      <c r="H23" s="29"/>
    </row>
    <row r="24" spans="1:8" x14ac:dyDescent="0.2">
      <c r="A24" s="31">
        <v>1</v>
      </c>
      <c r="B24" s="31"/>
      <c r="C24" s="243"/>
      <c r="D24" s="244"/>
      <c r="E24" s="45"/>
      <c r="F24" s="45"/>
      <c r="G24" s="46">
        <f>(DAYS360(E24,F24)+1)/30/12</f>
        <v>2.7777777777777779E-3</v>
      </c>
      <c r="H24" s="29"/>
    </row>
    <row r="25" spans="1:8" x14ac:dyDescent="0.2">
      <c r="A25" s="31">
        <v>2</v>
      </c>
      <c r="B25" s="31"/>
      <c r="C25" s="243"/>
      <c r="D25" s="244"/>
      <c r="E25" s="45"/>
      <c r="F25" s="45"/>
      <c r="G25" s="46">
        <f>(DAYS360(E25,F25)+1)/30/12</f>
        <v>2.7777777777777779E-3</v>
      </c>
      <c r="H25" s="29"/>
    </row>
    <row r="26" spans="1:8" x14ac:dyDescent="0.2">
      <c r="A26" s="31">
        <v>3</v>
      </c>
      <c r="B26" s="31"/>
      <c r="C26" s="243"/>
      <c r="D26" s="244"/>
      <c r="E26" s="45"/>
      <c r="F26" s="45"/>
      <c r="G26" s="46">
        <f>(DAYS360(E26,F26)+1)/30/12</f>
        <v>2.7777777777777779E-3</v>
      </c>
      <c r="H26" s="29"/>
    </row>
    <row r="27" spans="1:8" x14ac:dyDescent="0.2">
      <c r="A27" s="25"/>
      <c r="B27" s="25"/>
      <c r="C27" s="25"/>
      <c r="D27" s="25"/>
      <c r="E27" s="25"/>
      <c r="F27" s="12" t="s">
        <v>46</v>
      </c>
      <c r="G27" s="14">
        <f>SUM(G24:G26)</f>
        <v>8.3333333333333332E-3</v>
      </c>
      <c r="H27" s="29"/>
    </row>
    <row r="28" spans="1:8" x14ac:dyDescent="0.2">
      <c r="A28" s="25"/>
      <c r="B28" s="25"/>
      <c r="C28" s="25"/>
      <c r="D28" s="25"/>
      <c r="E28" s="25"/>
      <c r="F28" s="15" t="s">
        <v>47</v>
      </c>
      <c r="G28" s="10" t="str">
        <f>IF(G27&gt;=5,"CUMPLE","NO CUMPLE")</f>
        <v>NO CUMPLE</v>
      </c>
      <c r="H28" s="29"/>
    </row>
    <row r="29" spans="1:8" x14ac:dyDescent="0.2">
      <c r="H29" s="29"/>
    </row>
    <row r="30" spans="1:8" ht="12.75" customHeight="1" x14ac:dyDescent="0.2">
      <c r="A30" s="225" t="s">
        <v>36</v>
      </c>
      <c r="B30" s="226"/>
      <c r="C30" s="226"/>
      <c r="D30" s="226"/>
      <c r="E30" s="226"/>
      <c r="F30" s="226"/>
      <c r="G30" s="227"/>
      <c r="H30" s="29"/>
    </row>
    <row r="31" spans="1:8" x14ac:dyDescent="0.2">
      <c r="A31" s="12" t="s">
        <v>6</v>
      </c>
      <c r="B31" s="12" t="s">
        <v>54</v>
      </c>
      <c r="C31" s="12" t="s">
        <v>56</v>
      </c>
      <c r="D31" s="12" t="s">
        <v>48</v>
      </c>
      <c r="E31" s="12" t="s">
        <v>11</v>
      </c>
      <c r="F31" s="27" t="s">
        <v>53</v>
      </c>
      <c r="G31" s="12" t="s">
        <v>11</v>
      </c>
      <c r="H31" s="29"/>
    </row>
    <row r="32" spans="1:8" x14ac:dyDescent="0.2">
      <c r="A32" s="13">
        <v>1</v>
      </c>
      <c r="B32" s="22"/>
      <c r="C32" s="13"/>
      <c r="D32" s="13"/>
      <c r="E32" s="14"/>
      <c r="F32" s="28"/>
      <c r="G32" s="14" t="s">
        <v>7</v>
      </c>
      <c r="H32" s="29"/>
    </row>
    <row r="33" spans="1:8" x14ac:dyDescent="0.2">
      <c r="A33" s="13">
        <v>2</v>
      </c>
      <c r="B33" s="22"/>
      <c r="C33" s="13"/>
      <c r="D33" s="13"/>
      <c r="E33" s="14"/>
      <c r="F33" s="28"/>
      <c r="G33" s="14" t="s">
        <v>7</v>
      </c>
      <c r="H33" s="29"/>
    </row>
    <row r="34" spans="1:8" x14ac:dyDescent="0.2">
      <c r="A34" s="256"/>
      <c r="B34" s="257"/>
      <c r="C34" s="257"/>
      <c r="D34" s="257"/>
      <c r="E34" s="258"/>
      <c r="F34" s="15" t="s">
        <v>30</v>
      </c>
      <c r="G34" s="10" t="s">
        <v>11</v>
      </c>
      <c r="H34" s="29"/>
    </row>
    <row r="35" spans="1:8" x14ac:dyDescent="0.2">
      <c r="A35" s="34"/>
      <c r="B35" s="34"/>
      <c r="C35" s="34"/>
      <c r="D35" s="34"/>
      <c r="E35" s="34"/>
      <c r="F35" s="37"/>
      <c r="G35" s="21"/>
      <c r="H35" s="29"/>
    </row>
    <row r="36" spans="1:8" ht="12.75" customHeight="1" x14ac:dyDescent="0.2">
      <c r="A36" s="225" t="s">
        <v>55</v>
      </c>
      <c r="B36" s="226"/>
      <c r="C36" s="226"/>
      <c r="D36" s="226"/>
      <c r="E36" s="226"/>
      <c r="F36" s="226"/>
      <c r="G36" s="227"/>
      <c r="H36" s="29"/>
    </row>
    <row r="37" spans="1:8" ht="12.75" customHeight="1" x14ac:dyDescent="0.2">
      <c r="A37" s="12" t="s">
        <v>6</v>
      </c>
      <c r="B37" s="241" t="s">
        <v>32</v>
      </c>
      <c r="C37" s="259"/>
      <c r="D37" s="242"/>
      <c r="E37" s="12" t="s">
        <v>9</v>
      </c>
      <c r="F37" s="12" t="s">
        <v>31</v>
      </c>
      <c r="G37" s="12" t="s">
        <v>11</v>
      </c>
      <c r="H37" s="29"/>
    </row>
    <row r="38" spans="1:8" x14ac:dyDescent="0.2">
      <c r="A38" s="13">
        <v>1</v>
      </c>
      <c r="B38" s="217" t="s">
        <v>33</v>
      </c>
      <c r="C38" s="218"/>
      <c r="D38" s="219"/>
      <c r="E38" s="11"/>
      <c r="F38" s="11"/>
      <c r="G38" s="10" t="s">
        <v>7</v>
      </c>
      <c r="H38" s="29"/>
    </row>
    <row r="39" spans="1:8" ht="12.75" customHeight="1" x14ac:dyDescent="0.2">
      <c r="A39" s="13">
        <v>2</v>
      </c>
      <c r="B39" s="217" t="s">
        <v>39</v>
      </c>
      <c r="C39" s="218"/>
      <c r="D39" s="219"/>
      <c r="E39" s="11"/>
      <c r="F39" s="11"/>
      <c r="G39" s="10" t="s">
        <v>7</v>
      </c>
      <c r="H39" s="29"/>
    </row>
    <row r="40" spans="1:8" x14ac:dyDescent="0.2">
      <c r="A40" s="13">
        <v>3</v>
      </c>
      <c r="B40" s="217" t="s">
        <v>34</v>
      </c>
      <c r="C40" s="218"/>
      <c r="D40" s="219"/>
      <c r="E40" s="11"/>
      <c r="F40" s="11"/>
      <c r="G40" s="10" t="s">
        <v>7</v>
      </c>
      <c r="H40" s="29"/>
    </row>
    <row r="41" spans="1:8" x14ac:dyDescent="0.2">
      <c r="A41" s="13">
        <v>4</v>
      </c>
      <c r="B41" s="217" t="s">
        <v>40</v>
      </c>
      <c r="C41" s="218"/>
      <c r="D41" s="219"/>
      <c r="E41" s="11"/>
      <c r="F41" s="11"/>
      <c r="G41" s="10" t="s">
        <v>7</v>
      </c>
      <c r="H41" s="29"/>
    </row>
    <row r="42" spans="1:8" ht="26.1" customHeight="1" x14ac:dyDescent="0.2">
      <c r="A42" s="13">
        <v>5</v>
      </c>
      <c r="B42" s="217" t="s">
        <v>41</v>
      </c>
      <c r="C42" s="218"/>
      <c r="D42" s="219"/>
      <c r="E42" s="11"/>
      <c r="F42" s="11"/>
      <c r="G42" s="10" t="s">
        <v>7</v>
      </c>
      <c r="H42" s="29"/>
    </row>
    <row r="43" spans="1:8" ht="26.1" customHeight="1" x14ac:dyDescent="0.2">
      <c r="A43" s="13">
        <v>6</v>
      </c>
      <c r="B43" s="217" t="s">
        <v>35</v>
      </c>
      <c r="C43" s="218"/>
      <c r="D43" s="219"/>
      <c r="E43" s="11" t="s">
        <v>45</v>
      </c>
      <c r="F43" s="11"/>
      <c r="G43" s="11" t="s">
        <v>45</v>
      </c>
      <c r="H43" s="29"/>
    </row>
    <row r="44" spans="1:8" ht="26.1" customHeight="1" x14ac:dyDescent="0.2">
      <c r="A44" s="13">
        <v>7</v>
      </c>
      <c r="B44" s="220" t="s">
        <v>42</v>
      </c>
      <c r="C44" s="221"/>
      <c r="D44" s="222"/>
      <c r="E44" s="30"/>
      <c r="F44" s="11"/>
      <c r="G44" s="10" t="s">
        <v>7</v>
      </c>
      <c r="H44" s="29"/>
    </row>
    <row r="45" spans="1:8" ht="12.75" customHeight="1" x14ac:dyDescent="0.2">
      <c r="A45" s="265" t="s">
        <v>71</v>
      </c>
      <c r="B45" s="266"/>
      <c r="C45" s="266"/>
      <c r="D45" s="266"/>
      <c r="E45" s="266"/>
      <c r="F45" s="266"/>
      <c r="G45" s="267"/>
      <c r="H45" s="29"/>
    </row>
    <row r="46" spans="1:8" ht="162.75" customHeight="1" x14ac:dyDescent="0.2">
      <c r="A46" s="13">
        <v>8</v>
      </c>
      <c r="B46" s="217" t="s">
        <v>43</v>
      </c>
      <c r="C46" s="218"/>
      <c r="D46" s="219"/>
      <c r="E46" s="11"/>
      <c r="F46" s="11"/>
      <c r="G46" s="10" t="s">
        <v>7</v>
      </c>
      <c r="H46" s="29"/>
    </row>
    <row r="47" spans="1:8" x14ac:dyDescent="0.2">
      <c r="A47" s="16"/>
      <c r="B47" s="26"/>
      <c r="C47" s="26"/>
      <c r="D47" s="26"/>
      <c r="E47" s="21"/>
      <c r="F47" s="15" t="s">
        <v>59</v>
      </c>
      <c r="G47" s="10" t="s">
        <v>11</v>
      </c>
      <c r="H47" s="29"/>
    </row>
    <row r="48" spans="1:8" x14ac:dyDescent="0.2">
      <c r="A48" s="34"/>
      <c r="B48" s="34"/>
      <c r="C48" s="34"/>
      <c r="D48" s="34"/>
      <c r="E48" s="34"/>
      <c r="F48" s="37"/>
      <c r="G48" s="21"/>
      <c r="H48" s="29"/>
    </row>
    <row r="49" spans="1:8" x14ac:dyDescent="0.2">
      <c r="A49" s="7"/>
      <c r="B49" s="8"/>
      <c r="C49" s="8"/>
      <c r="D49" s="8"/>
      <c r="E49" s="8"/>
      <c r="F49" s="33"/>
      <c r="G49" s="33"/>
      <c r="H49" s="29"/>
    </row>
    <row r="50" spans="1:8" ht="12.75" customHeight="1" x14ac:dyDescent="0.2">
      <c r="A50" s="225" t="s">
        <v>64</v>
      </c>
      <c r="B50" s="226"/>
      <c r="C50" s="226"/>
      <c r="D50" s="226"/>
      <c r="E50" s="226"/>
      <c r="F50" s="226"/>
      <c r="G50" s="227"/>
      <c r="H50" s="29"/>
    </row>
    <row r="51" spans="1:8" ht="25.5" x14ac:dyDescent="0.2">
      <c r="A51" s="10" t="s">
        <v>21</v>
      </c>
      <c r="B51" s="10" t="s">
        <v>20</v>
      </c>
      <c r="C51" s="10" t="s">
        <v>26</v>
      </c>
      <c r="D51" s="10" t="s">
        <v>24</v>
      </c>
      <c r="E51" s="10" t="s">
        <v>22</v>
      </c>
      <c r="F51" s="228" t="s">
        <v>23</v>
      </c>
      <c r="G51" s="229"/>
      <c r="H51" s="29"/>
    </row>
    <row r="52" spans="1:8" ht="132.75" customHeight="1" x14ac:dyDescent="0.2">
      <c r="A52" s="11">
        <v>1</v>
      </c>
      <c r="B52" s="11"/>
      <c r="C52" s="17"/>
      <c r="D52" s="11"/>
      <c r="E52" s="18"/>
      <c r="F52" s="220"/>
      <c r="G52" s="222"/>
      <c r="H52" s="29"/>
    </row>
    <row r="53" spans="1:8" x14ac:dyDescent="0.2">
      <c r="A53" s="7"/>
      <c r="B53" s="8"/>
      <c r="C53" s="8"/>
      <c r="D53" s="8"/>
      <c r="E53" s="8"/>
      <c r="F53" s="33"/>
      <c r="G53" s="33"/>
      <c r="H53" s="29"/>
    </row>
    <row r="54" spans="1:8" ht="12.75" customHeight="1" x14ac:dyDescent="0.2">
      <c r="A54" s="225" t="s">
        <v>61</v>
      </c>
      <c r="B54" s="226"/>
      <c r="C54" s="226"/>
      <c r="D54" s="226"/>
      <c r="E54" s="226"/>
      <c r="F54" s="226"/>
      <c r="G54" s="227"/>
      <c r="H54" s="29"/>
    </row>
    <row r="55" spans="1:8" x14ac:dyDescent="0.2">
      <c r="A55" s="12" t="s">
        <v>27</v>
      </c>
      <c r="B55" s="12" t="s">
        <v>25</v>
      </c>
      <c r="C55" s="12" t="s">
        <v>26</v>
      </c>
      <c r="D55" s="12" t="s">
        <v>37</v>
      </c>
      <c r="E55" s="12" t="s">
        <v>49</v>
      </c>
      <c r="F55" s="12" t="s">
        <v>57</v>
      </c>
      <c r="G55" s="10" t="s">
        <v>11</v>
      </c>
      <c r="H55" s="29"/>
    </row>
    <row r="56" spans="1:8" x14ac:dyDescent="0.2">
      <c r="A56" s="235">
        <v>1</v>
      </c>
      <c r="B56" s="237"/>
      <c r="C56" s="22"/>
      <c r="D56" s="23"/>
      <c r="E56" s="23"/>
      <c r="F56" s="245">
        <f>(DAYS360(D56,E56)+1)/30/12</f>
        <v>2.7777777777777779E-3</v>
      </c>
      <c r="G56" s="247" t="s">
        <v>11</v>
      </c>
      <c r="H56" s="29"/>
    </row>
    <row r="57" spans="1:8" x14ac:dyDescent="0.2">
      <c r="A57" s="236"/>
      <c r="B57" s="238"/>
      <c r="C57" s="38"/>
      <c r="D57" s="268"/>
      <c r="E57" s="269"/>
      <c r="F57" s="246"/>
      <c r="G57" s="248"/>
      <c r="H57" s="29"/>
    </row>
    <row r="58" spans="1:8" ht="12.75" customHeight="1" x14ac:dyDescent="0.2">
      <c r="A58" s="239" t="s">
        <v>51</v>
      </c>
      <c r="B58" s="240"/>
      <c r="C58" s="240"/>
      <c r="D58" s="240"/>
      <c r="E58" s="240"/>
      <c r="F58" s="240"/>
      <c r="G58" s="240"/>
      <c r="H58" s="29"/>
    </row>
    <row r="59" spans="1:8" x14ac:dyDescent="0.2">
      <c r="G59" s="21"/>
      <c r="H59" s="29"/>
    </row>
    <row r="60" spans="1:8" ht="12.75" customHeight="1" x14ac:dyDescent="0.2">
      <c r="A60" s="225" t="s">
        <v>65</v>
      </c>
      <c r="B60" s="226"/>
      <c r="C60" s="226"/>
      <c r="D60" s="226"/>
      <c r="E60" s="226"/>
      <c r="F60" s="226"/>
      <c r="G60" s="227"/>
      <c r="H60" s="29"/>
    </row>
    <row r="61" spans="1:8" x14ac:dyDescent="0.2">
      <c r="A61" s="12" t="s">
        <v>6</v>
      </c>
      <c r="B61" s="12" t="s">
        <v>28</v>
      </c>
      <c r="C61" s="241" t="s">
        <v>29</v>
      </c>
      <c r="D61" s="242"/>
      <c r="E61" s="12" t="s">
        <v>19</v>
      </c>
      <c r="F61" s="12" t="s">
        <v>52</v>
      </c>
      <c r="G61" s="12" t="s">
        <v>58</v>
      </c>
      <c r="H61" s="29"/>
    </row>
    <row r="62" spans="1:8" x14ac:dyDescent="0.2">
      <c r="A62" s="31">
        <v>1</v>
      </c>
      <c r="B62" s="31"/>
      <c r="C62" s="243"/>
      <c r="D62" s="244"/>
      <c r="E62" s="45"/>
      <c r="F62" s="45"/>
      <c r="G62" s="46">
        <f>(DAYS360(E62,F62)+1)/30/12</f>
        <v>2.7777777777777779E-3</v>
      </c>
      <c r="H62" s="29"/>
    </row>
    <row r="63" spans="1:8" x14ac:dyDescent="0.2">
      <c r="A63" s="31">
        <v>2</v>
      </c>
      <c r="B63" s="31"/>
      <c r="C63" s="243"/>
      <c r="D63" s="244"/>
      <c r="E63" s="45"/>
      <c r="F63" s="45"/>
      <c r="G63" s="46">
        <f>(DAYS360(E63,F63)+1)/30/12</f>
        <v>2.7777777777777779E-3</v>
      </c>
      <c r="H63" s="29"/>
    </row>
    <row r="64" spans="1:8" x14ac:dyDescent="0.2">
      <c r="A64" s="25"/>
      <c r="B64" s="25"/>
      <c r="C64" s="25"/>
      <c r="D64" s="25"/>
      <c r="E64" s="25"/>
      <c r="F64" s="12" t="s">
        <v>46</v>
      </c>
      <c r="G64" s="14">
        <f>SUM(G62:G63)</f>
        <v>5.5555555555555558E-3</v>
      </c>
      <c r="H64" s="29"/>
    </row>
    <row r="65" spans="1:8" x14ac:dyDescent="0.2">
      <c r="A65" s="25"/>
      <c r="B65" s="25"/>
      <c r="C65" s="25"/>
      <c r="D65" s="25"/>
      <c r="E65" s="25"/>
      <c r="F65" s="15" t="s">
        <v>47</v>
      </c>
      <c r="G65" s="10" t="str">
        <f>IF(G64&gt;=2,"CUMPLE","NO CUMPLE")</f>
        <v>NO CUMPLE</v>
      </c>
      <c r="H65" s="29"/>
    </row>
    <row r="66" spans="1:8" x14ac:dyDescent="0.2">
      <c r="H66" s="29"/>
    </row>
    <row r="67" spans="1:8" ht="12.75" customHeight="1" x14ac:dyDescent="0.2">
      <c r="A67" s="225" t="s">
        <v>62</v>
      </c>
      <c r="B67" s="226"/>
      <c r="C67" s="226"/>
      <c r="D67" s="226"/>
      <c r="E67" s="226"/>
      <c r="F67" s="226"/>
      <c r="G67" s="227"/>
      <c r="H67" s="29"/>
    </row>
    <row r="68" spans="1:8" x14ac:dyDescent="0.2">
      <c r="A68" s="12" t="s">
        <v>6</v>
      </c>
      <c r="B68" s="12" t="s">
        <v>54</v>
      </c>
      <c r="C68" s="12" t="s">
        <v>56</v>
      </c>
      <c r="D68" s="12" t="s">
        <v>48</v>
      </c>
      <c r="E68" s="12" t="s">
        <v>11</v>
      </c>
      <c r="F68" s="27" t="s">
        <v>53</v>
      </c>
      <c r="G68" s="12" t="s">
        <v>11</v>
      </c>
      <c r="H68" s="29"/>
    </row>
    <row r="69" spans="1:8" x14ac:dyDescent="0.2">
      <c r="A69" s="13">
        <v>1</v>
      </c>
      <c r="B69" s="22"/>
      <c r="C69" s="13"/>
      <c r="D69" s="13"/>
      <c r="E69" s="14"/>
      <c r="F69" s="28"/>
      <c r="G69" s="14" t="s">
        <v>7</v>
      </c>
      <c r="H69" s="29"/>
    </row>
    <row r="70" spans="1:8" x14ac:dyDescent="0.2">
      <c r="A70" s="13">
        <v>2</v>
      </c>
      <c r="B70" s="22"/>
      <c r="C70" s="13"/>
      <c r="D70" s="13"/>
      <c r="E70" s="14"/>
      <c r="F70" s="28"/>
      <c r="G70" s="14" t="s">
        <v>7</v>
      </c>
      <c r="H70" s="29"/>
    </row>
    <row r="71" spans="1:8" x14ac:dyDescent="0.2">
      <c r="A71" s="256"/>
      <c r="B71" s="257"/>
      <c r="C71" s="257"/>
      <c r="D71" s="257"/>
      <c r="E71" s="258"/>
      <c r="F71" s="15" t="s">
        <v>30</v>
      </c>
      <c r="G71" s="10" t="s">
        <v>11</v>
      </c>
      <c r="H71" s="29"/>
    </row>
    <row r="73" spans="1:8" ht="12.75" customHeight="1" x14ac:dyDescent="0.2">
      <c r="A73" s="225" t="s">
        <v>70</v>
      </c>
      <c r="B73" s="226"/>
      <c r="C73" s="226"/>
      <c r="D73" s="226"/>
      <c r="E73" s="226"/>
      <c r="F73" s="226"/>
      <c r="G73" s="227"/>
    </row>
    <row r="74" spans="1:8" ht="12.75" customHeight="1" x14ac:dyDescent="0.2">
      <c r="A74" s="12" t="s">
        <v>6</v>
      </c>
      <c r="B74" s="241" t="s">
        <v>32</v>
      </c>
      <c r="C74" s="259"/>
      <c r="D74" s="242"/>
      <c r="E74" s="12" t="s">
        <v>9</v>
      </c>
      <c r="F74" s="12" t="s">
        <v>31</v>
      </c>
      <c r="G74" s="12" t="s">
        <v>11</v>
      </c>
    </row>
    <row r="75" spans="1:8" x14ac:dyDescent="0.2">
      <c r="A75" s="13">
        <v>1</v>
      </c>
      <c r="B75" s="217" t="s">
        <v>33</v>
      </c>
      <c r="C75" s="218"/>
      <c r="D75" s="219"/>
      <c r="E75" s="11"/>
      <c r="F75" s="11"/>
      <c r="G75" s="10" t="s">
        <v>7</v>
      </c>
    </row>
    <row r="76" spans="1:8" ht="12.75" customHeight="1" x14ac:dyDescent="0.2">
      <c r="A76" s="13">
        <v>2</v>
      </c>
      <c r="B76" s="217" t="s">
        <v>39</v>
      </c>
      <c r="C76" s="218"/>
      <c r="D76" s="219"/>
      <c r="E76" s="11"/>
      <c r="F76" s="11"/>
      <c r="G76" s="10" t="s">
        <v>7</v>
      </c>
    </row>
    <row r="77" spans="1:8" x14ac:dyDescent="0.2">
      <c r="A77" s="13">
        <v>3</v>
      </c>
      <c r="B77" s="217" t="s">
        <v>34</v>
      </c>
      <c r="C77" s="218"/>
      <c r="D77" s="219"/>
      <c r="E77" s="11"/>
      <c r="F77" s="11"/>
      <c r="G77" s="10" t="s">
        <v>7</v>
      </c>
    </row>
    <row r="78" spans="1:8" x14ac:dyDescent="0.2">
      <c r="A78" s="13">
        <v>4</v>
      </c>
      <c r="B78" s="217" t="s">
        <v>40</v>
      </c>
      <c r="C78" s="218"/>
      <c r="D78" s="219"/>
      <c r="E78" s="11"/>
      <c r="F78" s="11"/>
      <c r="G78" s="10" t="s">
        <v>7</v>
      </c>
    </row>
    <row r="79" spans="1:8" ht="26.1" customHeight="1" x14ac:dyDescent="0.2">
      <c r="A79" s="13">
        <v>5</v>
      </c>
      <c r="B79" s="217" t="s">
        <v>41</v>
      </c>
      <c r="C79" s="218"/>
      <c r="D79" s="219"/>
      <c r="E79" s="11"/>
      <c r="F79" s="11"/>
      <c r="G79" s="10" t="s">
        <v>7</v>
      </c>
    </row>
    <row r="80" spans="1:8" ht="26.1" customHeight="1" x14ac:dyDescent="0.2">
      <c r="A80" s="13">
        <v>6</v>
      </c>
      <c r="B80" s="217" t="s">
        <v>35</v>
      </c>
      <c r="C80" s="218"/>
      <c r="D80" s="219"/>
      <c r="E80" s="11" t="s">
        <v>72</v>
      </c>
      <c r="F80" s="11"/>
      <c r="G80" s="11" t="s">
        <v>7</v>
      </c>
    </row>
    <row r="81" spans="1:7" ht="26.1" customHeight="1" x14ac:dyDescent="0.2">
      <c r="A81" s="13">
        <v>7</v>
      </c>
      <c r="B81" s="220" t="s">
        <v>42</v>
      </c>
      <c r="C81" s="221"/>
      <c r="D81" s="222"/>
      <c r="E81" s="30"/>
      <c r="F81" s="11"/>
      <c r="G81" s="10" t="s">
        <v>7</v>
      </c>
    </row>
    <row r="82" spans="1:7" ht="12.75" customHeight="1" x14ac:dyDescent="0.2">
      <c r="A82" s="265" t="s">
        <v>71</v>
      </c>
      <c r="B82" s="266"/>
      <c r="C82" s="266"/>
      <c r="D82" s="266"/>
      <c r="E82" s="266"/>
      <c r="F82" s="266"/>
      <c r="G82" s="267"/>
    </row>
    <row r="83" spans="1:7" ht="160.5" customHeight="1" x14ac:dyDescent="0.2">
      <c r="A83" s="13">
        <v>8</v>
      </c>
      <c r="B83" s="217" t="s">
        <v>43</v>
      </c>
      <c r="C83" s="218"/>
      <c r="D83" s="219"/>
      <c r="E83" s="11"/>
      <c r="F83" s="11"/>
      <c r="G83" s="10" t="s">
        <v>7</v>
      </c>
    </row>
    <row r="84" spans="1:7" x14ac:dyDescent="0.2">
      <c r="A84" s="16"/>
      <c r="B84" s="26"/>
      <c r="C84" s="26"/>
      <c r="D84" s="26"/>
      <c r="E84" s="21"/>
      <c r="F84" s="15" t="s">
        <v>59</v>
      </c>
      <c r="G84" s="10" t="s">
        <v>11</v>
      </c>
    </row>
    <row r="87" spans="1:7" ht="12.75" customHeight="1" x14ac:dyDescent="0.2">
      <c r="A87" s="225" t="s">
        <v>66</v>
      </c>
      <c r="B87" s="226"/>
      <c r="C87" s="226"/>
      <c r="D87" s="226"/>
      <c r="E87" s="226"/>
      <c r="F87" s="226"/>
      <c r="G87" s="227"/>
    </row>
    <row r="88" spans="1:7" ht="25.5" x14ac:dyDescent="0.2">
      <c r="A88" s="10" t="s">
        <v>21</v>
      </c>
      <c r="B88" s="10" t="s">
        <v>20</v>
      </c>
      <c r="C88" s="10" t="s">
        <v>26</v>
      </c>
      <c r="D88" s="10" t="s">
        <v>24</v>
      </c>
      <c r="E88" s="10" t="s">
        <v>22</v>
      </c>
      <c r="F88" s="228" t="s">
        <v>23</v>
      </c>
      <c r="G88" s="229"/>
    </row>
    <row r="89" spans="1:7" ht="106.5" customHeight="1" x14ac:dyDescent="0.2">
      <c r="A89" s="11">
        <v>1</v>
      </c>
      <c r="B89" s="11"/>
      <c r="C89" s="17"/>
      <c r="D89" s="11"/>
      <c r="E89" s="18"/>
      <c r="F89" s="220"/>
      <c r="G89" s="222"/>
    </row>
    <row r="90" spans="1:7" x14ac:dyDescent="0.2">
      <c r="C90" s="19"/>
      <c r="E90" s="20"/>
      <c r="F90" s="19"/>
      <c r="G90" s="19"/>
    </row>
    <row r="91" spans="1:7" ht="12.75" customHeight="1" x14ac:dyDescent="0.2">
      <c r="A91" s="225" t="s">
        <v>67</v>
      </c>
      <c r="B91" s="226"/>
      <c r="C91" s="226"/>
      <c r="D91" s="226"/>
      <c r="E91" s="226"/>
      <c r="F91" s="226"/>
      <c r="G91" s="227"/>
    </row>
    <row r="92" spans="1:7" x14ac:dyDescent="0.2">
      <c r="A92" s="12" t="s">
        <v>27</v>
      </c>
      <c r="B92" s="12" t="s">
        <v>25</v>
      </c>
      <c r="C92" s="12" t="s">
        <v>26</v>
      </c>
      <c r="D92" s="12" t="s">
        <v>37</v>
      </c>
      <c r="E92" s="12" t="s">
        <v>49</v>
      </c>
      <c r="F92" s="12" t="s">
        <v>57</v>
      </c>
      <c r="G92" s="10" t="s">
        <v>11</v>
      </c>
    </row>
    <row r="93" spans="1:7" x14ac:dyDescent="0.2">
      <c r="A93" s="235">
        <v>1</v>
      </c>
      <c r="B93" s="237"/>
      <c r="C93" s="22"/>
      <c r="D93" s="23"/>
      <c r="E93" s="23"/>
      <c r="F93" s="245">
        <f>(DAYS360(D93,E93)+1)/30/12</f>
        <v>2.7777777777777779E-3</v>
      </c>
      <c r="G93" s="247" t="s">
        <v>11</v>
      </c>
    </row>
    <row r="94" spans="1:7" x14ac:dyDescent="0.2">
      <c r="A94" s="236"/>
      <c r="B94" s="238"/>
      <c r="C94" s="270"/>
      <c r="D94" s="270"/>
      <c r="E94" s="32"/>
      <c r="F94" s="246"/>
      <c r="G94" s="248"/>
    </row>
    <row r="95" spans="1:7" ht="12.75" customHeight="1" x14ac:dyDescent="0.2">
      <c r="A95" s="239" t="s">
        <v>51</v>
      </c>
      <c r="B95" s="240"/>
      <c r="C95" s="240"/>
      <c r="D95" s="240"/>
      <c r="E95" s="240"/>
      <c r="F95" s="240"/>
      <c r="G95" s="240"/>
    </row>
    <row r="96" spans="1:7" ht="12.75" customHeight="1" x14ac:dyDescent="0.2">
      <c r="G96" s="21"/>
    </row>
    <row r="97" spans="1:7" ht="12.75" customHeight="1" x14ac:dyDescent="0.2">
      <c r="A97" s="225" t="s">
        <v>68</v>
      </c>
      <c r="B97" s="226"/>
      <c r="C97" s="226"/>
      <c r="D97" s="226"/>
      <c r="E97" s="226"/>
      <c r="F97" s="226"/>
      <c r="G97" s="227"/>
    </row>
    <row r="98" spans="1:7" x14ac:dyDescent="0.2">
      <c r="A98" s="12" t="s">
        <v>6</v>
      </c>
      <c r="B98" s="12" t="s">
        <v>28</v>
      </c>
      <c r="C98" s="241" t="s">
        <v>29</v>
      </c>
      <c r="D98" s="242"/>
      <c r="E98" s="12" t="s">
        <v>19</v>
      </c>
      <c r="F98" s="12" t="s">
        <v>52</v>
      </c>
      <c r="G98" s="12" t="s">
        <v>58</v>
      </c>
    </row>
    <row r="99" spans="1:7" x14ac:dyDescent="0.2">
      <c r="A99" s="22">
        <v>1</v>
      </c>
      <c r="B99" s="22"/>
      <c r="C99" s="223"/>
      <c r="D99" s="224"/>
      <c r="E99" s="23"/>
      <c r="F99" s="23"/>
      <c r="G99" s="24">
        <f t="shared" ref="G99:G107" si="0">(DAYS360(E99,F99)+1)/30/12</f>
        <v>2.7777777777777779E-3</v>
      </c>
    </row>
    <row r="100" spans="1:7" x14ac:dyDescent="0.2">
      <c r="A100" s="22">
        <v>2</v>
      </c>
      <c r="B100" s="22"/>
      <c r="C100" s="223"/>
      <c r="D100" s="224"/>
      <c r="E100" s="23"/>
      <c r="F100" s="23"/>
      <c r="G100" s="24">
        <f t="shared" si="0"/>
        <v>2.7777777777777779E-3</v>
      </c>
    </row>
    <row r="101" spans="1:7" x14ac:dyDescent="0.2">
      <c r="A101" s="22">
        <v>3</v>
      </c>
      <c r="B101" s="22"/>
      <c r="C101" s="223"/>
      <c r="D101" s="224"/>
      <c r="E101" s="23"/>
      <c r="F101" s="23"/>
      <c r="G101" s="24">
        <f t="shared" si="0"/>
        <v>2.7777777777777779E-3</v>
      </c>
    </row>
    <row r="102" spans="1:7" x14ac:dyDescent="0.2">
      <c r="A102" s="22">
        <v>4</v>
      </c>
      <c r="B102" s="22"/>
      <c r="C102" s="223"/>
      <c r="D102" s="224"/>
      <c r="E102" s="23"/>
      <c r="F102" s="23"/>
      <c r="G102" s="24">
        <f t="shared" si="0"/>
        <v>2.7777777777777779E-3</v>
      </c>
    </row>
    <row r="103" spans="1:7" x14ac:dyDescent="0.2">
      <c r="A103" s="22">
        <v>5</v>
      </c>
      <c r="B103" s="22"/>
      <c r="C103" s="223"/>
      <c r="D103" s="224"/>
      <c r="E103" s="23"/>
      <c r="F103" s="23"/>
      <c r="G103" s="24">
        <f t="shared" si="0"/>
        <v>2.7777777777777779E-3</v>
      </c>
    </row>
    <row r="104" spans="1:7" x14ac:dyDescent="0.2">
      <c r="A104" s="22">
        <v>6</v>
      </c>
      <c r="B104" s="22"/>
      <c r="C104" s="223"/>
      <c r="D104" s="224"/>
      <c r="E104" s="23"/>
      <c r="F104" s="23"/>
      <c r="G104" s="24">
        <f t="shared" si="0"/>
        <v>2.7777777777777779E-3</v>
      </c>
    </row>
    <row r="105" spans="1:7" x14ac:dyDescent="0.2">
      <c r="A105" s="22">
        <v>7</v>
      </c>
      <c r="B105" s="22"/>
      <c r="C105" s="223"/>
      <c r="D105" s="224"/>
      <c r="E105" s="23"/>
      <c r="F105" s="23"/>
      <c r="G105" s="24">
        <f t="shared" si="0"/>
        <v>2.7777777777777779E-3</v>
      </c>
    </row>
    <row r="106" spans="1:7" x14ac:dyDescent="0.2">
      <c r="A106" s="22">
        <v>8</v>
      </c>
      <c r="B106" s="22"/>
      <c r="C106" s="223"/>
      <c r="D106" s="224"/>
      <c r="E106" s="23"/>
      <c r="F106" s="23"/>
      <c r="G106" s="24">
        <f t="shared" si="0"/>
        <v>2.7777777777777779E-3</v>
      </c>
    </row>
    <row r="107" spans="1:7" x14ac:dyDescent="0.2">
      <c r="A107" s="22">
        <v>9</v>
      </c>
      <c r="B107" s="22"/>
      <c r="C107" s="223"/>
      <c r="D107" s="224"/>
      <c r="E107" s="23"/>
      <c r="F107" s="23"/>
      <c r="G107" s="24">
        <f t="shared" si="0"/>
        <v>2.7777777777777779E-3</v>
      </c>
    </row>
    <row r="108" spans="1:7" x14ac:dyDescent="0.2">
      <c r="A108" s="25"/>
      <c r="B108" s="25"/>
      <c r="C108" s="25"/>
      <c r="D108" s="25"/>
      <c r="E108" s="25"/>
      <c r="F108" s="12" t="s">
        <v>46</v>
      </c>
      <c r="G108" s="14">
        <f>SUM(G99:G107)</f>
        <v>2.5000000000000001E-2</v>
      </c>
    </row>
    <row r="109" spans="1:7" x14ac:dyDescent="0.2">
      <c r="A109" s="25"/>
      <c r="B109" s="25"/>
      <c r="C109" s="25"/>
      <c r="D109" s="25"/>
      <c r="E109" s="25"/>
      <c r="F109" s="15" t="s">
        <v>47</v>
      </c>
      <c r="G109" s="10" t="str">
        <f>IF(G108&gt;=4,"CUMPLE","NO CUMPLE")</f>
        <v>NO CUMPLE</v>
      </c>
    </row>
    <row r="111" spans="1:7" ht="12.75" customHeight="1" x14ac:dyDescent="0.2">
      <c r="A111" s="225" t="s">
        <v>69</v>
      </c>
      <c r="B111" s="226"/>
      <c r="C111" s="226"/>
      <c r="D111" s="226"/>
      <c r="E111" s="226"/>
      <c r="F111" s="226"/>
      <c r="G111" s="227"/>
    </row>
    <row r="112" spans="1:7" x14ac:dyDescent="0.2">
      <c r="A112" s="12" t="s">
        <v>6</v>
      </c>
      <c r="B112" s="12" t="s">
        <v>54</v>
      </c>
      <c r="C112" s="12" t="s">
        <v>56</v>
      </c>
      <c r="D112" s="12" t="s">
        <v>48</v>
      </c>
      <c r="E112" s="12" t="s">
        <v>11</v>
      </c>
      <c r="F112" s="27" t="s">
        <v>53</v>
      </c>
      <c r="G112" s="12" t="s">
        <v>11</v>
      </c>
    </row>
    <row r="113" spans="1:7" x14ac:dyDescent="0.2">
      <c r="A113" s="13">
        <v>1</v>
      </c>
      <c r="B113" s="22"/>
      <c r="C113" s="13"/>
      <c r="D113" s="13"/>
      <c r="E113" s="14"/>
      <c r="F113" s="28"/>
      <c r="G113" s="14" t="s">
        <v>7</v>
      </c>
    </row>
    <row r="114" spans="1:7" x14ac:dyDescent="0.2">
      <c r="A114" s="13">
        <v>2</v>
      </c>
      <c r="B114" s="22"/>
      <c r="C114" s="13"/>
      <c r="D114" s="13"/>
      <c r="E114" s="14"/>
      <c r="F114" s="28"/>
      <c r="G114" s="14" t="s">
        <v>7</v>
      </c>
    </row>
    <row r="115" spans="1:7" x14ac:dyDescent="0.2">
      <c r="A115" s="256"/>
      <c r="B115" s="257"/>
      <c r="C115" s="257"/>
      <c r="D115" s="257"/>
      <c r="E115" s="258"/>
      <c r="F115" s="15" t="s">
        <v>30</v>
      </c>
      <c r="G115" s="10" t="s">
        <v>11</v>
      </c>
    </row>
    <row r="116" spans="1:7" x14ac:dyDescent="0.2">
      <c r="A116" s="16"/>
    </row>
    <row r="117" spans="1:7" ht="12.75" customHeight="1" x14ac:dyDescent="0.2">
      <c r="A117" s="225" t="s">
        <v>70</v>
      </c>
      <c r="B117" s="226"/>
      <c r="C117" s="226"/>
      <c r="D117" s="226"/>
      <c r="E117" s="226"/>
      <c r="F117" s="226"/>
      <c r="G117" s="227"/>
    </row>
    <row r="118" spans="1:7" ht="12.75" customHeight="1" x14ac:dyDescent="0.2">
      <c r="A118" s="12" t="s">
        <v>6</v>
      </c>
      <c r="B118" s="241" t="s">
        <v>32</v>
      </c>
      <c r="C118" s="259"/>
      <c r="D118" s="242"/>
      <c r="E118" s="12" t="s">
        <v>9</v>
      </c>
      <c r="F118" s="12" t="s">
        <v>31</v>
      </c>
      <c r="G118" s="12" t="s">
        <v>11</v>
      </c>
    </row>
    <row r="119" spans="1:7" x14ac:dyDescent="0.2">
      <c r="A119" s="13">
        <v>1</v>
      </c>
      <c r="B119" s="217" t="s">
        <v>33</v>
      </c>
      <c r="C119" s="218"/>
      <c r="D119" s="219"/>
      <c r="E119" s="11"/>
      <c r="F119" s="11"/>
      <c r="G119" s="10" t="s">
        <v>7</v>
      </c>
    </row>
    <row r="120" spans="1:7" ht="12.75" customHeight="1" x14ac:dyDescent="0.2">
      <c r="A120" s="13">
        <v>2</v>
      </c>
      <c r="B120" s="217" t="s">
        <v>39</v>
      </c>
      <c r="C120" s="218"/>
      <c r="D120" s="219"/>
      <c r="E120" s="11"/>
      <c r="F120" s="11"/>
      <c r="G120" s="10" t="s">
        <v>7</v>
      </c>
    </row>
    <row r="121" spans="1:7" x14ac:dyDescent="0.2">
      <c r="A121" s="13">
        <v>3</v>
      </c>
      <c r="B121" s="217" t="s">
        <v>34</v>
      </c>
      <c r="C121" s="218"/>
      <c r="D121" s="219"/>
      <c r="E121" s="11"/>
      <c r="F121" s="11"/>
      <c r="G121" s="10" t="s">
        <v>7</v>
      </c>
    </row>
    <row r="122" spans="1:7" ht="12.75" customHeight="1" x14ac:dyDescent="0.2">
      <c r="A122" s="13">
        <v>4</v>
      </c>
      <c r="B122" s="217" t="s">
        <v>40</v>
      </c>
      <c r="C122" s="218"/>
      <c r="D122" s="219"/>
      <c r="E122" s="11"/>
      <c r="F122" s="11"/>
      <c r="G122" s="10" t="s">
        <v>7</v>
      </c>
    </row>
    <row r="123" spans="1:7" ht="26.1" customHeight="1" x14ac:dyDescent="0.2">
      <c r="A123" s="13">
        <v>5</v>
      </c>
      <c r="B123" s="217" t="s">
        <v>41</v>
      </c>
      <c r="C123" s="218"/>
      <c r="D123" s="219"/>
      <c r="E123" s="11"/>
      <c r="F123" s="11"/>
      <c r="G123" s="10" t="s">
        <v>7</v>
      </c>
    </row>
    <row r="124" spans="1:7" ht="26.1" customHeight="1" x14ac:dyDescent="0.2">
      <c r="A124" s="13">
        <v>6</v>
      </c>
      <c r="B124" s="217" t="s">
        <v>35</v>
      </c>
      <c r="C124" s="218"/>
      <c r="D124" s="219"/>
      <c r="E124" s="11" t="s">
        <v>45</v>
      </c>
      <c r="F124" s="11"/>
      <c r="G124" s="11" t="s">
        <v>45</v>
      </c>
    </row>
    <row r="125" spans="1:7" ht="26.1" customHeight="1" x14ac:dyDescent="0.2">
      <c r="A125" s="13">
        <v>7</v>
      </c>
      <c r="B125" s="220" t="s">
        <v>42</v>
      </c>
      <c r="C125" s="221"/>
      <c r="D125" s="222"/>
      <c r="E125" s="30"/>
      <c r="F125" s="11"/>
      <c r="G125" s="10" t="s">
        <v>7</v>
      </c>
    </row>
    <row r="126" spans="1:7" ht="12.75" customHeight="1" x14ac:dyDescent="0.2">
      <c r="A126" s="265" t="s">
        <v>71</v>
      </c>
      <c r="B126" s="266"/>
      <c r="C126" s="266"/>
      <c r="D126" s="266"/>
      <c r="E126" s="266"/>
      <c r="F126" s="266"/>
      <c r="G126" s="267"/>
    </row>
    <row r="127" spans="1:7" ht="163.5" customHeight="1" x14ac:dyDescent="0.2">
      <c r="A127" s="13">
        <v>8</v>
      </c>
      <c r="B127" s="217" t="s">
        <v>43</v>
      </c>
      <c r="C127" s="218"/>
      <c r="D127" s="219"/>
      <c r="E127" s="11"/>
      <c r="F127" s="11"/>
      <c r="G127" s="10" t="s">
        <v>7</v>
      </c>
    </row>
    <row r="128" spans="1:7" x14ac:dyDescent="0.2">
      <c r="A128" s="16"/>
      <c r="B128" s="26"/>
      <c r="C128" s="26"/>
      <c r="D128" s="26"/>
      <c r="E128" s="21"/>
      <c r="F128" s="15" t="s">
        <v>59</v>
      </c>
      <c r="G128" s="10" t="s">
        <v>11</v>
      </c>
    </row>
    <row r="130" spans="1:7" ht="12.75" customHeight="1" x14ac:dyDescent="0.2">
      <c r="A130" s="230" t="s">
        <v>44</v>
      </c>
      <c r="B130" s="231"/>
      <c r="C130" s="231"/>
      <c r="D130" s="231"/>
      <c r="E130" s="232"/>
      <c r="F130" s="233" t="s">
        <v>11</v>
      </c>
      <c r="G130" s="234"/>
    </row>
  </sheetData>
  <mergeCells count="99">
    <mergeCell ref="B39:D39"/>
    <mergeCell ref="B40:D40"/>
    <mergeCell ref="A30:G30"/>
    <mergeCell ref="A34:E34"/>
    <mergeCell ref="A36:G36"/>
    <mergeCell ref="B37:D37"/>
    <mergeCell ref="B38:D38"/>
    <mergeCell ref="A126:G126"/>
    <mergeCell ref="C94:D94"/>
    <mergeCell ref="B121:D121"/>
    <mergeCell ref="A117:G117"/>
    <mergeCell ref="B127:D127"/>
    <mergeCell ref="B122:D122"/>
    <mergeCell ref="B123:D123"/>
    <mergeCell ref="B124:D124"/>
    <mergeCell ref="B125:D125"/>
    <mergeCell ref="B118:D118"/>
    <mergeCell ref="B119:D119"/>
    <mergeCell ref="B120:D120"/>
    <mergeCell ref="A95:G95"/>
    <mergeCell ref="A111:G111"/>
    <mergeCell ref="A115:E115"/>
    <mergeCell ref="A97:G97"/>
    <mergeCell ref="C99:D99"/>
    <mergeCell ref="C100:D100"/>
    <mergeCell ref="C101:D101"/>
    <mergeCell ref="C102:D102"/>
    <mergeCell ref="A1:G1"/>
    <mergeCell ref="A3:G3"/>
    <mergeCell ref="A2:G2"/>
    <mergeCell ref="A4:G4"/>
    <mergeCell ref="A5:G5"/>
    <mergeCell ref="B46:D46"/>
    <mergeCell ref="C25:D25"/>
    <mergeCell ref="A45:G45"/>
    <mergeCell ref="D57:E57"/>
    <mergeCell ref="A82:G82"/>
    <mergeCell ref="B75:D75"/>
    <mergeCell ref="B76:D76"/>
    <mergeCell ref="A73:G73"/>
    <mergeCell ref="A93:A94"/>
    <mergeCell ref="B93:B94"/>
    <mergeCell ref="B74:D74"/>
    <mergeCell ref="C98:D98"/>
    <mergeCell ref="B77:D77"/>
    <mergeCell ref="B78:D78"/>
    <mergeCell ref="C61:D61"/>
    <mergeCell ref="C62:D62"/>
    <mergeCell ref="C63:D63"/>
    <mergeCell ref="A67:G67"/>
    <mergeCell ref="A71:E71"/>
    <mergeCell ref="A7:G7"/>
    <mergeCell ref="A87:G87"/>
    <mergeCell ref="F88:G88"/>
    <mergeCell ref="F89:G89"/>
    <mergeCell ref="A91:G91"/>
    <mergeCell ref="B9:C9"/>
    <mergeCell ref="B10:C10"/>
    <mergeCell ref="A8:G8"/>
    <mergeCell ref="F9:G9"/>
    <mergeCell ref="F10:G10"/>
    <mergeCell ref="A54:G54"/>
    <mergeCell ref="A56:A57"/>
    <mergeCell ref="B56:B57"/>
    <mergeCell ref="F56:F57"/>
    <mergeCell ref="G56:G57"/>
    <mergeCell ref="A58:G58"/>
    <mergeCell ref="A130:E130"/>
    <mergeCell ref="F130:G130"/>
    <mergeCell ref="C107:D107"/>
    <mergeCell ref="A12:G12"/>
    <mergeCell ref="F13:G13"/>
    <mergeCell ref="F14:G14"/>
    <mergeCell ref="A16:G16"/>
    <mergeCell ref="A18:A19"/>
    <mergeCell ref="B18:B19"/>
    <mergeCell ref="A20:G20"/>
    <mergeCell ref="A22:G22"/>
    <mergeCell ref="C23:D23"/>
    <mergeCell ref="C24:D24"/>
    <mergeCell ref="C26:D26"/>
    <mergeCell ref="F93:F94"/>
    <mergeCell ref="G93:G94"/>
    <mergeCell ref="B41:D41"/>
    <mergeCell ref="B42:D42"/>
    <mergeCell ref="B43:D43"/>
    <mergeCell ref="B44:D44"/>
    <mergeCell ref="C106:D106"/>
    <mergeCell ref="B79:D79"/>
    <mergeCell ref="B80:D80"/>
    <mergeCell ref="B81:D81"/>
    <mergeCell ref="B83:D83"/>
    <mergeCell ref="C103:D103"/>
    <mergeCell ref="C104:D104"/>
    <mergeCell ref="C105:D105"/>
    <mergeCell ref="A50:G50"/>
    <mergeCell ref="F51:G51"/>
    <mergeCell ref="F52:G52"/>
    <mergeCell ref="A60:G60"/>
  </mergeCells>
  <phoneticPr fontId="14" type="noConversion"/>
  <conditionalFormatting sqref="D32:D33">
    <cfRule type="cellIs" dxfId="8" priority="5" operator="lessThan">
      <formula>700</formula>
    </cfRule>
  </conditionalFormatting>
  <conditionalFormatting sqref="D69:D70">
    <cfRule type="cellIs" dxfId="7" priority="3" operator="lessThan">
      <formula>700</formula>
    </cfRule>
  </conditionalFormatting>
  <conditionalFormatting sqref="D113:D114">
    <cfRule type="cellIs" dxfId="6" priority="11" operator="lessThan">
      <formula>700</formula>
    </cfRule>
  </conditionalFormatting>
  <conditionalFormatting sqref="G18 G28 G34:G35">
    <cfRule type="cellIs" dxfId="5" priority="6" operator="equal">
      <formula>"NO CUMPLE"</formula>
    </cfRule>
  </conditionalFormatting>
  <conditionalFormatting sqref="G47:G48">
    <cfRule type="cellIs" dxfId="4" priority="1" operator="equal">
      <formula>"NO CUMPLE"</formula>
    </cfRule>
  </conditionalFormatting>
  <conditionalFormatting sqref="G56 G65 G71">
    <cfRule type="cellIs" dxfId="3" priority="4" operator="equal">
      <formula>"NO CUMPLE"</formula>
    </cfRule>
  </conditionalFormatting>
  <conditionalFormatting sqref="G84">
    <cfRule type="cellIs" dxfId="2" priority="2" operator="equal">
      <formula>"NO CUMPLE"</formula>
    </cfRule>
  </conditionalFormatting>
  <conditionalFormatting sqref="G93 G109 G115">
    <cfRule type="cellIs" dxfId="1" priority="13" operator="equal">
      <formula>"NO CUMPLE"</formula>
    </cfRule>
  </conditionalFormatting>
  <conditionalFormatting sqref="G128">
    <cfRule type="cellIs" dxfId="0" priority="9" operator="equal">
      <formula>"NO CUMPLE"</formula>
    </cfRule>
  </conditionalFormatting>
  <printOptions horizontalCentered="1" verticalCentered="1"/>
  <pageMargins left="0.70866141732283472" right="0.70866141732283472" top="0.74803149606299213" bottom="0.74803149606299213" header="0.31496062992125984" footer="0.31496062992125984"/>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CONSOLIDADO</vt:lpstr>
      <vt:lpstr>EXPERIENCIA GENERAL</vt:lpstr>
      <vt:lpstr>EXPERIENCIA GENERAL (2)</vt:lpstr>
      <vt:lpstr>EQUIPO MÍNIMO C1</vt:lpstr>
      <vt:lpstr>EQUIPO MINIMO DE TRABAJO</vt:lpstr>
      <vt:lpstr>CONSOLIDADO!Área_de_impresión</vt:lpstr>
      <vt:lpstr>'EQUIPO MÍNIMO C1'!Área_de_impresión</vt:lpstr>
      <vt:lpstr>'EXPERIENCIA GENERAL'!Área_de_impresión</vt:lpstr>
      <vt:lpstr>'EXPERIENCIA GENERAL (2)'!Área_de_impresión</vt:lpstr>
      <vt:lpstr>CONSOLIDADO!Print_Area</vt:lpstr>
      <vt:lpstr>'EQUIPO MÍNIMO C1'!Print_Area</vt:lpstr>
      <vt:lpstr>'EQUIPO MINIMO DE TRABAJO'!Print_Area</vt:lpstr>
      <vt:lpstr>'EXPERIENCIA GENERAL'!Print_Area</vt:lpstr>
      <vt:lpstr>'EXPERIENCIA GENERAL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SANDRA</cp:lastModifiedBy>
  <cp:revision/>
  <cp:lastPrinted>2025-10-31T19:59:10Z</cp:lastPrinted>
  <dcterms:created xsi:type="dcterms:W3CDTF">1996-11-27T10:00:04Z</dcterms:created>
  <dcterms:modified xsi:type="dcterms:W3CDTF">2025-10-31T19:59:19Z</dcterms:modified>
  <cp:category/>
  <cp:contentStatus/>
</cp:coreProperties>
</file>