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PEDIENTES_CONTRACTUALES\2025\iFirewall\EvaluacionFinal_009\"/>
    </mc:Choice>
  </mc:AlternateContent>
  <xr:revisionPtr revIDLastSave="0" documentId="13_ncr:1_{7547719D-F9C2-49EB-A0B9-3CEFECB32812}" xr6:coauthVersionLast="47" xr6:coauthVersionMax="47" xr10:uidLastSave="{00000000-0000-0000-0000-000000000000}"/>
  <bookViews>
    <workbookView xWindow="-120" yWindow="-120" windowWidth="29040" windowHeight="15720" tabRatio="309" xr2:uid="{00000000-000D-0000-FFFF-FFFF00000000}"/>
  </bookViews>
  <sheets>
    <sheet name="cuadro comparativo de ofertas" sheetId="1" r:id="rId1"/>
  </sheets>
  <definedNames>
    <definedName name="_xlnm.Print_Area" localSheetId="0">'cuadro comparativo de ofertas'!$A$1:$K$37</definedName>
    <definedName name="_xlnm.Print_Titles" localSheetId="0">'cuadro comparativo de ofertas'!$1:$7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8" i="1"/>
  <c r="J16" i="1" l="1"/>
  <c r="I12" i="1"/>
  <c r="I11" i="1"/>
  <c r="I10" i="1"/>
  <c r="I9" i="1"/>
  <c r="I8" i="1"/>
  <c r="G10" i="1"/>
  <c r="G12" i="1"/>
  <c r="G11" i="1"/>
  <c r="G9" i="1"/>
  <c r="G8" i="1"/>
  <c r="H16" i="1" l="1"/>
  <c r="H17" i="1" s="1"/>
  <c r="H18" i="1" s="1"/>
  <c r="J17" i="1"/>
  <c r="J18" i="1" s="1"/>
  <c r="F16" i="1"/>
  <c r="F17" i="1" s="1"/>
  <c r="F18" i="1" s="1"/>
  <c r="C5" i="1" l="1"/>
</calcChain>
</file>

<file path=xl/sharedStrings.xml><?xml version="1.0" encoding="utf-8"?>
<sst xmlns="http://schemas.openxmlformats.org/spreadsheetml/2006/main" count="76" uniqueCount="61">
  <si>
    <t>CUADRO COMPARATIVO DE OFERTAS</t>
  </si>
  <si>
    <t>Código: GC-PR-003-FR-011</t>
  </si>
  <si>
    <t>Macroproceso: Gestión Administrativa y Contratación</t>
  </si>
  <si>
    <t>Versión: 03</t>
  </si>
  <si>
    <t>Proceso: Gestión Contractual</t>
  </si>
  <si>
    <t>Fecha de Aprobación: 08/08/2022</t>
  </si>
  <si>
    <t>ITEM</t>
  </si>
  <si>
    <t>DESCRIPCIÓN BIEN O SERVICIO</t>
  </si>
  <si>
    <t>ASPECTOS TÉCNICOS</t>
  </si>
  <si>
    <t>Cantidad</t>
  </si>
  <si>
    <t>V/r Unitario</t>
  </si>
  <si>
    <t>V/r Total</t>
  </si>
  <si>
    <t>OBSERVACIONES:</t>
  </si>
  <si>
    <t>SUBTOTAL COTIZACIÓN</t>
  </si>
  <si>
    <t>19 % IVA</t>
  </si>
  <si>
    <t>TOTAL</t>
  </si>
  <si>
    <t>JUSTIFICACIÓN PROVEEDOR ADJUDICADO:</t>
  </si>
  <si>
    <t>VALIDEZ OFERTA</t>
  </si>
  <si>
    <t>TIEMPO ENTREGA</t>
  </si>
  <si>
    <t>CONDICIONES PAGO</t>
  </si>
  <si>
    <t>LUGAR DE ENTREGA</t>
  </si>
  <si>
    <t xml:space="preserve">
FIRMA EVALUADOR DEL PROCESO
</t>
  </si>
  <si>
    <t>NOMBRE</t>
  </si>
  <si>
    <t>CARGO</t>
  </si>
  <si>
    <t>FIRMA</t>
  </si>
  <si>
    <t>FECHA</t>
  </si>
  <si>
    <t xml:space="preserve">Responsable de la elaboración técnica </t>
  </si>
  <si>
    <t>Revisó</t>
  </si>
  <si>
    <t>NOTA 1. Los arriba firmantes declaramos que hemos revisado el presente documento y lo encontramos ajustado a las normas y disposiciones legales y/o técnicas aplicables y vigentes, y por tanto bajo nuestra responsabilidad, lo presentamos para la firma.</t>
  </si>
  <si>
    <t>NOTA 2. Los evaluadores dan fe de que hicieron una revisión integral de los aspectos técnicos, jurídicos y financieros de las ofertas presentadas y garantizan que la evaluación realizada cumple con todos los criterios objetivos de la misma establecidos en los términos de referencia o los pliegos de condiciones, por ende, asumen la responsabilidad legal que de ello se pueda derivar.</t>
  </si>
  <si>
    <t>30 dias</t>
  </si>
  <si>
    <t>Universidad Distrital</t>
  </si>
  <si>
    <t>Santiago Lopez Gomez</t>
  </si>
  <si>
    <t>Inmediata</t>
  </si>
  <si>
    <t>GRUPO MICROSISTEMAS COLOMBIA SAS</t>
  </si>
  <si>
    <t>Condiciones establecidas en los terminos de referencia</t>
  </si>
  <si>
    <t>PUNTAJE</t>
  </si>
  <si>
    <t>Economica</t>
  </si>
  <si>
    <t xml:space="preserve">Tiempo de licenciamiento, Soporte y mantenimiento </t>
  </si>
  <si>
    <t>Puntaje Total</t>
  </si>
  <si>
    <t>Observaciones</t>
  </si>
  <si>
    <t>Valor</t>
  </si>
  <si>
    <t>CONTRATAR LA ADQUISICIÓN, INSTALACIÓN Y PUESTA EN CORRECTO FUNCIONAMIENTO DE UNA SOLUCIÓN DE SEGURIDAD PERIMETRAL EN ALTA DISPONIBILIDAD (HA) PARA LA UNIVERSIDAD DISTRITAL FRANCISCO JOSÉ DE CALDAS INCLUYENDO SOPORTE Y ACTUALIZACIONES (UPDATE Y UPGRADE).</t>
  </si>
  <si>
    <t>Firewall de seguridad perimetral, compuesto por todo el hardware y software necesario para su funcionamiento en alta disponibilidad, incluyendo todos los cables, accesorios y demás elementos necesarios según especificaciones técnicas</t>
  </si>
  <si>
    <t>Instalación, configuración, y puesta en correcto funcionamiento del Firewall de seguridad perimetral en HA junto su respectiva migración de la configuración al sistema adquirido.</t>
  </si>
  <si>
    <t>Licenciamiento Avanzado de Prevención de amenazas, Filtrado de URL, motor de análisis de sandboxing y DNS Security.</t>
  </si>
  <si>
    <t>Soporte de fábrica para la solución de seguridad perimetral durante 1 año. Incluye atención especializada, RMA y cobertura sobre todas las funcionalidades adquiridas, conforme a las especificaciones técnicas del producto.</t>
  </si>
  <si>
    <t>Soporte de partner para la solución de seguridad perimetral durante 1 año. Incluye acompañamiento técnico de primer nivel, actualizaciones de firmware, parches de seguridad, gestión de casos con el fabricante, asesoría en configuración y uso, así como el soporte de primer nivel sobre todas las funcionalidades adquiridas, conforme a las especificaciones técnicas establecidas.</t>
  </si>
  <si>
    <t>La Empresa GRUPO MICROSISTEMAS COLOMBIA S.A.S. cumple con lo dispuesta en la propuesta.</t>
  </si>
  <si>
    <t>La Unión Temporal Gestión Integral UD Seguridad 2025, no cumple tecnicamente con lo dispuesto en la propuesta.</t>
  </si>
  <si>
    <t>La empresa CCD COMPAÑÍA DE CIBERSEGURIDAD Y DEFENSA S.A.S, no cumple tecnicamente con lo dispuesto en la propuesta.</t>
  </si>
  <si>
    <t>Adicionan un (1) mes de soporte</t>
  </si>
  <si>
    <t>CCD COMPAÑÍA DE CIBERSEGURIDAD Y DEFENSA S.A.S</t>
  </si>
  <si>
    <t>UNIÓN TEMPORAL GESTIÓN INTEGRAL UD SEGURIDAD 2025</t>
  </si>
  <si>
    <t>Yuleima Ortiz Zambrano</t>
  </si>
  <si>
    <t>VoBo</t>
  </si>
  <si>
    <t>Alejandro Daza Corredor</t>
  </si>
  <si>
    <t>Líder Unidad Red de Datos UDNET</t>
  </si>
  <si>
    <t>CPS Unidad Red de Datos UDNET</t>
  </si>
  <si>
    <t>Jefe Oficina Asesora de las Tecnologías e Información</t>
  </si>
  <si>
    <t>La Empresa GRUPO MICROSISTEMAS COLOMBIA S.A.S. cumple con lo dispuesto en la propuesta.
Desde la Unidad de Red de Datos se sugiere que el contrato sea adjudicado a la empresa GRUPO MICROSISTEMAS COLOMBIA S.A.S. ya que cumple técnicamente con la totalidad de los requerimientos 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</si>
</sst>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[$-F800]dddd\,\ mmmm\ dd\,\ yyyy"/>
    <numFmt numFmtId="166" formatCode="_-&quot;$&quot;* #,##0_-;\-&quot;$&quot;* #,##0_-;_-&quot;$&quot;* &quot;-&quot;_-;_-@"/>
  </numFmts>
  <fonts count="13" x14ac:knownFonts="1">
    <font>
      <sz val="10"/>
      <name val="Arial"/>
    </font>
    <font>
      <sz val="8"/>
      <name val="Arial"/>
      <family val="2"/>
    </font>
    <font>
      <b/>
      <sz val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166" fontId="7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165" fontId="5" fillId="0" borderId="0" xfId="0" applyNumberFormat="1" applyFont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676275</xdr:colOff>
      <xdr:row>2</xdr:row>
      <xdr:rowOff>314325</xdr:rowOff>
    </xdr:to>
    <xdr:pic>
      <xdr:nvPicPr>
        <xdr:cNvPr id="1095" name="5 Imagen" descr="D:\Users\aplaneacion3\Documents\Desktop\Boris\Escudo UDFJC.png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971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590550</xdr:colOff>
      <xdr:row>0</xdr:row>
      <xdr:rowOff>276226</xdr:rowOff>
    </xdr:from>
    <xdr:ext cx="1869271" cy="552450"/>
    <xdr:pic>
      <xdr:nvPicPr>
        <xdr:cNvPr id="4" name="3 Imagen" descr="D:\Users\aplaneacion3\Documents\Desktop\Boris\SIGUD\Logo SIGUD.jpg">
          <a:extLst>
            <a:ext uri="{FF2B5EF4-FFF2-40B4-BE49-F238E27FC236}">
              <a16:creationId xmlns:a16="http://schemas.microsoft.com/office/drawing/2014/main" id="{A965E514-DA3D-4C60-A366-01DC90A14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4" t="14716" r="6621" b="20964"/>
        <a:stretch>
          <a:fillRect/>
        </a:stretch>
      </xdr:blipFill>
      <xdr:spPr bwMode="auto">
        <a:xfrm>
          <a:off x="9886950" y="276226"/>
          <a:ext cx="1869271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20" zoomScaleNormal="100" zoomScaleSheetLayoutView="85" workbookViewId="0">
      <selection activeCell="I33" sqref="I33:J33"/>
    </sheetView>
  </sheetViews>
  <sheetFormatPr baseColWidth="10" defaultColWidth="11.42578125" defaultRowHeight="15" x14ac:dyDescent="0.2"/>
  <cols>
    <col min="1" max="1" width="5.7109375" style="2" customWidth="1"/>
    <col min="2" max="2" width="11.42578125" style="2" customWidth="1"/>
    <col min="3" max="3" width="22.140625" style="2" customWidth="1"/>
    <col min="4" max="4" width="39.85546875" style="3" customWidth="1"/>
    <col min="5" max="5" width="15.85546875" style="4" customWidth="1"/>
    <col min="6" max="6" width="13.5703125" style="4" customWidth="1"/>
    <col min="7" max="7" width="16.7109375" style="4" customWidth="1"/>
    <col min="8" max="8" width="14.140625" style="4" customWidth="1"/>
    <col min="9" max="9" width="13.5703125" style="4" customWidth="1"/>
    <col min="10" max="10" width="13.28515625" style="4" customWidth="1"/>
    <col min="11" max="11" width="15.5703125" style="4" customWidth="1"/>
    <col min="12" max="12" width="11.42578125" style="2"/>
    <col min="13" max="13" width="12.5703125" style="2" bestFit="1" customWidth="1"/>
    <col min="14" max="16384" width="11.42578125" style="2"/>
  </cols>
  <sheetData>
    <row r="1" spans="1:11" s="1" customFormat="1" ht="30" customHeight="1" x14ac:dyDescent="0.2">
      <c r="A1" s="51"/>
      <c r="B1" s="51"/>
      <c r="C1" s="52" t="s">
        <v>0</v>
      </c>
      <c r="D1" s="52"/>
      <c r="E1" s="52"/>
      <c r="F1" s="52"/>
      <c r="G1" s="48" t="s">
        <v>1</v>
      </c>
      <c r="H1" s="48"/>
      <c r="I1" s="42"/>
      <c r="J1" s="42"/>
      <c r="K1" s="43"/>
    </row>
    <row r="2" spans="1:11" s="1" customFormat="1" ht="30" customHeight="1" x14ac:dyDescent="0.2">
      <c r="A2" s="51"/>
      <c r="B2" s="51"/>
      <c r="C2" s="51" t="s">
        <v>2</v>
      </c>
      <c r="D2" s="51"/>
      <c r="E2" s="51"/>
      <c r="F2" s="51"/>
      <c r="G2" s="48" t="s">
        <v>3</v>
      </c>
      <c r="H2" s="48"/>
      <c r="I2" s="44"/>
      <c r="J2" s="44"/>
      <c r="K2" s="45"/>
    </row>
    <row r="3" spans="1:11" s="1" customFormat="1" ht="30" customHeight="1" x14ac:dyDescent="0.2">
      <c r="A3" s="51"/>
      <c r="B3" s="51"/>
      <c r="C3" s="51" t="s">
        <v>4</v>
      </c>
      <c r="D3" s="51"/>
      <c r="E3" s="51"/>
      <c r="F3" s="51"/>
      <c r="G3" s="48" t="s">
        <v>5</v>
      </c>
      <c r="H3" s="48"/>
      <c r="I3" s="46"/>
      <c r="J3" s="46"/>
      <c r="K3" s="47"/>
    </row>
    <row r="5" spans="1:11" ht="15.75" thickBot="1" x14ac:dyDescent="0.25">
      <c r="C5" s="55">
        <f ca="1">NOW()</f>
        <v>45898.668502893517</v>
      </c>
      <c r="D5" s="55"/>
    </row>
    <row r="6" spans="1:11" s="3" customFormat="1" ht="39.75" customHeight="1" x14ac:dyDescent="0.2">
      <c r="A6" s="56" t="s">
        <v>6</v>
      </c>
      <c r="B6" s="49" t="s">
        <v>7</v>
      </c>
      <c r="C6" s="49"/>
      <c r="D6" s="49" t="s">
        <v>8</v>
      </c>
      <c r="E6" s="58" t="s">
        <v>9</v>
      </c>
      <c r="F6" s="49" t="s">
        <v>34</v>
      </c>
      <c r="G6" s="49"/>
      <c r="H6" s="49" t="s">
        <v>53</v>
      </c>
      <c r="I6" s="49"/>
      <c r="J6" s="34" t="s">
        <v>52</v>
      </c>
      <c r="K6" s="34"/>
    </row>
    <row r="7" spans="1:11" s="5" customFormat="1" x14ac:dyDescent="0.2">
      <c r="A7" s="57"/>
      <c r="B7" s="59"/>
      <c r="C7" s="59"/>
      <c r="D7" s="59"/>
      <c r="E7" s="28"/>
      <c r="F7" s="22" t="s">
        <v>10</v>
      </c>
      <c r="G7" s="22" t="s">
        <v>11</v>
      </c>
      <c r="H7" s="22" t="s">
        <v>10</v>
      </c>
      <c r="I7" s="22" t="s">
        <v>11</v>
      </c>
      <c r="J7" s="22" t="s">
        <v>10</v>
      </c>
      <c r="K7" s="22" t="s">
        <v>11</v>
      </c>
    </row>
    <row r="8" spans="1:11" s="5" customFormat="1" ht="117" customHeight="1" x14ac:dyDescent="0.2">
      <c r="A8" s="11">
        <v>1</v>
      </c>
      <c r="B8" s="60" t="s">
        <v>42</v>
      </c>
      <c r="C8" s="61"/>
      <c r="D8" s="12" t="s">
        <v>43</v>
      </c>
      <c r="E8" s="10">
        <v>2</v>
      </c>
      <c r="F8" s="23">
        <v>125000000</v>
      </c>
      <c r="G8" s="23">
        <f t="shared" ref="G8:G9" si="0">F8*2</f>
        <v>250000000</v>
      </c>
      <c r="H8" s="13">
        <v>86000000</v>
      </c>
      <c r="I8" s="13">
        <f t="shared" ref="I8:I9" si="1">H8*2</f>
        <v>172000000</v>
      </c>
      <c r="J8" s="23">
        <f>K8/2</f>
        <v>81120000</v>
      </c>
      <c r="K8" s="23">
        <v>162240000</v>
      </c>
    </row>
    <row r="9" spans="1:11" s="5" customFormat="1" ht="79.5" customHeight="1" x14ac:dyDescent="0.2">
      <c r="A9" s="11">
        <v>2</v>
      </c>
      <c r="B9" s="62"/>
      <c r="C9" s="63"/>
      <c r="D9" s="12" t="s">
        <v>44</v>
      </c>
      <c r="E9" s="10">
        <v>2</v>
      </c>
      <c r="F9" s="23">
        <v>13000000</v>
      </c>
      <c r="G9" s="23">
        <f t="shared" si="0"/>
        <v>26000000</v>
      </c>
      <c r="H9" s="13">
        <v>12500000</v>
      </c>
      <c r="I9" s="13">
        <f t="shared" si="1"/>
        <v>25000000</v>
      </c>
      <c r="J9" s="23">
        <f t="shared" ref="J9:J12" si="2">K9/2</f>
        <v>25000000</v>
      </c>
      <c r="K9" s="23">
        <v>50000000</v>
      </c>
    </row>
    <row r="10" spans="1:11" s="5" customFormat="1" ht="56.25" customHeight="1" x14ac:dyDescent="0.2">
      <c r="A10" s="11">
        <v>3</v>
      </c>
      <c r="B10" s="62"/>
      <c r="C10" s="63"/>
      <c r="D10" s="12" t="s">
        <v>45</v>
      </c>
      <c r="E10" s="10">
        <v>2</v>
      </c>
      <c r="F10" s="23">
        <v>98000000</v>
      </c>
      <c r="G10" s="23">
        <f>F10*2</f>
        <v>196000000</v>
      </c>
      <c r="H10" s="13">
        <v>62500000</v>
      </c>
      <c r="I10" s="13">
        <f>H10*2</f>
        <v>125000000</v>
      </c>
      <c r="J10" s="23">
        <f t="shared" si="2"/>
        <v>32279400</v>
      </c>
      <c r="K10" s="23">
        <v>64558800</v>
      </c>
    </row>
    <row r="11" spans="1:11" s="5" customFormat="1" ht="119.25" customHeight="1" x14ac:dyDescent="0.2">
      <c r="A11" s="11">
        <v>4</v>
      </c>
      <c r="B11" s="62"/>
      <c r="C11" s="63"/>
      <c r="D11" s="12" t="s">
        <v>46</v>
      </c>
      <c r="E11" s="10">
        <v>2</v>
      </c>
      <c r="F11" s="23">
        <v>51000000</v>
      </c>
      <c r="G11" s="23">
        <f>F11*2</f>
        <v>102000000</v>
      </c>
      <c r="H11" s="13">
        <v>29500000</v>
      </c>
      <c r="I11" s="13">
        <f>H11*2</f>
        <v>59000000</v>
      </c>
      <c r="J11" s="23">
        <f t="shared" si="2"/>
        <v>17600000</v>
      </c>
      <c r="K11" s="23">
        <v>35200000</v>
      </c>
    </row>
    <row r="12" spans="1:11" s="5" customFormat="1" ht="175.5" customHeight="1" x14ac:dyDescent="0.2">
      <c r="A12" s="6">
        <v>5</v>
      </c>
      <c r="B12" s="64"/>
      <c r="C12" s="65"/>
      <c r="D12" s="12" t="s">
        <v>47</v>
      </c>
      <c r="E12" s="10">
        <v>1</v>
      </c>
      <c r="F12" s="23">
        <v>13000000</v>
      </c>
      <c r="G12" s="23">
        <f>F12*1</f>
        <v>13000000</v>
      </c>
      <c r="H12" s="13">
        <v>16200000</v>
      </c>
      <c r="I12" s="13">
        <f>H12*1</f>
        <v>16200000</v>
      </c>
      <c r="J12" s="23">
        <f t="shared" si="2"/>
        <v>22500000</v>
      </c>
      <c r="K12" s="23">
        <v>45000000</v>
      </c>
    </row>
    <row r="13" spans="1:11" s="5" customFormat="1" x14ac:dyDescent="0.2">
      <c r="A13" s="66" t="s">
        <v>12</v>
      </c>
      <c r="B13" s="67"/>
      <c r="C13" s="67"/>
      <c r="D13" s="67"/>
      <c r="E13" s="67"/>
      <c r="F13" s="35" t="s">
        <v>48</v>
      </c>
      <c r="G13" s="35"/>
      <c r="H13" s="50" t="s">
        <v>49</v>
      </c>
      <c r="I13" s="50"/>
      <c r="J13" s="35" t="s">
        <v>50</v>
      </c>
      <c r="K13" s="35"/>
    </row>
    <row r="14" spans="1:11" s="5" customFormat="1" x14ac:dyDescent="0.2">
      <c r="A14" s="66"/>
      <c r="B14" s="67"/>
      <c r="C14" s="67"/>
      <c r="D14" s="67"/>
      <c r="E14" s="67"/>
      <c r="F14" s="35"/>
      <c r="G14" s="35"/>
      <c r="H14" s="50"/>
      <c r="I14" s="50"/>
      <c r="J14" s="35"/>
      <c r="K14" s="35"/>
    </row>
    <row r="15" spans="1:11" s="5" customFormat="1" ht="64.5" customHeight="1" x14ac:dyDescent="0.2">
      <c r="A15" s="66"/>
      <c r="B15" s="67"/>
      <c r="C15" s="67"/>
      <c r="D15" s="67"/>
      <c r="E15" s="67"/>
      <c r="F15" s="35"/>
      <c r="G15" s="35"/>
      <c r="H15" s="50"/>
      <c r="I15" s="50"/>
      <c r="J15" s="35"/>
      <c r="K15" s="35"/>
    </row>
    <row r="16" spans="1:11" x14ac:dyDescent="0.2">
      <c r="A16" s="53" t="s">
        <v>13</v>
      </c>
      <c r="B16" s="54"/>
      <c r="C16" s="54"/>
      <c r="D16" s="54"/>
      <c r="E16" s="54"/>
      <c r="F16" s="36">
        <f>SUM(G8:G12)</f>
        <v>587000000</v>
      </c>
      <c r="G16" s="36"/>
      <c r="H16" s="36">
        <f>SUM(I8:I12)</f>
        <v>397200000</v>
      </c>
      <c r="I16" s="36"/>
      <c r="J16" s="36">
        <f>SUM(K8:K12)</f>
        <v>356998800</v>
      </c>
      <c r="K16" s="36"/>
    </row>
    <row r="17" spans="1:13" x14ac:dyDescent="0.2">
      <c r="A17" s="53" t="s">
        <v>14</v>
      </c>
      <c r="B17" s="54"/>
      <c r="C17" s="54"/>
      <c r="D17" s="54"/>
      <c r="E17" s="54"/>
      <c r="F17" s="36">
        <f>F16*0.19</f>
        <v>111530000</v>
      </c>
      <c r="G17" s="36"/>
      <c r="H17" s="36">
        <f>H16*0.19</f>
        <v>75468000</v>
      </c>
      <c r="I17" s="36"/>
      <c r="J17" s="36">
        <f>J16*0.19</f>
        <v>67829772</v>
      </c>
      <c r="K17" s="36"/>
    </row>
    <row r="18" spans="1:13" x14ac:dyDescent="0.2">
      <c r="A18" s="53" t="s">
        <v>15</v>
      </c>
      <c r="B18" s="54"/>
      <c r="C18" s="54"/>
      <c r="D18" s="54"/>
      <c r="E18" s="54"/>
      <c r="F18" s="36">
        <f>SUM(F16:G17)</f>
        <v>698530000</v>
      </c>
      <c r="G18" s="36"/>
      <c r="H18" s="36">
        <f>SUM(H16:I17)</f>
        <v>472668000</v>
      </c>
      <c r="I18" s="36"/>
      <c r="J18" s="36">
        <f>SUM(J16:K17)</f>
        <v>424828572</v>
      </c>
      <c r="K18" s="36"/>
      <c r="M18" s="14"/>
    </row>
    <row r="19" spans="1:13" ht="118.5" customHeight="1" x14ac:dyDescent="0.2">
      <c r="A19" s="68" t="s">
        <v>16</v>
      </c>
      <c r="B19" s="69"/>
      <c r="C19" s="69"/>
      <c r="D19" s="69"/>
      <c r="E19" s="69"/>
      <c r="F19" s="39" t="s">
        <v>60</v>
      </c>
      <c r="G19" s="40"/>
      <c r="H19" s="40"/>
      <c r="I19" s="40"/>
      <c r="J19" s="40"/>
      <c r="K19" s="41"/>
    </row>
    <row r="20" spans="1:13" ht="27" customHeight="1" x14ac:dyDescent="0.2">
      <c r="A20" s="68" t="s">
        <v>17</v>
      </c>
      <c r="B20" s="69"/>
      <c r="C20" s="69"/>
      <c r="D20" s="69"/>
      <c r="E20" s="69"/>
      <c r="F20" s="37" t="s">
        <v>30</v>
      </c>
      <c r="G20" s="37"/>
      <c r="H20" s="37" t="s">
        <v>30</v>
      </c>
      <c r="I20" s="37"/>
      <c r="J20" s="37" t="s">
        <v>30</v>
      </c>
      <c r="K20" s="37"/>
    </row>
    <row r="21" spans="1:13" ht="27" customHeight="1" x14ac:dyDescent="0.2">
      <c r="A21" s="68" t="s">
        <v>18</v>
      </c>
      <c r="B21" s="69"/>
      <c r="C21" s="69"/>
      <c r="D21" s="69"/>
      <c r="E21" s="69"/>
      <c r="F21" s="37" t="s">
        <v>33</v>
      </c>
      <c r="G21" s="37"/>
      <c r="H21" s="37" t="s">
        <v>33</v>
      </c>
      <c r="I21" s="37"/>
      <c r="J21" s="37" t="s">
        <v>33</v>
      </c>
      <c r="K21" s="37"/>
    </row>
    <row r="22" spans="1:13" ht="27" customHeight="1" x14ac:dyDescent="0.2">
      <c r="A22" s="70" t="s">
        <v>19</v>
      </c>
      <c r="B22" s="71"/>
      <c r="C22" s="71"/>
      <c r="D22" s="71"/>
      <c r="E22" s="71"/>
      <c r="F22" s="38" t="s">
        <v>35</v>
      </c>
      <c r="G22" s="38"/>
      <c r="H22" s="38" t="s">
        <v>35</v>
      </c>
      <c r="I22" s="38"/>
      <c r="J22" s="38" t="s">
        <v>35</v>
      </c>
      <c r="K22" s="38"/>
    </row>
    <row r="23" spans="1:13" ht="27" customHeight="1" thickBot="1" x14ac:dyDescent="0.25">
      <c r="A23" s="72" t="s">
        <v>20</v>
      </c>
      <c r="B23" s="73"/>
      <c r="C23" s="73"/>
      <c r="D23" s="73"/>
      <c r="E23" s="73"/>
      <c r="F23" s="33" t="s">
        <v>31</v>
      </c>
      <c r="G23" s="33"/>
      <c r="H23" s="33" t="s">
        <v>31</v>
      </c>
      <c r="I23" s="33"/>
      <c r="J23" s="33" t="s">
        <v>31</v>
      </c>
      <c r="K23" s="33"/>
    </row>
    <row r="24" spans="1:13" ht="27" customHeight="1" x14ac:dyDescent="0.2">
      <c r="A24" s="15"/>
      <c r="B24" s="16"/>
      <c r="C24" s="16"/>
      <c r="D24" s="16"/>
      <c r="E24" s="16"/>
      <c r="F24" s="17"/>
      <c r="G24" s="17"/>
      <c r="H24" s="17"/>
      <c r="I24" s="17"/>
      <c r="J24" s="17"/>
      <c r="K24" s="17"/>
    </row>
    <row r="25" spans="1:13" s="5" customFormat="1" x14ac:dyDescent="0.2">
      <c r="A25" s="28" t="s">
        <v>36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3" s="5" customFormat="1" x14ac:dyDescent="0.2">
      <c r="A26" s="22"/>
      <c r="B26" s="28" t="s">
        <v>6</v>
      </c>
      <c r="C26" s="28"/>
      <c r="D26" s="28" t="s">
        <v>40</v>
      </c>
      <c r="E26" s="28"/>
      <c r="F26" s="28" t="s">
        <v>41</v>
      </c>
      <c r="G26" s="28"/>
      <c r="H26" s="28" t="s">
        <v>41</v>
      </c>
      <c r="I26" s="28"/>
      <c r="J26" s="28" t="s">
        <v>41</v>
      </c>
      <c r="K26" s="28"/>
    </row>
    <row r="27" spans="1:13" s="5" customFormat="1" x14ac:dyDescent="0.2">
      <c r="A27" s="22">
        <v>1</v>
      </c>
      <c r="B27" s="28" t="s">
        <v>37</v>
      </c>
      <c r="C27" s="28"/>
      <c r="D27" s="77"/>
      <c r="E27" s="78"/>
      <c r="F27" s="29">
        <v>800</v>
      </c>
      <c r="G27" s="29"/>
      <c r="H27" s="31"/>
      <c r="I27" s="31"/>
      <c r="J27" s="29"/>
      <c r="K27" s="29"/>
    </row>
    <row r="28" spans="1:13" s="5" customFormat="1" ht="24.75" customHeight="1" x14ac:dyDescent="0.2">
      <c r="A28" s="22">
        <v>2</v>
      </c>
      <c r="B28" s="76" t="s">
        <v>38</v>
      </c>
      <c r="C28" s="76"/>
      <c r="D28" s="79" t="s">
        <v>51</v>
      </c>
      <c r="E28" s="79"/>
      <c r="F28" s="29">
        <v>100</v>
      </c>
      <c r="G28" s="29"/>
      <c r="H28" s="31"/>
      <c r="I28" s="31"/>
      <c r="J28" s="29"/>
      <c r="K28" s="29"/>
    </row>
    <row r="29" spans="1:13" s="5" customFormat="1" x14ac:dyDescent="0.2">
      <c r="A29" s="22">
        <v>3</v>
      </c>
      <c r="B29" s="28" t="s">
        <v>39</v>
      </c>
      <c r="C29" s="28"/>
      <c r="D29" s="79"/>
      <c r="E29" s="79"/>
      <c r="F29" s="30">
        <v>900</v>
      </c>
      <c r="G29" s="30"/>
      <c r="H29" s="32"/>
      <c r="I29" s="32"/>
      <c r="J29" s="30"/>
      <c r="K29" s="30"/>
    </row>
    <row r="30" spans="1:13" ht="29.25" customHeight="1" x14ac:dyDescent="0.2">
      <c r="A30" s="74" t="s">
        <v>21</v>
      </c>
      <c r="B30" s="75"/>
      <c r="C30" s="75"/>
      <c r="D30" s="75"/>
      <c r="E30" s="75"/>
      <c r="F30" s="75"/>
      <c r="G30" s="75"/>
      <c r="H30" s="2"/>
      <c r="I30" s="2"/>
      <c r="J30" s="2"/>
      <c r="K30" s="2"/>
    </row>
    <row r="31" spans="1:13" x14ac:dyDescent="0.2">
      <c r="A31" s="24"/>
      <c r="B31" s="24"/>
      <c r="C31" s="24"/>
      <c r="D31" s="18" t="s">
        <v>22</v>
      </c>
      <c r="E31" s="24" t="s">
        <v>23</v>
      </c>
      <c r="F31" s="24"/>
      <c r="G31" s="24"/>
      <c r="H31" s="24"/>
      <c r="I31" s="24" t="s">
        <v>24</v>
      </c>
      <c r="J31" s="24"/>
      <c r="K31" s="18" t="s">
        <v>25</v>
      </c>
    </row>
    <row r="32" spans="1:13" s="21" customFormat="1" ht="26.25" customHeight="1" x14ac:dyDescent="0.2">
      <c r="A32" s="26" t="s">
        <v>26</v>
      </c>
      <c r="B32" s="26"/>
      <c r="C32" s="26"/>
      <c r="D32" s="19" t="s">
        <v>32</v>
      </c>
      <c r="E32" s="27" t="s">
        <v>58</v>
      </c>
      <c r="F32" s="27"/>
      <c r="G32" s="27"/>
      <c r="H32" s="27"/>
      <c r="I32" s="25"/>
      <c r="J32" s="25"/>
      <c r="K32" s="20">
        <v>45898</v>
      </c>
    </row>
    <row r="33" spans="1:11" s="21" customFormat="1" ht="26.25" customHeight="1" x14ac:dyDescent="0.2">
      <c r="A33" s="26" t="s">
        <v>27</v>
      </c>
      <c r="B33" s="26"/>
      <c r="C33" s="26"/>
      <c r="D33" s="19" t="s">
        <v>54</v>
      </c>
      <c r="E33" s="27" t="s">
        <v>57</v>
      </c>
      <c r="F33" s="27"/>
      <c r="G33" s="27"/>
      <c r="H33" s="27"/>
      <c r="I33" s="25"/>
      <c r="J33" s="25"/>
      <c r="K33" s="20">
        <v>45898</v>
      </c>
    </row>
    <row r="34" spans="1:11" s="21" customFormat="1" ht="26.25" customHeight="1" x14ac:dyDescent="0.2">
      <c r="A34" s="26" t="s">
        <v>55</v>
      </c>
      <c r="B34" s="26"/>
      <c r="C34" s="26"/>
      <c r="D34" s="19" t="s">
        <v>56</v>
      </c>
      <c r="E34" s="27" t="s">
        <v>59</v>
      </c>
      <c r="F34" s="27"/>
      <c r="G34" s="27"/>
      <c r="H34" s="27"/>
      <c r="I34" s="25"/>
      <c r="J34" s="25"/>
      <c r="K34" s="20">
        <v>45898</v>
      </c>
    </row>
    <row r="35" spans="1:11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">
      <c r="A36" s="81" t="s">
        <v>28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</row>
    <row r="37" spans="1:11" ht="23.25" customHeight="1" x14ac:dyDescent="0.2">
      <c r="A37" s="81" t="s">
        <v>29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</row>
    <row r="38" spans="1:11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2">
      <c r="C40" s="7"/>
    </row>
    <row r="41" spans="1:11" x14ac:dyDescent="0.2">
      <c r="C41" s="7"/>
    </row>
    <row r="42" spans="1:11" x14ac:dyDescent="0.2">
      <c r="C42" s="7"/>
    </row>
    <row r="43" spans="1:11" x14ac:dyDescent="0.2">
      <c r="C43" s="7"/>
    </row>
    <row r="44" spans="1:11" x14ac:dyDescent="0.2">
      <c r="C44" s="3"/>
      <c r="D44" s="80"/>
      <c r="E44" s="80"/>
      <c r="F44" s="80"/>
      <c r="G44" s="80"/>
      <c r="H44" s="2"/>
      <c r="I44" s="2"/>
      <c r="J44" s="2"/>
      <c r="K44" s="2"/>
    </row>
  </sheetData>
  <mergeCells count="88">
    <mergeCell ref="D44:G44"/>
    <mergeCell ref="A36:K36"/>
    <mergeCell ref="A37:K37"/>
    <mergeCell ref="A34:C34"/>
    <mergeCell ref="E34:H34"/>
    <mergeCell ref="I34:J34"/>
    <mergeCell ref="A23:E23"/>
    <mergeCell ref="A30:G30"/>
    <mergeCell ref="F23:G23"/>
    <mergeCell ref="B26:C26"/>
    <mergeCell ref="B27:C27"/>
    <mergeCell ref="B28:C28"/>
    <mergeCell ref="B29:C29"/>
    <mergeCell ref="D26:E26"/>
    <mergeCell ref="D27:E27"/>
    <mergeCell ref="D28:E28"/>
    <mergeCell ref="D29:E29"/>
    <mergeCell ref="F26:G26"/>
    <mergeCell ref="F27:G27"/>
    <mergeCell ref="A19:E19"/>
    <mergeCell ref="F22:G22"/>
    <mergeCell ref="A20:E20"/>
    <mergeCell ref="A21:E21"/>
    <mergeCell ref="A22:E22"/>
    <mergeCell ref="F20:G20"/>
    <mergeCell ref="F21:G21"/>
    <mergeCell ref="A18:E18"/>
    <mergeCell ref="F17:G17"/>
    <mergeCell ref="F18:G18"/>
    <mergeCell ref="F6:G6"/>
    <mergeCell ref="B6:C7"/>
    <mergeCell ref="A13:E15"/>
    <mergeCell ref="F13:G15"/>
    <mergeCell ref="F16:G16"/>
    <mergeCell ref="A16:E16"/>
    <mergeCell ref="A1:B3"/>
    <mergeCell ref="C1:F1"/>
    <mergeCell ref="C2:F2"/>
    <mergeCell ref="C3:F3"/>
    <mergeCell ref="A17:E17"/>
    <mergeCell ref="C5:D5"/>
    <mergeCell ref="A6:A7"/>
    <mergeCell ref="E6:E7"/>
    <mergeCell ref="D6:D7"/>
    <mergeCell ref="B8:C12"/>
    <mergeCell ref="I1:K3"/>
    <mergeCell ref="G1:H1"/>
    <mergeCell ref="H18:I18"/>
    <mergeCell ref="H20:I20"/>
    <mergeCell ref="H21:I21"/>
    <mergeCell ref="H6:I6"/>
    <mergeCell ref="H13:I15"/>
    <mergeCell ref="H16:I16"/>
    <mergeCell ref="H17:I17"/>
    <mergeCell ref="G2:H2"/>
    <mergeCell ref="G3:H3"/>
    <mergeCell ref="H23:I23"/>
    <mergeCell ref="J6:K6"/>
    <mergeCell ref="J13:K15"/>
    <mergeCell ref="J16:K16"/>
    <mergeCell ref="J17:K17"/>
    <mergeCell ref="J18:K18"/>
    <mergeCell ref="J20:K20"/>
    <mergeCell ref="J21:K21"/>
    <mergeCell ref="J22:K22"/>
    <mergeCell ref="J23:K23"/>
    <mergeCell ref="F19:K19"/>
    <mergeCell ref="H22:I22"/>
    <mergeCell ref="A25:K25"/>
    <mergeCell ref="F28:G28"/>
    <mergeCell ref="F29:G29"/>
    <mergeCell ref="J26:K26"/>
    <mergeCell ref="J27:K27"/>
    <mergeCell ref="J28:K28"/>
    <mergeCell ref="J29:K29"/>
    <mergeCell ref="H26:I26"/>
    <mergeCell ref="H27:I27"/>
    <mergeCell ref="H28:I28"/>
    <mergeCell ref="H29:I29"/>
    <mergeCell ref="I31:J31"/>
    <mergeCell ref="I32:J32"/>
    <mergeCell ref="I33:J33"/>
    <mergeCell ref="A31:C31"/>
    <mergeCell ref="A32:C32"/>
    <mergeCell ref="A33:C33"/>
    <mergeCell ref="E31:H31"/>
    <mergeCell ref="E32:H32"/>
    <mergeCell ref="E33:H33"/>
  </mergeCells>
  <phoneticPr fontId="1" type="noConversion"/>
  <printOptions horizontalCentered="1" verticalCentered="1"/>
  <pageMargins left="0.78740157480314965" right="1.5354330708661419" top="0.86614173228346458" bottom="0.39370078740157483" header="0" footer="0"/>
  <pageSetup scale="61" orientation="landscape" verticalDpi="300" r:id="rId1"/>
  <headerFooter alignWithMargins="0"/>
  <rowBreaks count="1" manualBreakCount="1">
    <brk id="1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de ofertas</vt:lpstr>
      <vt:lpstr>'cuadro comparativo de ofertas'!Área_de_impresión</vt:lpstr>
      <vt:lpstr>'cuadro comparativo de ofertas'!Títulos_a_imprimir</vt:lpstr>
    </vt:vector>
  </TitlesOfParts>
  <Manager/>
  <Company>Universidad Distrital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tisaza</dc:creator>
  <cp:keywords/>
  <dc:description/>
  <cp:lastModifiedBy>Stefany Arias</cp:lastModifiedBy>
  <cp:revision/>
  <cp:lastPrinted>2025-08-29T20:25:45Z</cp:lastPrinted>
  <dcterms:created xsi:type="dcterms:W3CDTF">2004-04-15T14:15:59Z</dcterms:created>
  <dcterms:modified xsi:type="dcterms:W3CDTF">2025-08-29T21:02:44Z</dcterms:modified>
  <cp:category/>
  <cp:contentStatus/>
</cp:coreProperties>
</file>